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270" windowWidth="14715" windowHeight="7965" activeTab="3"/>
  </bookViews>
  <sheets>
    <sheet name="単純価格指数" sheetId="1" r:id="rId1"/>
    <sheet name="価格指数" sheetId="2" r:id="rId2"/>
    <sheet name="寄与" sheetId="3" r:id="rId3"/>
    <sheet name="練習・寄与" sheetId="4" r:id="rId4"/>
  </sheets>
  <calcPr calcId="125725"/>
</workbook>
</file>

<file path=xl/calcChain.xml><?xml version="1.0" encoding="utf-8"?>
<calcChain xmlns="http://schemas.openxmlformats.org/spreadsheetml/2006/main">
  <c r="G35" i="4"/>
  <c r="G34"/>
  <c r="G33"/>
  <c r="G32"/>
  <c r="G31"/>
  <c r="G30"/>
  <c r="G29"/>
  <c r="F35"/>
  <c r="F34"/>
  <c r="F33"/>
  <c r="F32"/>
  <c r="F31"/>
  <c r="F30"/>
  <c r="F29"/>
  <c r="E35"/>
  <c r="E34"/>
  <c r="E33"/>
  <c r="E32"/>
  <c r="E31"/>
  <c r="E30"/>
  <c r="E29"/>
  <c r="D35"/>
  <c r="C35"/>
  <c r="B35"/>
  <c r="G26"/>
  <c r="G25"/>
  <c r="G24"/>
  <c r="G23"/>
  <c r="G22"/>
  <c r="G21"/>
  <c r="G20"/>
  <c r="F26"/>
  <c r="F25"/>
  <c r="F24"/>
  <c r="F23"/>
  <c r="F22"/>
  <c r="F21"/>
  <c r="F20"/>
  <c r="E26"/>
  <c r="E25"/>
  <c r="E24"/>
  <c r="E23"/>
  <c r="E22"/>
  <c r="E21"/>
  <c r="E20"/>
  <c r="D26"/>
  <c r="C26"/>
  <c r="B26"/>
  <c r="G17"/>
  <c r="G16"/>
  <c r="G15"/>
  <c r="G14"/>
  <c r="G13"/>
  <c r="G12"/>
  <c r="G11"/>
  <c r="F17"/>
  <c r="F16"/>
  <c r="F15"/>
  <c r="F14"/>
  <c r="F13"/>
  <c r="F12"/>
  <c r="F11"/>
  <c r="E17"/>
  <c r="E16"/>
  <c r="E15"/>
  <c r="E14"/>
  <c r="E13"/>
  <c r="E12"/>
  <c r="E11"/>
  <c r="D17"/>
  <c r="C17"/>
  <c r="B17"/>
  <c r="D8"/>
  <c r="C8"/>
  <c r="B8"/>
  <c r="F8" i="3"/>
  <c r="F7"/>
  <c r="F6"/>
  <c r="F5"/>
  <c r="F4"/>
  <c r="F3"/>
  <c r="E8"/>
  <c r="E7"/>
  <c r="E6"/>
  <c r="E5"/>
  <c r="E4"/>
  <c r="E3"/>
  <c r="D8"/>
  <c r="D7"/>
  <c r="D6"/>
  <c r="D5"/>
  <c r="D4"/>
  <c r="D3"/>
  <c r="C8"/>
  <c r="B8"/>
  <c r="H9" i="2"/>
  <c r="H8"/>
  <c r="H7"/>
  <c r="H6"/>
  <c r="H5"/>
  <c r="H4"/>
  <c r="H3"/>
  <c r="G9"/>
  <c r="G8"/>
  <c r="G7"/>
  <c r="G6"/>
  <c r="G5"/>
  <c r="G4"/>
  <c r="G3"/>
  <c r="A5"/>
  <c r="A6" s="1"/>
  <c r="A7" s="1"/>
  <c r="A8" s="1"/>
  <c r="A9" s="1"/>
  <c r="A4"/>
  <c r="I4" i="1"/>
  <c r="H4"/>
  <c r="G4"/>
  <c r="F4"/>
  <c r="D4"/>
  <c r="C4"/>
  <c r="B4"/>
  <c r="E4"/>
  <c r="E2"/>
  <c r="F2" s="1"/>
  <c r="G2" s="1"/>
  <c r="H2" s="1"/>
  <c r="I2" s="1"/>
  <c r="D2"/>
</calcChain>
</file>

<file path=xl/sharedStrings.xml><?xml version="1.0" encoding="utf-8"?>
<sst xmlns="http://schemas.openxmlformats.org/spreadsheetml/2006/main" count="60" uniqueCount="36">
  <si>
    <t>年次</t>
    <rPh sb="0" eb="2">
      <t>ネンジ</t>
    </rPh>
    <phoneticPr fontId="2"/>
  </si>
  <si>
    <t>入場料</t>
    <rPh sb="0" eb="3">
      <t>ニュウジョウリョウ</t>
    </rPh>
    <phoneticPr fontId="2"/>
  </si>
  <si>
    <t>価格指数（1975年=100）</t>
    <rPh sb="0" eb="2">
      <t>カカク</t>
    </rPh>
    <rPh sb="2" eb="4">
      <t>シスウ</t>
    </rPh>
    <rPh sb="9" eb="10">
      <t>ネン</t>
    </rPh>
    <phoneticPr fontId="2"/>
  </si>
  <si>
    <t>工業製品</t>
    <rPh sb="0" eb="2">
      <t>コウギョウ</t>
    </rPh>
    <rPh sb="2" eb="4">
      <t>セイヒン</t>
    </rPh>
    <phoneticPr fontId="2"/>
  </si>
  <si>
    <t>農林水産物</t>
    <rPh sb="0" eb="2">
      <t>ノウリン</t>
    </rPh>
    <rPh sb="2" eb="5">
      <t>スイサンブツ</t>
    </rPh>
    <phoneticPr fontId="2"/>
  </si>
  <si>
    <t>鉱産物</t>
    <rPh sb="0" eb="3">
      <t>コウサンブツ</t>
    </rPh>
    <phoneticPr fontId="2"/>
  </si>
  <si>
    <t>電力・ガス</t>
    <rPh sb="0" eb="2">
      <t>デンリョク</t>
    </rPh>
    <phoneticPr fontId="2"/>
  </si>
  <si>
    <t>スクラップ類</t>
    <rPh sb="5" eb="6">
      <t>ルイ</t>
    </rPh>
    <phoneticPr fontId="2"/>
  </si>
  <si>
    <t>加重ウェイト</t>
    <rPh sb="0" eb="2">
      <t>カジュウ</t>
    </rPh>
    <phoneticPr fontId="2"/>
  </si>
  <si>
    <t>加重平均</t>
    <rPh sb="0" eb="2">
      <t>カジュウ</t>
    </rPh>
    <rPh sb="2" eb="4">
      <t>ヘイキン</t>
    </rPh>
    <phoneticPr fontId="2"/>
  </si>
  <si>
    <t>算術平均</t>
    <rPh sb="0" eb="2">
      <t>サンジュツ</t>
    </rPh>
    <rPh sb="2" eb="4">
      <t>ヘイキン</t>
    </rPh>
    <phoneticPr fontId="2"/>
  </si>
  <si>
    <t>民間消費</t>
    <rPh sb="0" eb="2">
      <t>ミンカン</t>
    </rPh>
    <rPh sb="2" eb="4">
      <t>ショウヒ</t>
    </rPh>
    <phoneticPr fontId="2"/>
  </si>
  <si>
    <t>政府消費</t>
    <rPh sb="0" eb="2">
      <t>セイフ</t>
    </rPh>
    <rPh sb="2" eb="4">
      <t>ショウヒ</t>
    </rPh>
    <phoneticPr fontId="2"/>
  </si>
  <si>
    <t>投資等</t>
    <rPh sb="0" eb="2">
      <t>トウシ</t>
    </rPh>
    <rPh sb="2" eb="3">
      <t>ナド</t>
    </rPh>
    <phoneticPr fontId="2"/>
  </si>
  <si>
    <t>輸出等</t>
    <rPh sb="0" eb="3">
      <t>ユシュツトウ</t>
    </rPh>
    <phoneticPr fontId="2"/>
  </si>
  <si>
    <t>輸入等（-）</t>
    <rPh sb="0" eb="3">
      <t>ユニュウトウ</t>
    </rPh>
    <phoneticPr fontId="2"/>
  </si>
  <si>
    <t>DGP</t>
    <phoneticPr fontId="2"/>
  </si>
  <si>
    <t>変化分</t>
    <rPh sb="0" eb="2">
      <t>ヘンカ</t>
    </rPh>
    <rPh sb="2" eb="3">
      <t>ブン</t>
    </rPh>
    <phoneticPr fontId="2"/>
  </si>
  <si>
    <t>寄与度（変化分/95GDP）</t>
    <rPh sb="0" eb="3">
      <t>キヨド</t>
    </rPh>
    <rPh sb="4" eb="6">
      <t>ヘンカ</t>
    </rPh>
    <rPh sb="6" eb="7">
      <t>ブン</t>
    </rPh>
    <phoneticPr fontId="2"/>
  </si>
  <si>
    <t>寄与率（変化分/GDP変化分）</t>
    <rPh sb="0" eb="3">
      <t>キヨリツ</t>
    </rPh>
    <rPh sb="4" eb="6">
      <t>ヘンカ</t>
    </rPh>
    <rPh sb="6" eb="7">
      <t>ブン</t>
    </rPh>
    <rPh sb="11" eb="13">
      <t>ヘンカ</t>
    </rPh>
    <rPh sb="13" eb="14">
      <t>ブン</t>
    </rPh>
    <phoneticPr fontId="2"/>
  </si>
  <si>
    <t>第一次産業</t>
    <rPh sb="0" eb="1">
      <t>ダイ</t>
    </rPh>
    <rPh sb="1" eb="3">
      <t>イチジ</t>
    </rPh>
    <rPh sb="3" eb="5">
      <t>サンギョウ</t>
    </rPh>
    <phoneticPr fontId="2"/>
  </si>
  <si>
    <t>物的生産産業</t>
    <rPh sb="0" eb="2">
      <t>ブッテキ</t>
    </rPh>
    <rPh sb="2" eb="4">
      <t>セイサン</t>
    </rPh>
    <rPh sb="4" eb="6">
      <t>サンギョウ</t>
    </rPh>
    <phoneticPr fontId="2"/>
  </si>
  <si>
    <t>非物的生産産業</t>
    <rPh sb="0" eb="1">
      <t>ヒ</t>
    </rPh>
    <rPh sb="1" eb="3">
      <t>ブッテキ</t>
    </rPh>
    <rPh sb="3" eb="5">
      <t>セイサン</t>
    </rPh>
    <rPh sb="5" eb="7">
      <t>サンギョウ</t>
    </rPh>
    <phoneticPr fontId="2"/>
  </si>
  <si>
    <t>民間サービス</t>
    <rPh sb="0" eb="2">
      <t>ミンカン</t>
    </rPh>
    <phoneticPr fontId="2"/>
  </si>
  <si>
    <t>政府サービス</t>
    <rPh sb="0" eb="2">
      <t>セイフ</t>
    </rPh>
    <phoneticPr fontId="2"/>
  </si>
  <si>
    <t>その他生産調整</t>
    <rPh sb="2" eb="3">
      <t>ホカ</t>
    </rPh>
    <rPh sb="3" eb="5">
      <t>セイサン</t>
    </rPh>
    <rPh sb="5" eb="7">
      <t>チョウセイ</t>
    </rPh>
    <phoneticPr fontId="2"/>
  </si>
  <si>
    <t>GDP</t>
    <phoneticPr fontId="2"/>
  </si>
  <si>
    <t>1.各年のGDPあたりのシェア</t>
    <rPh sb="2" eb="4">
      <t>カクネン</t>
    </rPh>
    <phoneticPr fontId="2"/>
  </si>
  <si>
    <t>2.73-92,92-98への寄与度</t>
    <rPh sb="15" eb="18">
      <t>キヨド</t>
    </rPh>
    <phoneticPr fontId="2"/>
  </si>
  <si>
    <t>3.産業の変化</t>
    <rPh sb="2" eb="4">
      <t>サンギョウ</t>
    </rPh>
    <rPh sb="5" eb="7">
      <t>ヘンカ</t>
    </rPh>
    <phoneticPr fontId="2"/>
  </si>
  <si>
    <t>シェア1973</t>
    <phoneticPr fontId="2"/>
  </si>
  <si>
    <t>シェア1992</t>
    <phoneticPr fontId="2"/>
  </si>
  <si>
    <t>シェア1998</t>
    <phoneticPr fontId="2"/>
  </si>
  <si>
    <t>変化73-92</t>
    <rPh sb="0" eb="2">
      <t>ヘンカ</t>
    </rPh>
    <phoneticPr fontId="2"/>
  </si>
  <si>
    <t>寄与度（変化分/GDP）</t>
    <rPh sb="0" eb="3">
      <t>キヨド</t>
    </rPh>
    <rPh sb="4" eb="6">
      <t>ヘンカ</t>
    </rPh>
    <rPh sb="6" eb="7">
      <t>ブン</t>
    </rPh>
    <phoneticPr fontId="2"/>
  </si>
  <si>
    <t>変化92-98</t>
    <rPh sb="0" eb="2">
      <t>ヘンカ</t>
    </rPh>
    <phoneticPr fontId="2"/>
  </si>
</sst>
</file>

<file path=xl/styles.xml><?xml version="1.0" encoding="utf-8"?>
<styleSheet xmlns="http://schemas.openxmlformats.org/spreadsheetml/2006/main">
  <fonts count="3">
    <font>
      <sz val="11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layout/>
    </c:title>
    <c:plotArea>
      <c:layout/>
      <c:lineChart>
        <c:grouping val="standard"/>
        <c:ser>
          <c:idx val="0"/>
          <c:order val="0"/>
          <c:tx>
            <c:strRef>
              <c:f>単純価格指数!$A$4</c:f>
              <c:strCache>
                <c:ptCount val="1"/>
                <c:pt idx="0">
                  <c:v>価格指数（1975年=100）</c:v>
                </c:pt>
              </c:strCache>
            </c:strRef>
          </c:tx>
          <c:marker>
            <c:symbol val="none"/>
          </c:marker>
          <c:cat>
            <c:numRef>
              <c:f>単純価格指数!$B$2:$I$2</c:f>
              <c:numCache>
                <c:formatCode>General</c:formatCode>
                <c:ptCount val="8"/>
                <c:pt idx="0">
                  <c:v>1960</c:v>
                </c:pt>
                <c:pt idx="1">
                  <c:v>1965</c:v>
                </c:pt>
                <c:pt idx="2">
                  <c:v>1970</c:v>
                </c:pt>
                <c:pt idx="3">
                  <c:v>1975</c:v>
                </c:pt>
                <c:pt idx="4">
                  <c:v>1980</c:v>
                </c:pt>
                <c:pt idx="5">
                  <c:v>1985</c:v>
                </c:pt>
                <c:pt idx="6">
                  <c:v>1990</c:v>
                </c:pt>
                <c:pt idx="7">
                  <c:v>1995</c:v>
                </c:pt>
              </c:numCache>
            </c:numRef>
          </c:cat>
          <c:val>
            <c:numRef>
              <c:f>単純価格指数!$B$4:$I$4</c:f>
              <c:numCache>
                <c:formatCode>General</c:formatCode>
                <c:ptCount val="8"/>
                <c:pt idx="0">
                  <c:v>6.25</c:v>
                </c:pt>
                <c:pt idx="1">
                  <c:v>12.5</c:v>
                </c:pt>
                <c:pt idx="2">
                  <c:v>62.5</c:v>
                </c:pt>
                <c:pt idx="3">
                  <c:v>100</c:v>
                </c:pt>
                <c:pt idx="4">
                  <c:v>125</c:v>
                </c:pt>
                <c:pt idx="5">
                  <c:v>150</c:v>
                </c:pt>
                <c:pt idx="6">
                  <c:v>187.5</c:v>
                </c:pt>
                <c:pt idx="7">
                  <c:v>225</c:v>
                </c:pt>
              </c:numCache>
            </c:numRef>
          </c:val>
        </c:ser>
        <c:marker val="1"/>
        <c:axId val="206206848"/>
        <c:axId val="206222080"/>
      </c:lineChart>
      <c:catAx>
        <c:axId val="206206848"/>
        <c:scaling>
          <c:orientation val="minMax"/>
        </c:scaling>
        <c:axPos val="b"/>
        <c:numFmt formatCode="General" sourceLinked="1"/>
        <c:tickLblPos val="nextTo"/>
        <c:crossAx val="206222080"/>
        <c:crosses val="autoZero"/>
        <c:auto val="1"/>
        <c:lblAlgn val="ctr"/>
        <c:lblOffset val="100"/>
      </c:catAx>
      <c:valAx>
        <c:axId val="206222080"/>
        <c:scaling>
          <c:orientation val="minMax"/>
        </c:scaling>
        <c:axPos val="l"/>
        <c:majorGridlines/>
        <c:numFmt formatCode="General" sourceLinked="1"/>
        <c:tickLblPos val="nextTo"/>
        <c:crossAx val="206206848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/>
      <c:lineChart>
        <c:grouping val="standard"/>
        <c:ser>
          <c:idx val="0"/>
          <c:order val="0"/>
          <c:tx>
            <c:strRef>
              <c:f>価格指数!$G$1</c:f>
              <c:strCache>
                <c:ptCount val="1"/>
                <c:pt idx="0">
                  <c:v>加重平均</c:v>
                </c:pt>
              </c:strCache>
            </c:strRef>
          </c:tx>
          <c:marker>
            <c:symbol val="none"/>
          </c:marker>
          <c:cat>
            <c:numRef>
              <c:f>価格指数!$A$3:$A$9</c:f>
              <c:numCache>
                <c:formatCode>General</c:formatCode>
                <c:ptCount val="7"/>
                <c:pt idx="0">
                  <c:v>1992</c:v>
                </c:pt>
                <c:pt idx="1">
                  <c:v>1993</c:v>
                </c:pt>
                <c:pt idx="2">
                  <c:v>1994</c:v>
                </c:pt>
                <c:pt idx="3">
                  <c:v>1995</c:v>
                </c:pt>
                <c:pt idx="4">
                  <c:v>1996</c:v>
                </c:pt>
                <c:pt idx="5">
                  <c:v>1997</c:v>
                </c:pt>
                <c:pt idx="6">
                  <c:v>1998</c:v>
                </c:pt>
              </c:numCache>
            </c:numRef>
          </c:cat>
          <c:val>
            <c:numRef>
              <c:f>価格指数!$G$2:$G$9</c:f>
              <c:numCache>
                <c:formatCode>General</c:formatCode>
                <c:ptCount val="8"/>
                <c:pt idx="1">
                  <c:v>106.084969</c:v>
                </c:pt>
                <c:pt idx="2">
                  <c:v>102.980352</c:v>
                </c:pt>
                <c:pt idx="3">
                  <c:v>100.90372599999999</c:v>
                </c:pt>
                <c:pt idx="4">
                  <c:v>100</c:v>
                </c:pt>
                <c:pt idx="5">
                  <c:v>100.088285</c:v>
                </c:pt>
                <c:pt idx="6">
                  <c:v>101.58441900000003</c:v>
                </c:pt>
                <c:pt idx="7">
                  <c:v>100.03746000000001</c:v>
                </c:pt>
              </c:numCache>
            </c:numRef>
          </c:val>
        </c:ser>
        <c:ser>
          <c:idx val="1"/>
          <c:order val="1"/>
          <c:tx>
            <c:strRef>
              <c:f>価格指数!$H$1</c:f>
              <c:strCache>
                <c:ptCount val="1"/>
                <c:pt idx="0">
                  <c:v>算術平均</c:v>
                </c:pt>
              </c:strCache>
            </c:strRef>
          </c:tx>
          <c:marker>
            <c:symbol val="none"/>
          </c:marker>
          <c:cat>
            <c:numRef>
              <c:f>価格指数!$A$3:$A$9</c:f>
              <c:numCache>
                <c:formatCode>General</c:formatCode>
                <c:ptCount val="7"/>
                <c:pt idx="0">
                  <c:v>1992</c:v>
                </c:pt>
                <c:pt idx="1">
                  <c:v>1993</c:v>
                </c:pt>
                <c:pt idx="2">
                  <c:v>1994</c:v>
                </c:pt>
                <c:pt idx="3">
                  <c:v>1995</c:v>
                </c:pt>
                <c:pt idx="4">
                  <c:v>1996</c:v>
                </c:pt>
                <c:pt idx="5">
                  <c:v>1997</c:v>
                </c:pt>
                <c:pt idx="6">
                  <c:v>1998</c:v>
                </c:pt>
              </c:numCache>
            </c:numRef>
          </c:cat>
          <c:val>
            <c:numRef>
              <c:f>価格指数!$H$2:$H$9</c:f>
              <c:numCache>
                <c:formatCode>General</c:formatCode>
                <c:ptCount val="8"/>
                <c:pt idx="1">
                  <c:v>106.44000000000001</c:v>
                </c:pt>
                <c:pt idx="2">
                  <c:v>103.44000000000001</c:v>
                </c:pt>
                <c:pt idx="3">
                  <c:v>100.82000000000001</c:v>
                </c:pt>
                <c:pt idx="4">
                  <c:v>100</c:v>
                </c:pt>
                <c:pt idx="5">
                  <c:v>102.24000000000001</c:v>
                </c:pt>
                <c:pt idx="6">
                  <c:v>107</c:v>
                </c:pt>
                <c:pt idx="7">
                  <c:v>97.22</c:v>
                </c:pt>
              </c:numCache>
            </c:numRef>
          </c:val>
        </c:ser>
        <c:marker val="1"/>
        <c:axId val="178012544"/>
        <c:axId val="189679104"/>
      </c:lineChart>
      <c:catAx>
        <c:axId val="178012544"/>
        <c:scaling>
          <c:orientation val="minMax"/>
        </c:scaling>
        <c:axPos val="b"/>
        <c:numFmt formatCode="General" sourceLinked="1"/>
        <c:tickLblPos val="nextTo"/>
        <c:crossAx val="189679104"/>
        <c:crosses val="autoZero"/>
        <c:auto val="1"/>
        <c:lblAlgn val="ctr"/>
        <c:lblOffset val="100"/>
      </c:catAx>
      <c:valAx>
        <c:axId val="189679104"/>
        <c:scaling>
          <c:orientation val="minMax"/>
        </c:scaling>
        <c:axPos val="l"/>
        <c:majorGridlines/>
        <c:numFmt formatCode="General" sourceLinked="1"/>
        <c:tickLblPos val="nextTo"/>
        <c:crossAx val="178012544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276225</xdr:colOff>
      <xdr:row>6</xdr:row>
      <xdr:rowOff>142875</xdr:rowOff>
    </xdr:from>
    <xdr:to>
      <xdr:col>9</xdr:col>
      <xdr:colOff>47625</xdr:colOff>
      <xdr:row>22</xdr:row>
      <xdr:rowOff>142875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666749</xdr:colOff>
      <xdr:row>11</xdr:row>
      <xdr:rowOff>66675</xdr:rowOff>
    </xdr:from>
    <xdr:to>
      <xdr:col>10</xdr:col>
      <xdr:colOff>190499</xdr:colOff>
      <xdr:row>27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I4"/>
  <sheetViews>
    <sheetView workbookViewId="0">
      <selection activeCell="I4" sqref="A4:I4"/>
    </sheetView>
  </sheetViews>
  <sheetFormatPr defaultRowHeight="13.5"/>
  <cols>
    <col min="1" max="1" width="20.125" customWidth="1"/>
  </cols>
  <sheetData>
    <row r="2" spans="1:9">
      <c r="A2" t="s">
        <v>0</v>
      </c>
      <c r="B2">
        <v>1960</v>
      </c>
      <c r="C2">
        <v>1965</v>
      </c>
      <c r="D2">
        <f>C2+5</f>
        <v>1970</v>
      </c>
      <c r="E2">
        <f t="shared" ref="E2:I2" si="0">D2+5</f>
        <v>1975</v>
      </c>
      <c r="F2">
        <f t="shared" si="0"/>
        <v>1980</v>
      </c>
      <c r="G2">
        <f t="shared" si="0"/>
        <v>1985</v>
      </c>
      <c r="H2">
        <f t="shared" si="0"/>
        <v>1990</v>
      </c>
      <c r="I2">
        <f t="shared" si="0"/>
        <v>1995</v>
      </c>
    </row>
    <row r="3" spans="1:9">
      <c r="A3" t="s">
        <v>1</v>
      </c>
      <c r="B3">
        <v>50</v>
      </c>
      <c r="C3">
        <v>100</v>
      </c>
      <c r="D3">
        <v>500</v>
      </c>
      <c r="E3">
        <v>800</v>
      </c>
      <c r="F3">
        <v>1000</v>
      </c>
      <c r="G3">
        <v>1200</v>
      </c>
      <c r="H3">
        <v>1500</v>
      </c>
      <c r="I3">
        <v>1800</v>
      </c>
    </row>
    <row r="4" spans="1:9">
      <c r="A4" s="1" t="s">
        <v>2</v>
      </c>
      <c r="B4">
        <f t="shared" ref="B4:D4" si="1">B3/800*100</f>
        <v>6.25</v>
      </c>
      <c r="C4">
        <f t="shared" si="1"/>
        <v>12.5</v>
      </c>
      <c r="D4">
        <f t="shared" si="1"/>
        <v>62.5</v>
      </c>
      <c r="E4">
        <f>E3/800*100</f>
        <v>100</v>
      </c>
      <c r="F4">
        <f t="shared" ref="F4:I4" si="2">F3/800*100</f>
        <v>125</v>
      </c>
      <c r="G4">
        <f t="shared" si="2"/>
        <v>150</v>
      </c>
      <c r="H4">
        <f t="shared" si="2"/>
        <v>187.5</v>
      </c>
      <c r="I4">
        <f t="shared" si="2"/>
        <v>225</v>
      </c>
    </row>
  </sheetData>
  <phoneticPr fontId="2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9"/>
  <sheetViews>
    <sheetView workbookViewId="0">
      <selection activeCell="H9" sqref="G1:H9"/>
    </sheetView>
  </sheetViews>
  <sheetFormatPr defaultRowHeight="13.5"/>
  <cols>
    <col min="7" max="7" width="14.625" customWidth="1"/>
  </cols>
  <sheetData>
    <row r="1" spans="1:8">
      <c r="B1" t="s">
        <v>3</v>
      </c>
      <c r="C1" t="s">
        <v>4</v>
      </c>
      <c r="D1" t="s">
        <v>5</v>
      </c>
      <c r="E1" t="s">
        <v>6</v>
      </c>
      <c r="F1" t="s">
        <v>7</v>
      </c>
      <c r="G1" s="1" t="s">
        <v>9</v>
      </c>
      <c r="H1" s="1" t="s">
        <v>10</v>
      </c>
    </row>
    <row r="2" spans="1:8">
      <c r="A2" t="s">
        <v>8</v>
      </c>
      <c r="B2">
        <v>908.45</v>
      </c>
      <c r="C2">
        <v>31.77</v>
      </c>
      <c r="D2">
        <v>22.5</v>
      </c>
      <c r="E2">
        <v>34.619999999999997</v>
      </c>
      <c r="F2">
        <v>2.66</v>
      </c>
    </row>
    <row r="3" spans="1:8">
      <c r="A3">
        <v>1992</v>
      </c>
      <c r="B3">
        <v>105.8</v>
      </c>
      <c r="C3">
        <v>109.7</v>
      </c>
      <c r="D3">
        <v>121.1</v>
      </c>
      <c r="E3">
        <v>101.4</v>
      </c>
      <c r="F3">
        <v>94.2</v>
      </c>
      <c r="G3">
        <f>($B$2*B3+$C$2*C3+$D$2*D3+$E$2*E3+$F$2*F3)/1000</f>
        <v>106.084969</v>
      </c>
      <c r="H3">
        <f>(SUM(B3:F3)/5)</f>
        <v>106.44000000000001</v>
      </c>
    </row>
    <row r="4" spans="1:8">
      <c r="A4">
        <f>A3+1</f>
        <v>1993</v>
      </c>
      <c r="B4">
        <v>102.8</v>
      </c>
      <c r="C4">
        <v>108.4</v>
      </c>
      <c r="D4">
        <v>105.5</v>
      </c>
      <c r="E4">
        <v>101.4</v>
      </c>
      <c r="F4">
        <v>99.1</v>
      </c>
      <c r="G4">
        <f t="shared" ref="G4:G9" si="0">($B$2*B4+$C$2*C4+$D$2*D4+$E$2*E4+$F$2*F4)/1000</f>
        <v>102.980352</v>
      </c>
      <c r="H4">
        <f t="shared" ref="H4:H9" si="1">(SUM(B4:F4)/5)</f>
        <v>103.44000000000001</v>
      </c>
    </row>
    <row r="5" spans="1:8">
      <c r="A5">
        <f t="shared" ref="A5:A13" si="2">A4+1</f>
        <v>1994</v>
      </c>
      <c r="B5">
        <v>100.8</v>
      </c>
      <c r="C5">
        <v>106.8</v>
      </c>
      <c r="D5">
        <v>98.5</v>
      </c>
      <c r="E5">
        <v>100</v>
      </c>
      <c r="F5">
        <v>98</v>
      </c>
      <c r="G5">
        <f t="shared" si="0"/>
        <v>100.90372599999999</v>
      </c>
      <c r="H5">
        <f t="shared" si="1"/>
        <v>100.82000000000001</v>
      </c>
    </row>
    <row r="6" spans="1:8">
      <c r="A6">
        <f t="shared" si="2"/>
        <v>1995</v>
      </c>
      <c r="B6">
        <v>100</v>
      </c>
      <c r="C6">
        <v>100</v>
      </c>
      <c r="D6">
        <v>100</v>
      </c>
      <c r="E6">
        <v>100</v>
      </c>
      <c r="F6">
        <v>100</v>
      </c>
      <c r="G6">
        <f t="shared" si="0"/>
        <v>100</v>
      </c>
      <c r="H6">
        <f t="shared" si="1"/>
        <v>100</v>
      </c>
    </row>
    <row r="7" spans="1:8">
      <c r="A7">
        <f t="shared" si="2"/>
        <v>1996</v>
      </c>
      <c r="B7">
        <v>99.7</v>
      </c>
      <c r="C7">
        <v>103.4</v>
      </c>
      <c r="D7">
        <v>115.2</v>
      </c>
      <c r="E7">
        <v>97.8</v>
      </c>
      <c r="F7">
        <v>95.1</v>
      </c>
      <c r="G7">
        <f t="shared" si="0"/>
        <v>100.088285</v>
      </c>
      <c r="H7">
        <f t="shared" si="1"/>
        <v>102.24000000000001</v>
      </c>
    </row>
    <row r="8" spans="1:8">
      <c r="A8">
        <f t="shared" si="2"/>
        <v>1997</v>
      </c>
      <c r="B8">
        <v>100.9</v>
      </c>
      <c r="C8">
        <v>103.2</v>
      </c>
      <c r="D8">
        <v>126</v>
      </c>
      <c r="E8">
        <v>102.1</v>
      </c>
      <c r="F8">
        <v>102.8</v>
      </c>
      <c r="G8">
        <f t="shared" si="0"/>
        <v>101.58441900000003</v>
      </c>
      <c r="H8">
        <f t="shared" si="1"/>
        <v>107</v>
      </c>
    </row>
    <row r="9" spans="1:8">
      <c r="A9">
        <f t="shared" si="2"/>
        <v>1998</v>
      </c>
      <c r="B9">
        <v>100</v>
      </c>
      <c r="C9">
        <v>98.6</v>
      </c>
      <c r="D9">
        <v>107.9</v>
      </c>
      <c r="E9">
        <v>98.7</v>
      </c>
      <c r="F9">
        <v>80.900000000000006</v>
      </c>
      <c r="G9">
        <f t="shared" si="0"/>
        <v>100.03746000000001</v>
      </c>
      <c r="H9">
        <f t="shared" si="1"/>
        <v>97.22</v>
      </c>
    </row>
  </sheetData>
  <phoneticPr fontId="2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F8"/>
  <sheetViews>
    <sheetView workbookViewId="0">
      <selection activeCell="E2" sqref="E2:F2"/>
    </sheetView>
  </sheetViews>
  <sheetFormatPr defaultRowHeight="13.5"/>
  <cols>
    <col min="5" max="5" width="20" customWidth="1"/>
    <col min="6" max="6" width="27" customWidth="1"/>
  </cols>
  <sheetData>
    <row r="2" spans="1:6">
      <c r="B2">
        <v>1995</v>
      </c>
      <c r="C2">
        <v>1996</v>
      </c>
      <c r="D2" s="1" t="s">
        <v>17</v>
      </c>
      <c r="E2" s="1" t="s">
        <v>18</v>
      </c>
      <c r="F2" s="1" t="s">
        <v>19</v>
      </c>
    </row>
    <row r="3" spans="1:6">
      <c r="A3" t="s">
        <v>11</v>
      </c>
      <c r="B3">
        <v>274.5</v>
      </c>
      <c r="C3">
        <v>282.5</v>
      </c>
      <c r="D3">
        <f>C3-B3</f>
        <v>8</v>
      </c>
      <c r="E3">
        <f>D3/$B$8*100</f>
        <v>1.7316017316017311</v>
      </c>
      <c r="F3">
        <f>D3/$D$8*100</f>
        <v>43.956043956043985</v>
      </c>
    </row>
    <row r="4" spans="1:6">
      <c r="A4" t="s">
        <v>12</v>
      </c>
      <c r="B4">
        <v>43.8</v>
      </c>
      <c r="C4">
        <v>44.4</v>
      </c>
      <c r="D4">
        <f t="shared" ref="D4:D8" si="0">C4-B4</f>
        <v>0.60000000000000142</v>
      </c>
      <c r="E4">
        <f t="shared" ref="E4:E8" si="1">D4/$B$8*100</f>
        <v>0.12987012987013016</v>
      </c>
      <c r="F4">
        <f t="shared" ref="F4:F8" si="2">D4/$D$8*100</f>
        <v>3.2967032967033063</v>
      </c>
    </row>
    <row r="5" spans="1:6">
      <c r="A5" t="s">
        <v>13</v>
      </c>
      <c r="B5">
        <v>138.19999999999999</v>
      </c>
      <c r="C5">
        <v>151.6</v>
      </c>
      <c r="D5">
        <f t="shared" si="0"/>
        <v>13.400000000000006</v>
      </c>
      <c r="E5">
        <f t="shared" si="1"/>
        <v>2.900432900432901</v>
      </c>
      <c r="F5">
        <f t="shared" si="2"/>
        <v>73.626373626373706</v>
      </c>
    </row>
    <row r="6" spans="1:6">
      <c r="A6" t="s">
        <v>14</v>
      </c>
      <c r="B6">
        <v>56.7</v>
      </c>
      <c r="C6">
        <v>58.7</v>
      </c>
      <c r="D6">
        <f t="shared" si="0"/>
        <v>2</v>
      </c>
      <c r="E6">
        <f t="shared" si="1"/>
        <v>0.43290043290043279</v>
      </c>
      <c r="F6">
        <f t="shared" si="2"/>
        <v>10.989010989010996</v>
      </c>
    </row>
    <row r="7" spans="1:6">
      <c r="A7" t="s">
        <v>15</v>
      </c>
      <c r="B7">
        <v>51.2</v>
      </c>
      <c r="C7">
        <v>57</v>
      </c>
      <c r="D7">
        <f t="shared" si="0"/>
        <v>5.7999999999999972</v>
      </c>
      <c r="E7">
        <f t="shared" si="1"/>
        <v>1.2554112554112546</v>
      </c>
      <c r="F7">
        <f t="shared" si="2"/>
        <v>31.868131868131872</v>
      </c>
    </row>
    <row r="8" spans="1:6">
      <c r="A8" t="s">
        <v>16</v>
      </c>
      <c r="B8">
        <f>SUM(B3:B6)-B7</f>
        <v>462.00000000000006</v>
      </c>
      <c r="C8">
        <f>SUM(C3:C6)-C7</f>
        <v>480.20000000000005</v>
      </c>
      <c r="D8">
        <f t="shared" si="0"/>
        <v>18.199999999999989</v>
      </c>
      <c r="E8">
        <f t="shared" si="1"/>
        <v>3.9393939393939363</v>
      </c>
      <c r="F8">
        <f t="shared" si="2"/>
        <v>100</v>
      </c>
    </row>
  </sheetData>
  <phoneticPr fontId="2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G35"/>
  <sheetViews>
    <sheetView tabSelected="1" topLeftCell="A13" workbookViewId="0">
      <selection activeCell="G37" sqref="G37"/>
    </sheetView>
  </sheetViews>
  <sheetFormatPr defaultRowHeight="13.5"/>
  <cols>
    <col min="1" max="1" width="17.75" customWidth="1"/>
    <col min="6" max="6" width="18" customWidth="1"/>
    <col min="7" max="7" width="24.375" customWidth="1"/>
  </cols>
  <sheetData>
    <row r="1" spans="1:7">
      <c r="B1">
        <v>1973</v>
      </c>
      <c r="C1">
        <v>1992</v>
      </c>
      <c r="D1">
        <v>1998</v>
      </c>
    </row>
    <row r="2" spans="1:7">
      <c r="A2" t="s">
        <v>20</v>
      </c>
      <c r="B2">
        <v>12.2</v>
      </c>
      <c r="C2">
        <v>11.7</v>
      </c>
      <c r="D2">
        <v>10.199999999999999</v>
      </c>
      <c r="F2" s="2" t="s">
        <v>27</v>
      </c>
    </row>
    <row r="3" spans="1:7">
      <c r="A3" t="s">
        <v>21</v>
      </c>
      <c r="B3">
        <v>96.7</v>
      </c>
      <c r="C3">
        <v>183.3</v>
      </c>
      <c r="D3">
        <v>184.4</v>
      </c>
      <c r="F3" s="2" t="s">
        <v>28</v>
      </c>
    </row>
    <row r="4" spans="1:7">
      <c r="A4" t="s">
        <v>22</v>
      </c>
      <c r="B4">
        <v>69.400000000000006</v>
      </c>
      <c r="C4">
        <v>167.4</v>
      </c>
      <c r="D4">
        <v>178.7</v>
      </c>
      <c r="F4" s="2" t="s">
        <v>29</v>
      </c>
    </row>
    <row r="5" spans="1:7">
      <c r="A5" t="s">
        <v>23</v>
      </c>
      <c r="B5">
        <v>36.700000000000003</v>
      </c>
      <c r="C5">
        <v>79.599999999999994</v>
      </c>
      <c r="D5">
        <v>93.8</v>
      </c>
    </row>
    <row r="6" spans="1:7">
      <c r="A6" t="s">
        <v>24</v>
      </c>
      <c r="B6">
        <v>20.6</v>
      </c>
      <c r="C6">
        <v>32.700000000000003</v>
      </c>
      <c r="D6">
        <v>36.200000000000003</v>
      </c>
    </row>
    <row r="7" spans="1:7">
      <c r="A7" t="s">
        <v>25</v>
      </c>
      <c r="B7">
        <v>-5.4</v>
      </c>
      <c r="C7">
        <v>-23.8</v>
      </c>
      <c r="D7">
        <v>-22.7</v>
      </c>
    </row>
    <row r="8" spans="1:7">
      <c r="A8" t="s">
        <v>26</v>
      </c>
      <c r="B8">
        <f>SUM(B2:B7)</f>
        <v>230.2</v>
      </c>
      <c r="C8">
        <f t="shared" ref="C8:D8" si="0">SUM(C2:C7)</f>
        <v>450.9</v>
      </c>
      <c r="D8">
        <f t="shared" si="0"/>
        <v>480.59999999999997</v>
      </c>
    </row>
    <row r="10" spans="1:7">
      <c r="B10">
        <v>1973</v>
      </c>
      <c r="C10">
        <v>1992</v>
      </c>
      <c r="D10">
        <v>1998</v>
      </c>
      <c r="E10" t="s">
        <v>30</v>
      </c>
      <c r="F10" t="s">
        <v>31</v>
      </c>
      <c r="G10" t="s">
        <v>32</v>
      </c>
    </row>
    <row r="11" spans="1:7">
      <c r="A11" t="s">
        <v>20</v>
      </c>
      <c r="B11">
        <v>12.2</v>
      </c>
      <c r="C11">
        <v>11.7</v>
      </c>
      <c r="D11">
        <v>10.199999999999999</v>
      </c>
      <c r="E11">
        <f>B11/$B$17*100</f>
        <v>5.2997393570807994</v>
      </c>
      <c r="F11">
        <f>C11/$C$17*100</f>
        <v>2.5948103792415167</v>
      </c>
      <c r="G11">
        <f>D11/$D$17*100</f>
        <v>2.1223470661672907</v>
      </c>
    </row>
    <row r="12" spans="1:7">
      <c r="A12" t="s">
        <v>21</v>
      </c>
      <c r="B12">
        <v>96.7</v>
      </c>
      <c r="C12">
        <v>183.3</v>
      </c>
      <c r="D12">
        <v>184.4</v>
      </c>
      <c r="E12">
        <f t="shared" ref="E12:E17" si="1">B12/$B$17*100</f>
        <v>42.006950477845358</v>
      </c>
      <c r="F12">
        <f t="shared" ref="F12:F17" si="2">C12/$C$17*100</f>
        <v>40.652029274783771</v>
      </c>
      <c r="G12">
        <f t="shared" ref="G12:G17" si="3">D12/$D$17*100</f>
        <v>38.368705784436123</v>
      </c>
    </row>
    <row r="13" spans="1:7">
      <c r="A13" t="s">
        <v>22</v>
      </c>
      <c r="B13">
        <v>69.400000000000006</v>
      </c>
      <c r="C13">
        <v>167.4</v>
      </c>
      <c r="D13">
        <v>178.7</v>
      </c>
      <c r="E13">
        <f t="shared" si="1"/>
        <v>30.147697654213729</v>
      </c>
      <c r="F13">
        <f t="shared" si="2"/>
        <v>37.125748502994014</v>
      </c>
      <c r="G13">
        <f t="shared" si="3"/>
        <v>37.182688306283815</v>
      </c>
    </row>
    <row r="14" spans="1:7">
      <c r="A14" t="s">
        <v>23</v>
      </c>
      <c r="B14">
        <v>36.700000000000003</v>
      </c>
      <c r="C14">
        <v>79.599999999999994</v>
      </c>
      <c r="D14">
        <v>93.8</v>
      </c>
      <c r="E14">
        <f t="shared" si="1"/>
        <v>15.942658557775848</v>
      </c>
      <c r="F14">
        <f t="shared" si="2"/>
        <v>17.653581725438013</v>
      </c>
      <c r="G14">
        <f t="shared" si="3"/>
        <v>19.517270079067835</v>
      </c>
    </row>
    <row r="15" spans="1:7">
      <c r="A15" t="s">
        <v>24</v>
      </c>
      <c r="B15">
        <v>20.6</v>
      </c>
      <c r="C15">
        <v>32.700000000000003</v>
      </c>
      <c r="D15">
        <v>36.200000000000003</v>
      </c>
      <c r="E15">
        <f t="shared" si="1"/>
        <v>8.9487402258905302</v>
      </c>
      <c r="F15">
        <f t="shared" si="2"/>
        <v>7.2521623419827028</v>
      </c>
      <c r="G15">
        <f t="shared" si="3"/>
        <v>7.5322513524760728</v>
      </c>
    </row>
    <row r="16" spans="1:7">
      <c r="A16" t="s">
        <v>25</v>
      </c>
      <c r="B16">
        <v>-5.4</v>
      </c>
      <c r="C16">
        <v>-23.8</v>
      </c>
      <c r="D16">
        <v>-22.7</v>
      </c>
      <c r="E16">
        <f t="shared" si="1"/>
        <v>-2.3457862728062557</v>
      </c>
      <c r="F16">
        <f t="shared" si="2"/>
        <v>-5.2783322244400095</v>
      </c>
      <c r="G16">
        <f t="shared" si="3"/>
        <v>-4.7232625884311279</v>
      </c>
    </row>
    <row r="17" spans="1:7">
      <c r="A17" t="s">
        <v>26</v>
      </c>
      <c r="B17">
        <f>SUM(B11:B16)</f>
        <v>230.2</v>
      </c>
      <c r="C17">
        <f t="shared" ref="C17" si="4">SUM(C11:C16)</f>
        <v>450.9</v>
      </c>
      <c r="D17">
        <f t="shared" ref="D17" si="5">SUM(D11:D16)</f>
        <v>480.59999999999997</v>
      </c>
      <c r="E17">
        <f t="shared" si="1"/>
        <v>100</v>
      </c>
      <c r="F17">
        <f t="shared" si="2"/>
        <v>100</v>
      </c>
      <c r="G17">
        <f t="shared" si="3"/>
        <v>100</v>
      </c>
    </row>
    <row r="19" spans="1:7">
      <c r="B19">
        <v>1973</v>
      </c>
      <c r="C19">
        <v>1992</v>
      </c>
      <c r="D19">
        <v>1998</v>
      </c>
      <c r="E19" s="1" t="s">
        <v>33</v>
      </c>
      <c r="F19" s="1" t="s">
        <v>34</v>
      </c>
      <c r="G19" s="1" t="s">
        <v>19</v>
      </c>
    </row>
    <row r="20" spans="1:7">
      <c r="A20" t="s">
        <v>20</v>
      </c>
      <c r="B20">
        <v>12.2</v>
      </c>
      <c r="C20">
        <v>11.7</v>
      </c>
      <c r="D20">
        <v>10.199999999999999</v>
      </c>
      <c r="E20">
        <f>C20-B20</f>
        <v>-0.5</v>
      </c>
      <c r="F20">
        <f>E20/$B$26*100</f>
        <v>-0.2172024326672459</v>
      </c>
      <c r="G20">
        <f>E20/$E$26*100</f>
        <v>-0.2265518803806072</v>
      </c>
    </row>
    <row r="21" spans="1:7">
      <c r="A21" t="s">
        <v>21</v>
      </c>
      <c r="B21">
        <v>96.7</v>
      </c>
      <c r="C21">
        <v>183.3</v>
      </c>
      <c r="D21">
        <v>184.4</v>
      </c>
      <c r="E21">
        <f t="shared" ref="E21:E26" si="6">C21-B21</f>
        <v>86.600000000000009</v>
      </c>
      <c r="F21">
        <f t="shared" ref="F21:F26" si="7">E21/$B$26*100</f>
        <v>37.619461337966989</v>
      </c>
      <c r="G21">
        <f t="shared" ref="G21:G26" si="8">E21/$E$26*100</f>
        <v>39.238785681921165</v>
      </c>
    </row>
    <row r="22" spans="1:7">
      <c r="A22" t="s">
        <v>22</v>
      </c>
      <c r="B22">
        <v>69.400000000000006</v>
      </c>
      <c r="C22">
        <v>167.4</v>
      </c>
      <c r="D22">
        <v>178.7</v>
      </c>
      <c r="E22">
        <f t="shared" si="6"/>
        <v>98</v>
      </c>
      <c r="F22">
        <f t="shared" si="7"/>
        <v>42.571676802780196</v>
      </c>
      <c r="G22">
        <f t="shared" si="8"/>
        <v>44.404168554599003</v>
      </c>
    </row>
    <row r="23" spans="1:7">
      <c r="A23" t="s">
        <v>23</v>
      </c>
      <c r="B23">
        <v>36.700000000000003</v>
      </c>
      <c r="C23">
        <v>79.599999999999994</v>
      </c>
      <c r="D23">
        <v>93.8</v>
      </c>
      <c r="E23">
        <f t="shared" si="6"/>
        <v>42.899999999999991</v>
      </c>
      <c r="F23">
        <f t="shared" si="7"/>
        <v>18.635968722849693</v>
      </c>
      <c r="G23">
        <f t="shared" si="8"/>
        <v>19.438151336656091</v>
      </c>
    </row>
    <row r="24" spans="1:7">
      <c r="A24" t="s">
        <v>24</v>
      </c>
      <c r="B24">
        <v>20.6</v>
      </c>
      <c r="C24">
        <v>32.700000000000003</v>
      </c>
      <c r="D24">
        <v>36.200000000000003</v>
      </c>
      <c r="E24">
        <f t="shared" si="6"/>
        <v>12.100000000000001</v>
      </c>
      <c r="F24">
        <f t="shared" si="7"/>
        <v>5.2562988705473508</v>
      </c>
      <c r="G24">
        <f t="shared" si="8"/>
        <v>5.4825555052106942</v>
      </c>
    </row>
    <row r="25" spans="1:7">
      <c r="A25" t="s">
        <v>25</v>
      </c>
      <c r="B25">
        <v>-5.4</v>
      </c>
      <c r="C25">
        <v>-23.8</v>
      </c>
      <c r="D25">
        <v>-22.7</v>
      </c>
      <c r="E25">
        <f t="shared" si="6"/>
        <v>-18.399999999999999</v>
      </c>
      <c r="F25">
        <f t="shared" si="7"/>
        <v>-7.9930495221546476</v>
      </c>
      <c r="G25">
        <f t="shared" si="8"/>
        <v>-8.3371091980063419</v>
      </c>
    </row>
    <row r="26" spans="1:7">
      <c r="A26" t="s">
        <v>26</v>
      </c>
      <c r="B26">
        <f>SUM(B20:B25)</f>
        <v>230.2</v>
      </c>
      <c r="C26">
        <f t="shared" ref="C26" si="9">SUM(C20:C25)</f>
        <v>450.9</v>
      </c>
      <c r="D26">
        <f t="shared" ref="D26" si="10">SUM(D20:D25)</f>
        <v>480.59999999999997</v>
      </c>
      <c r="E26">
        <f t="shared" si="6"/>
        <v>220.7</v>
      </c>
      <c r="F26">
        <f t="shared" si="7"/>
        <v>95.873153779322323</v>
      </c>
      <c r="G26">
        <f t="shared" si="8"/>
        <v>100</v>
      </c>
    </row>
    <row r="28" spans="1:7">
      <c r="B28">
        <v>1973</v>
      </c>
      <c r="C28">
        <v>1992</v>
      </c>
      <c r="D28">
        <v>1998</v>
      </c>
      <c r="E28" s="1" t="s">
        <v>35</v>
      </c>
      <c r="F28" s="1" t="s">
        <v>34</v>
      </c>
      <c r="G28" s="1" t="s">
        <v>19</v>
      </c>
    </row>
    <row r="29" spans="1:7">
      <c r="A29" t="s">
        <v>20</v>
      </c>
      <c r="B29">
        <v>12.2</v>
      </c>
      <c r="C29">
        <v>11.7</v>
      </c>
      <c r="D29">
        <v>10.199999999999999</v>
      </c>
      <c r="E29">
        <f>D29-C29</f>
        <v>-1.5</v>
      </c>
      <c r="F29">
        <f>E29/$C$35*100</f>
        <v>-0.33266799733865604</v>
      </c>
      <c r="G29">
        <f>E29/$E$35*100</f>
        <v>-5.0505050505050528</v>
      </c>
    </row>
    <row r="30" spans="1:7">
      <c r="A30" t="s">
        <v>21</v>
      </c>
      <c r="B30">
        <v>96.7</v>
      </c>
      <c r="C30">
        <v>183.3</v>
      </c>
      <c r="D30">
        <v>184.4</v>
      </c>
      <c r="E30">
        <f t="shared" ref="E30:E35" si="11">D30-C30</f>
        <v>1.0999999999999943</v>
      </c>
      <c r="F30">
        <f t="shared" ref="F30:F35" si="12">E30/$C$35*100</f>
        <v>0.24395653138167983</v>
      </c>
      <c r="G30">
        <f t="shared" ref="G30:G35" si="13">E30/$E$35*100</f>
        <v>3.703703703703686</v>
      </c>
    </row>
    <row r="31" spans="1:7">
      <c r="A31" t="s">
        <v>22</v>
      </c>
      <c r="B31">
        <v>69.400000000000006</v>
      </c>
      <c r="C31">
        <v>167.4</v>
      </c>
      <c r="D31">
        <v>178.7</v>
      </c>
      <c r="E31">
        <f t="shared" si="11"/>
        <v>11.299999999999983</v>
      </c>
      <c r="F31">
        <f t="shared" si="12"/>
        <v>2.5060989132845384</v>
      </c>
      <c r="G31">
        <f t="shared" si="13"/>
        <v>38.047138047137999</v>
      </c>
    </row>
    <row r="32" spans="1:7">
      <c r="A32" t="s">
        <v>23</v>
      </c>
      <c r="B32">
        <v>36.700000000000003</v>
      </c>
      <c r="C32">
        <v>79.599999999999994</v>
      </c>
      <c r="D32">
        <v>93.8</v>
      </c>
      <c r="E32">
        <f t="shared" si="11"/>
        <v>14.200000000000003</v>
      </c>
      <c r="F32">
        <f t="shared" si="12"/>
        <v>3.1492570414726111</v>
      </c>
      <c r="G32">
        <f t="shared" si="13"/>
        <v>47.811447811447835</v>
      </c>
    </row>
    <row r="33" spans="1:7">
      <c r="A33" t="s">
        <v>24</v>
      </c>
      <c r="B33">
        <v>20.6</v>
      </c>
      <c r="C33">
        <v>32.700000000000003</v>
      </c>
      <c r="D33">
        <v>36.200000000000003</v>
      </c>
      <c r="E33">
        <f t="shared" si="11"/>
        <v>3.5</v>
      </c>
      <c r="F33">
        <f t="shared" si="12"/>
        <v>0.77622532712353076</v>
      </c>
      <c r="G33">
        <f t="shared" si="13"/>
        <v>11.784511784511789</v>
      </c>
    </row>
    <row r="34" spans="1:7">
      <c r="A34" t="s">
        <v>25</v>
      </c>
      <c r="B34">
        <v>-5.4</v>
      </c>
      <c r="C34">
        <v>-23.8</v>
      </c>
      <c r="D34">
        <v>-22.7</v>
      </c>
      <c r="E34">
        <f t="shared" si="11"/>
        <v>1.1000000000000014</v>
      </c>
      <c r="F34">
        <f t="shared" si="12"/>
        <v>0.24395653138168139</v>
      </c>
      <c r="G34">
        <f t="shared" si="13"/>
        <v>3.7037037037037099</v>
      </c>
    </row>
    <row r="35" spans="1:7">
      <c r="A35" t="s">
        <v>26</v>
      </c>
      <c r="B35">
        <f>SUM(B29:B34)</f>
        <v>230.2</v>
      </c>
      <c r="C35">
        <f t="shared" ref="C35" si="14">SUM(C29:C34)</f>
        <v>450.9</v>
      </c>
      <c r="D35">
        <f t="shared" ref="D35" si="15">SUM(D29:D34)</f>
        <v>480.59999999999997</v>
      </c>
      <c r="E35">
        <f t="shared" si="11"/>
        <v>29.699999999999989</v>
      </c>
      <c r="F35">
        <f t="shared" si="12"/>
        <v>6.5868263473053874</v>
      </c>
      <c r="G35">
        <f t="shared" si="13"/>
        <v>100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単純価格指数</vt:lpstr>
      <vt:lpstr>価格指数</vt:lpstr>
      <vt:lpstr>寄与</vt:lpstr>
      <vt:lpstr>練習・寄与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早稲田大学</dc:creator>
  <cp:lastModifiedBy>早稲田大学</cp:lastModifiedBy>
  <dcterms:created xsi:type="dcterms:W3CDTF">2010-08-26T10:27:00Z</dcterms:created>
  <dcterms:modified xsi:type="dcterms:W3CDTF">2010-08-26T11:30:54Z</dcterms:modified>
</cp:coreProperties>
</file>