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さやか\Desktop\USS\シート\"/>
    </mc:Choice>
  </mc:AlternateContent>
  <bookViews>
    <workbookView xWindow="0" yWindow="0" windowWidth="15345" windowHeight="7365" tabRatio="796" activeTab="3"/>
  </bookViews>
  <sheets>
    <sheet name="使い方" sheetId="90" r:id="rId1"/>
    <sheet name="キャラクターシート (見本)" sheetId="94" r:id="rId2"/>
    <sheet name="キャラクターシート" sheetId="93" r:id="rId3"/>
    <sheet name="管理シート2.2" sheetId="86" r:id="rId4"/>
    <sheet name="キャラクターデータ" sheetId="81" r:id="rId5"/>
    <sheet name="モンスターデータ" sheetId="89" r:id="rId6"/>
  </sheets>
  <definedNames>
    <definedName name="_xlnm.Print_Area" localSheetId="4">キャラクターデータ!$A$1:$X$93</definedName>
    <definedName name="_xlnm.Print_Area" localSheetId="5">モンスターデータ!$A$1:$X$8</definedName>
    <definedName name="_xlnm.Print_Area" localSheetId="3">管理シート2.2!$A$3:$E$52</definedName>
    <definedName name="_xlnm.Print_Titles" localSheetId="4">キャラクターデータ!$A:$B,キャラクターデータ!$1:$4</definedName>
    <definedName name="_xlnm.Print_Titles" localSheetId="5">モンスターデータ!$A:$B,モンスターデータ!$1:$4</definedName>
    <definedName name="_xlnm.Print_Titles" localSheetId="3">管理シート2.2!$3:$3</definedName>
  </definedNames>
  <calcPr calcId="152511"/>
</workbook>
</file>

<file path=xl/calcChain.xml><?xml version="1.0" encoding="utf-8"?>
<calcChain xmlns="http://schemas.openxmlformats.org/spreadsheetml/2006/main">
  <c r="U52" i="86" l="1"/>
  <c r="U51" i="86"/>
  <c r="U50" i="86"/>
  <c r="U49" i="86"/>
  <c r="U47" i="86"/>
  <c r="U42" i="86"/>
  <c r="U37" i="86"/>
  <c r="U36" i="86"/>
  <c r="U35" i="86"/>
  <c r="U34" i="86"/>
  <c r="U32" i="86"/>
  <c r="U31" i="86"/>
  <c r="U30" i="86"/>
  <c r="U29" i="86"/>
  <c r="U27" i="86"/>
  <c r="U26" i="86"/>
  <c r="U25" i="86"/>
  <c r="U24" i="86"/>
  <c r="U22" i="86"/>
  <c r="U21" i="86"/>
  <c r="U20" i="86"/>
  <c r="U19" i="86"/>
  <c r="U17" i="86"/>
  <c r="U12" i="86"/>
  <c r="AC27" i="86"/>
  <c r="AP27" i="86" s="1"/>
  <c r="AC26" i="86"/>
  <c r="AP26" i="86" s="1"/>
  <c r="AC25" i="86"/>
  <c r="AP25" i="86" s="1"/>
  <c r="AC24" i="86"/>
  <c r="AP24" i="86" s="1"/>
  <c r="AC23" i="86"/>
  <c r="AP23" i="86" s="1"/>
  <c r="AC22" i="86"/>
  <c r="AP22" i="86" s="1"/>
  <c r="AC21" i="86"/>
  <c r="AP21" i="86" s="1"/>
  <c r="AC20" i="86"/>
  <c r="AP20" i="86" s="1"/>
  <c r="AC19" i="86"/>
  <c r="AP19" i="86" s="1"/>
  <c r="AC18" i="86"/>
  <c r="AP18" i="86" s="1"/>
  <c r="AC17" i="86"/>
  <c r="AP17" i="86" s="1"/>
  <c r="AC16" i="86"/>
  <c r="AP16" i="86" s="1"/>
  <c r="AC15" i="86"/>
  <c r="AP15" i="86" s="1"/>
  <c r="AC14" i="86"/>
  <c r="AP14" i="86" s="1"/>
  <c r="AC13" i="86"/>
  <c r="AP13" i="86" s="1"/>
  <c r="AC12" i="86"/>
  <c r="AP12" i="86" s="1"/>
  <c r="AC11" i="86"/>
  <c r="AP11" i="86" s="1"/>
  <c r="AC10" i="86"/>
  <c r="AP10" i="86" s="1"/>
  <c r="AC9" i="86"/>
  <c r="AP9" i="86" s="1"/>
  <c r="AC8" i="86"/>
  <c r="AP8" i="86" s="1"/>
  <c r="E4" i="86"/>
  <c r="AA60" i="86"/>
  <c r="AA59" i="86"/>
  <c r="AA20" i="86" s="1"/>
  <c r="AA74" i="86"/>
  <c r="AA73" i="86"/>
  <c r="AA72" i="86"/>
  <c r="AA71" i="86"/>
  <c r="AA70" i="86"/>
  <c r="AA69" i="86"/>
  <c r="AA68" i="86"/>
  <c r="AA67" i="86"/>
  <c r="AA66" i="86"/>
  <c r="AA65" i="86"/>
  <c r="AA64" i="86"/>
  <c r="AA63" i="86"/>
  <c r="AA62" i="86"/>
  <c r="AA61" i="86"/>
  <c r="AA24" i="86" s="1"/>
  <c r="AA16" i="86"/>
  <c r="AA12" i="86"/>
  <c r="AA8" i="86"/>
  <c r="AA58" i="86"/>
  <c r="AA57" i="86"/>
  <c r="AA56" i="86"/>
  <c r="AA55" i="86"/>
  <c r="AA54" i="86"/>
  <c r="AA4" i="86" s="1"/>
  <c r="AC7" i="86" s="1"/>
  <c r="AP7" i="86" s="1"/>
  <c r="A4" i="86"/>
  <c r="X8" i="89"/>
  <c r="X6" i="89"/>
  <c r="X5" i="89"/>
  <c r="F31" i="86"/>
  <c r="F30" i="86"/>
  <c r="F29" i="86"/>
  <c r="E31" i="86"/>
  <c r="E30" i="86"/>
  <c r="E29" i="86"/>
  <c r="C30" i="86"/>
  <c r="C29" i="86"/>
  <c r="F36" i="86"/>
  <c r="F35" i="86"/>
  <c r="F34" i="86"/>
  <c r="E36" i="86"/>
  <c r="E35" i="86"/>
  <c r="E34" i="86"/>
  <c r="C35" i="86"/>
  <c r="C34" i="86"/>
  <c r="F51" i="86"/>
  <c r="F50" i="86"/>
  <c r="F49" i="86"/>
  <c r="E51" i="86"/>
  <c r="E50" i="86"/>
  <c r="E49" i="86"/>
  <c r="C50" i="86"/>
  <c r="C49" i="86"/>
  <c r="G6" i="86"/>
  <c r="G21" i="86"/>
  <c r="G26" i="86"/>
  <c r="C24" i="86"/>
  <c r="C25" i="86"/>
  <c r="F26" i="86"/>
  <c r="F25" i="86"/>
  <c r="F24" i="86"/>
  <c r="E26" i="86"/>
  <c r="E25" i="86"/>
  <c r="E24" i="86"/>
  <c r="F21" i="86"/>
  <c r="F20" i="86"/>
  <c r="F19" i="86"/>
  <c r="E21" i="86"/>
  <c r="E20" i="86"/>
  <c r="E19" i="86"/>
  <c r="C20" i="86"/>
  <c r="C19" i="86"/>
  <c r="A39" i="86"/>
  <c r="E41" i="86" s="1"/>
  <c r="G41" i="86" s="1"/>
  <c r="U41" i="86" s="1"/>
  <c r="A34" i="86"/>
  <c r="A29" i="86"/>
  <c r="A24" i="86"/>
  <c r="A19" i="86"/>
  <c r="A49" i="86"/>
  <c r="A44" i="86" s="1"/>
  <c r="E45" i="86" s="1"/>
  <c r="A9" i="86"/>
  <c r="F11" i="86" s="1"/>
  <c r="U7" i="86"/>
  <c r="W42" i="81"/>
  <c r="V42" i="81"/>
  <c r="U42" i="81"/>
  <c r="T42" i="81"/>
  <c r="S42" i="81"/>
  <c r="R42" i="81"/>
  <c r="Q42" i="81"/>
  <c r="P42" i="81"/>
  <c r="O42" i="81"/>
  <c r="N42" i="81"/>
  <c r="M42" i="81"/>
  <c r="L42" i="81"/>
  <c r="K42" i="81"/>
  <c r="J42" i="81"/>
  <c r="I42" i="81"/>
  <c r="H42" i="81"/>
  <c r="G42" i="81"/>
  <c r="F42" i="81"/>
  <c r="E42" i="81"/>
  <c r="D42" i="81"/>
  <c r="C42" i="81"/>
  <c r="W41" i="81"/>
  <c r="V41" i="81"/>
  <c r="U41" i="81"/>
  <c r="T41" i="81"/>
  <c r="S41" i="81"/>
  <c r="R41" i="81"/>
  <c r="Q41" i="81"/>
  <c r="P41" i="81"/>
  <c r="O41" i="81"/>
  <c r="N41" i="81"/>
  <c r="M41" i="81"/>
  <c r="L41" i="81"/>
  <c r="K41" i="81"/>
  <c r="J41" i="81"/>
  <c r="I41" i="81"/>
  <c r="H41" i="81"/>
  <c r="G41" i="81"/>
  <c r="F41" i="81"/>
  <c r="E41" i="81"/>
  <c r="D41" i="81"/>
  <c r="W40" i="81"/>
  <c r="V40" i="81"/>
  <c r="U40" i="81"/>
  <c r="T40" i="81"/>
  <c r="S40" i="81"/>
  <c r="R40" i="81"/>
  <c r="Q40" i="81"/>
  <c r="P40" i="81"/>
  <c r="O40" i="81"/>
  <c r="N40" i="81"/>
  <c r="M40" i="81"/>
  <c r="L40" i="81"/>
  <c r="K40" i="81"/>
  <c r="J40" i="81"/>
  <c r="I40" i="81"/>
  <c r="H40" i="81"/>
  <c r="G40" i="81"/>
  <c r="F40" i="81"/>
  <c r="E40" i="81"/>
  <c r="D40" i="81"/>
  <c r="C40" i="81"/>
  <c r="C41" i="81"/>
  <c r="X5" i="81"/>
  <c r="X6" i="81"/>
  <c r="B74" i="86"/>
  <c r="B73" i="86"/>
  <c r="B72" i="86"/>
  <c r="B71" i="86"/>
  <c r="B70" i="86"/>
  <c r="B69" i="86"/>
  <c r="B68" i="86"/>
  <c r="B67" i="86"/>
  <c r="B66" i="86"/>
  <c r="B65" i="86"/>
  <c r="B64" i="86"/>
  <c r="B63" i="86"/>
  <c r="B62" i="86"/>
  <c r="B61" i="86"/>
  <c r="B60" i="86"/>
  <c r="B59" i="86"/>
  <c r="B58" i="86"/>
  <c r="B57" i="86"/>
  <c r="B56" i="86"/>
  <c r="B55" i="86"/>
  <c r="B54" i="86"/>
  <c r="F45" i="86" l="1"/>
  <c r="F44" i="86"/>
  <c r="AC4" i="86"/>
  <c r="AP4" i="86" s="1"/>
  <c r="AC5" i="86"/>
  <c r="AP5" i="86" s="1"/>
  <c r="AC6" i="86"/>
  <c r="AP6" i="86" s="1"/>
  <c r="F46" i="86"/>
  <c r="C44" i="86"/>
  <c r="C39" i="86"/>
  <c r="C45" i="86"/>
  <c r="C40" i="86"/>
  <c r="E44" i="86"/>
  <c r="E39" i="86"/>
  <c r="E46" i="86"/>
  <c r="E40" i="86"/>
  <c r="G40" i="86" s="1"/>
  <c r="U40" i="86" s="1"/>
  <c r="G31" i="86"/>
  <c r="G36" i="86"/>
  <c r="G51" i="86"/>
  <c r="C9" i="86"/>
  <c r="C10" i="86"/>
  <c r="E9" i="86"/>
  <c r="E10" i="86"/>
  <c r="E11" i="86"/>
  <c r="G11" i="86" s="1"/>
  <c r="U11" i="86" s="1"/>
  <c r="F9" i="86"/>
  <c r="F10" i="86"/>
  <c r="A14" i="86"/>
  <c r="F40" i="86"/>
  <c r="F5" i="86"/>
  <c r="C4" i="86"/>
  <c r="F41" i="86"/>
  <c r="C5" i="86"/>
  <c r="F6" i="86"/>
  <c r="E5" i="86"/>
  <c r="G19" i="86"/>
  <c r="F39" i="86"/>
  <c r="E6" i="86"/>
  <c r="U6" i="86" s="1"/>
  <c r="F4" i="86"/>
  <c r="G24" i="86"/>
  <c r="G46" i="86" l="1"/>
  <c r="U46" i="86" s="1"/>
  <c r="C15" i="86"/>
  <c r="C14" i="86"/>
  <c r="E15" i="86"/>
  <c r="F16" i="86"/>
  <c r="F15" i="86"/>
  <c r="F14" i="86"/>
  <c r="E16" i="86"/>
  <c r="E14" i="86"/>
  <c r="G5" i="86"/>
  <c r="U5" i="86" s="1"/>
  <c r="G29" i="86"/>
  <c r="G49" i="86"/>
  <c r="G25" i="86"/>
  <c r="G20" i="86"/>
  <c r="G44" i="86"/>
  <c r="U44" i="86" s="1"/>
  <c r="G35" i="86"/>
  <c r="G4" i="86"/>
  <c r="U4" i="86" s="1"/>
  <c r="G10" i="86"/>
  <c r="U10" i="86" s="1"/>
  <c r="G34" i="86"/>
  <c r="G50" i="86"/>
  <c r="G39" i="86"/>
  <c r="U39" i="86" s="1"/>
  <c r="G45" i="86"/>
  <c r="U45" i="86" s="1"/>
  <c r="G9" i="86"/>
  <c r="U9" i="86" s="1"/>
  <c r="G30" i="86"/>
  <c r="X88" i="81"/>
  <c r="X92" i="81"/>
  <c r="X91" i="81"/>
  <c r="X93" i="81"/>
  <c r="X90" i="81"/>
  <c r="X89" i="81"/>
  <c r="G14" i="86" l="1"/>
  <c r="U14" i="86" s="1"/>
  <c r="G15" i="86"/>
  <c r="U15" i="86" s="1"/>
  <c r="G16" i="86"/>
  <c r="U16" i="86" s="1"/>
  <c r="X69" i="81"/>
  <c r="X77" i="81" l="1"/>
  <c r="X51" i="81"/>
  <c r="X9" i="81"/>
  <c r="X31" i="81"/>
  <c r="X12" i="81"/>
  <c r="X87" i="81"/>
  <c r="X81" i="81"/>
  <c r="X21" i="81"/>
  <c r="X16" i="81"/>
  <c r="X26" i="81"/>
  <c r="X22" i="81"/>
  <c r="X59" i="81"/>
  <c r="X33" i="81"/>
  <c r="X19" i="81"/>
  <c r="X29" i="81"/>
  <c r="X11" i="81"/>
  <c r="X15" i="81"/>
  <c r="X43" i="81"/>
  <c r="X80" i="81"/>
  <c r="X54" i="81"/>
  <c r="X58" i="81"/>
  <c r="X46" i="81"/>
  <c r="X36" i="81"/>
  <c r="X34" i="81"/>
  <c r="X74" i="81"/>
  <c r="X83" i="81"/>
  <c r="X79" i="81"/>
  <c r="X76" i="81"/>
  <c r="X66" i="81"/>
  <c r="X73" i="81"/>
  <c r="X55" i="81"/>
  <c r="X52" i="81"/>
  <c r="X45" i="81"/>
  <c r="X37" i="81"/>
  <c r="X42" i="81"/>
  <c r="X82" i="81"/>
  <c r="X60" i="81"/>
  <c r="X7" i="81"/>
  <c r="X49" i="81"/>
  <c r="X10" i="81"/>
  <c r="X50" i="81"/>
  <c r="X41" i="81"/>
  <c r="X23" i="81"/>
  <c r="X57" i="81"/>
  <c r="X30" i="81"/>
  <c r="X72" i="81"/>
  <c r="X65" i="81"/>
  <c r="X56" i="81"/>
  <c r="X20" i="81"/>
  <c r="X27" i="81"/>
  <c r="X25" i="81"/>
  <c r="X24" i="81"/>
  <c r="X40" i="81"/>
  <c r="X86" i="81"/>
  <c r="X44" i="81"/>
  <c r="X62" i="81"/>
  <c r="X14" i="81"/>
  <c r="X85" i="81"/>
  <c r="X71" i="81"/>
  <c r="X78" i="81"/>
  <c r="X17" i="81"/>
  <c r="X18" i="81"/>
  <c r="X39" i="81"/>
  <c r="X28" i="81"/>
  <c r="X53" i="81"/>
  <c r="X35" i="81"/>
  <c r="X75" i="81"/>
  <c r="X47" i="81"/>
  <c r="X61" i="81"/>
  <c r="X48" i="81"/>
  <c r="X70" i="81"/>
  <c r="X68" i="81"/>
  <c r="X32" i="81"/>
  <c r="X8" i="81"/>
  <c r="X67" i="81"/>
  <c r="X64" i="81"/>
  <c r="X13" i="81"/>
  <c r="X38" i="81"/>
  <c r="X84" i="81"/>
  <c r="X63" i="81"/>
</calcChain>
</file>

<file path=xl/comments1.xml><?xml version="1.0" encoding="utf-8"?>
<comments xmlns="http://schemas.openxmlformats.org/spreadsheetml/2006/main">
  <authors>
    <author>工藤さやか</author>
  </authors>
  <commentList>
    <comment ref="H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回復せずに戦闘に突入する場合、ここに数字を入れて右の「現在値」を変えてください。
ダメージ2を負ったままなら「-2」と記入。</t>
        </r>
      </text>
    </comment>
    <comment ref="U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HP/MPは「2」以下で色が変わります。</t>
        </r>
      </text>
    </comment>
    <comment ref="AC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判定に成功した場合、GMから聞いた数値を入力。</t>
        </r>
      </text>
    </comment>
    <comment ref="AP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HP/MPは「2」以下で色が変わります。</t>
        </r>
      </text>
    </commen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下の表から数字を入力してください。</t>
        </r>
      </text>
    </comment>
  </commentList>
</comments>
</file>

<file path=xl/sharedStrings.xml><?xml version="1.0" encoding="utf-8"?>
<sst xmlns="http://schemas.openxmlformats.org/spreadsheetml/2006/main" count="464" uniqueCount="169">
  <si>
    <t/>
  </si>
  <si>
    <t>キャラクター基本データ</t>
    <rPh sb="6" eb="8">
      <t>キホン</t>
    </rPh>
    <phoneticPr fontId="3"/>
  </si>
  <si>
    <t>あとまる</t>
    <phoneticPr fontId="3"/>
  </si>
  <si>
    <t>いおん</t>
    <phoneticPr fontId="3"/>
  </si>
  <si>
    <t>ととりと</t>
    <phoneticPr fontId="3"/>
  </si>
  <si>
    <t>黒猫ジャック</t>
    <rPh sb="0" eb="2">
      <t>クロネコ</t>
    </rPh>
    <phoneticPr fontId="3"/>
  </si>
  <si>
    <t>NOEL</t>
    <phoneticPr fontId="3"/>
  </si>
  <si>
    <t>ヤガミ</t>
    <phoneticPr fontId="3"/>
  </si>
  <si>
    <t>募集中１</t>
    <rPh sb="0" eb="3">
      <t>ボシュウチュウ</t>
    </rPh>
    <phoneticPr fontId="3"/>
  </si>
  <si>
    <t>募集中2</t>
    <rPh sb="0" eb="3">
      <t>ボシュウチュウ</t>
    </rPh>
    <phoneticPr fontId="3"/>
  </si>
  <si>
    <t>募集中3</t>
    <rPh sb="0" eb="3">
      <t>ボシュウチュウ</t>
    </rPh>
    <phoneticPr fontId="3"/>
  </si>
  <si>
    <t>募集中4</t>
    <rPh sb="0" eb="3">
      <t>ボシュウチュウ</t>
    </rPh>
    <phoneticPr fontId="3"/>
  </si>
  <si>
    <t>募集中5</t>
    <rPh sb="0" eb="3">
      <t>ボシュウチュウ</t>
    </rPh>
    <phoneticPr fontId="3"/>
  </si>
  <si>
    <t>募集中6</t>
    <rPh sb="0" eb="3">
      <t>ボシュウチュウ</t>
    </rPh>
    <phoneticPr fontId="3"/>
  </si>
  <si>
    <t>募集中7</t>
    <rPh sb="0" eb="3">
      <t>ボシュウチュウ</t>
    </rPh>
    <phoneticPr fontId="3"/>
  </si>
  <si>
    <t>募集中8</t>
    <rPh sb="0" eb="3">
      <t>ボシュウチュウ</t>
    </rPh>
    <phoneticPr fontId="3"/>
  </si>
  <si>
    <t>募集中9</t>
    <rPh sb="0" eb="3">
      <t>ボシュウチュウ</t>
    </rPh>
    <phoneticPr fontId="3"/>
  </si>
  <si>
    <t>募集中10</t>
    <rPh sb="0" eb="3">
      <t>ボシュウチュウ</t>
    </rPh>
    <phoneticPr fontId="3"/>
  </si>
  <si>
    <t>募集中11</t>
    <rPh sb="0" eb="3">
      <t>ボシュウチュウ</t>
    </rPh>
    <phoneticPr fontId="3"/>
  </si>
  <si>
    <t>募集中12</t>
    <rPh sb="0" eb="3">
      <t>ボシュウチュウ</t>
    </rPh>
    <phoneticPr fontId="3"/>
  </si>
  <si>
    <t>募集中13</t>
    <rPh sb="0" eb="3">
      <t>ボシュウチュウ</t>
    </rPh>
    <phoneticPr fontId="3"/>
  </si>
  <si>
    <t>募集中14</t>
    <rPh sb="0" eb="3">
      <t>ボシュウチュウ</t>
    </rPh>
    <phoneticPr fontId="3"/>
  </si>
  <si>
    <t>性別</t>
    <rPh sb="0" eb="2">
      <t>セイベツ</t>
    </rPh>
    <phoneticPr fontId="3"/>
  </si>
  <si>
    <t>職業</t>
    <rPh sb="0" eb="2">
      <t>ショクギョウ</t>
    </rPh>
    <phoneticPr fontId="3"/>
  </si>
  <si>
    <t>大項目</t>
    <rPh sb="0" eb="1">
      <t>ダイ</t>
    </rPh>
    <rPh sb="1" eb="3">
      <t>コウモク</t>
    </rPh>
    <phoneticPr fontId="3"/>
  </si>
  <si>
    <t>小項目</t>
    <rPh sb="0" eb="1">
      <t>ショウ</t>
    </rPh>
    <rPh sb="1" eb="3">
      <t>コウモク</t>
    </rPh>
    <phoneticPr fontId="3"/>
  </si>
  <si>
    <t>生まれ</t>
    <rPh sb="0" eb="1">
      <t>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</si>
  <si>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</si>
  <si>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</si>
  <si>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中性</t>
    <rPh sb="0" eb="2">
      <t>チュウセイ</t>
    </rPh>
    <phoneticPr fontId="3"/>
  </si>
  <si>
    <t>戦士</t>
    <rPh sb="0" eb="2">
      <t>センシ</t>
    </rPh>
    <phoneticPr fontId="3"/>
  </si>
  <si>
    <t>剣士</t>
    <rPh sb="0" eb="2">
      <t>ケンシ</t>
    </rPh>
    <phoneticPr fontId="3"/>
  </si>
  <si>
    <t>性別リスト</t>
    <rPh sb="0" eb="2">
      <t>セイベツ</t>
    </rPh>
    <phoneticPr fontId="3"/>
  </si>
  <si>
    <t>職業リスト</t>
    <rPh sb="0" eb="2">
      <t>ショクギョウ</t>
    </rPh>
    <phoneticPr fontId="3"/>
  </si>
  <si>
    <t>魔法使い</t>
    <rPh sb="0" eb="3">
      <t>マホウツカ</t>
    </rPh>
    <phoneticPr fontId="3"/>
  </si>
  <si>
    <t>呪術使い</t>
    <rPh sb="0" eb="2">
      <t>ジュジュツ</t>
    </rPh>
    <rPh sb="2" eb="3">
      <t>ツカ</t>
    </rPh>
    <phoneticPr fontId="3"/>
  </si>
  <si>
    <t>精霊使い</t>
    <rPh sb="0" eb="2">
      <t>セイレイ</t>
    </rPh>
    <rPh sb="2" eb="3">
      <t>ツカ</t>
    </rPh>
    <phoneticPr fontId="3"/>
  </si>
  <si>
    <t>巫女</t>
    <rPh sb="0" eb="2">
      <t>ミコ</t>
    </rPh>
    <phoneticPr fontId="3"/>
  </si>
  <si>
    <t>神官</t>
    <rPh sb="0" eb="2">
      <t>シンカン</t>
    </rPh>
    <phoneticPr fontId="3"/>
  </si>
  <si>
    <t>バックパッカー</t>
    <phoneticPr fontId="3"/>
  </si>
  <si>
    <t>斧使い</t>
    <rPh sb="0" eb="1">
      <t>オノ</t>
    </rPh>
    <rPh sb="1" eb="2">
      <t>ツカ</t>
    </rPh>
    <phoneticPr fontId="3"/>
  </si>
  <si>
    <t>槍使い</t>
    <rPh sb="0" eb="1">
      <t>ヤリ</t>
    </rPh>
    <rPh sb="1" eb="2">
      <t>ツカ</t>
    </rPh>
    <phoneticPr fontId="3"/>
  </si>
  <si>
    <t>シーフ</t>
    <phoneticPr fontId="3"/>
  </si>
  <si>
    <t>レンジャー</t>
    <phoneticPr fontId="3"/>
  </si>
  <si>
    <t>スカウト</t>
    <phoneticPr fontId="3"/>
  </si>
  <si>
    <t>清掃員</t>
    <rPh sb="0" eb="3">
      <t>セイソウイン</t>
    </rPh>
    <phoneticPr fontId="3"/>
  </si>
  <si>
    <t>解体業</t>
    <rPh sb="0" eb="2">
      <t>カイタイ</t>
    </rPh>
    <rPh sb="2" eb="3">
      <t>ギョウ</t>
    </rPh>
    <phoneticPr fontId="3"/>
  </si>
  <si>
    <t>ロボ</t>
    <phoneticPr fontId="3"/>
  </si>
  <si>
    <t>酒場のマスター</t>
    <rPh sb="0" eb="2">
      <t>サカバ</t>
    </rPh>
    <phoneticPr fontId="3"/>
  </si>
  <si>
    <t>棒術使い</t>
    <rPh sb="0" eb="1">
      <t>ボウ</t>
    </rPh>
    <rPh sb="1" eb="2">
      <t>ジュツ</t>
    </rPh>
    <rPh sb="2" eb="3">
      <t>ツカ</t>
    </rPh>
    <phoneticPr fontId="3"/>
  </si>
  <si>
    <t>登録数</t>
    <rPh sb="0" eb="2">
      <t>トウロク</t>
    </rPh>
    <rPh sb="2" eb="3">
      <t>カズ</t>
    </rPh>
    <phoneticPr fontId="3"/>
  </si>
  <si>
    <t>騎士</t>
    <rPh sb="0" eb="2">
      <t>キシ</t>
    </rPh>
    <phoneticPr fontId="3"/>
  </si>
  <si>
    <t>基本値</t>
    <rPh sb="0" eb="2">
      <t>キホン</t>
    </rPh>
    <rPh sb="2" eb="3">
      <t>チ</t>
    </rPh>
    <phoneticPr fontId="3"/>
  </si>
  <si>
    <t>HP</t>
    <phoneticPr fontId="3"/>
  </si>
  <si>
    <t>MP</t>
    <phoneticPr fontId="3"/>
  </si>
  <si>
    <t>攻撃回数</t>
    <rPh sb="0" eb="2">
      <t>コウゲキ</t>
    </rPh>
    <rPh sb="2" eb="4">
      <t>カイスウ</t>
    </rPh>
    <phoneticPr fontId="3"/>
  </si>
  <si>
    <t>-</t>
  </si>
  <si>
    <t>ユウタ</t>
    <phoneticPr fontId="3"/>
  </si>
  <si>
    <t>生まれ</t>
    <rPh sb="0" eb="1">
      <t>ウ</t>
    </rPh>
    <phoneticPr fontId="7"/>
  </si>
  <si>
    <t>基本値</t>
    <rPh sb="0" eb="2">
      <t>キホン</t>
    </rPh>
    <rPh sb="2" eb="3">
      <t>チ</t>
    </rPh>
    <phoneticPr fontId="7"/>
  </si>
  <si>
    <t>HP</t>
    <phoneticPr fontId="3"/>
  </si>
  <si>
    <t>MP</t>
    <phoneticPr fontId="3"/>
  </si>
  <si>
    <t>第1回成長値</t>
    <rPh sb="0" eb="1">
      <t>ダイ</t>
    </rPh>
    <rPh sb="2" eb="3">
      <t>カイ</t>
    </rPh>
    <rPh sb="3" eb="5">
      <t>セイチョウ</t>
    </rPh>
    <rPh sb="5" eb="6">
      <t>アタイ</t>
    </rPh>
    <phoneticPr fontId="3"/>
  </si>
  <si>
    <t>第2回成長値</t>
    <rPh sb="0" eb="1">
      <t>ダイ</t>
    </rPh>
    <rPh sb="2" eb="3">
      <t>カイ</t>
    </rPh>
    <rPh sb="3" eb="5">
      <t>セイチョウ</t>
    </rPh>
    <rPh sb="5" eb="6">
      <t>アタイ</t>
    </rPh>
    <phoneticPr fontId="3"/>
  </si>
  <si>
    <t>第3回成長値</t>
    <rPh sb="0" eb="1">
      <t>ダイ</t>
    </rPh>
    <rPh sb="2" eb="3">
      <t>カイ</t>
    </rPh>
    <rPh sb="3" eb="5">
      <t>セイチョウ</t>
    </rPh>
    <rPh sb="5" eb="6">
      <t>アタイ</t>
    </rPh>
    <phoneticPr fontId="3"/>
  </si>
  <si>
    <t>第4回成長値</t>
    <rPh sb="0" eb="1">
      <t>ダイ</t>
    </rPh>
    <rPh sb="2" eb="3">
      <t>カイ</t>
    </rPh>
    <rPh sb="3" eb="5">
      <t>セイチョウ</t>
    </rPh>
    <rPh sb="5" eb="6">
      <t>アタイ</t>
    </rPh>
    <phoneticPr fontId="3"/>
  </si>
  <si>
    <t>第5回成長値</t>
    <rPh sb="0" eb="1">
      <t>ダイ</t>
    </rPh>
    <rPh sb="2" eb="3">
      <t>カイ</t>
    </rPh>
    <rPh sb="3" eb="5">
      <t>セイチョウ</t>
    </rPh>
    <rPh sb="5" eb="6">
      <t>アタイ</t>
    </rPh>
    <phoneticPr fontId="3"/>
  </si>
  <si>
    <t>第6回成長値</t>
    <rPh sb="0" eb="1">
      <t>ダイ</t>
    </rPh>
    <rPh sb="2" eb="3">
      <t>カイ</t>
    </rPh>
    <rPh sb="3" eb="5">
      <t>セイチョウ</t>
    </rPh>
    <rPh sb="5" eb="6">
      <t>アタイ</t>
    </rPh>
    <phoneticPr fontId="3"/>
  </si>
  <si>
    <t>第7回成長値</t>
    <rPh sb="0" eb="1">
      <t>ダイ</t>
    </rPh>
    <rPh sb="2" eb="3">
      <t>カイ</t>
    </rPh>
    <rPh sb="3" eb="5">
      <t>セイチョウ</t>
    </rPh>
    <rPh sb="5" eb="6">
      <t>アタイ</t>
    </rPh>
    <phoneticPr fontId="3"/>
  </si>
  <si>
    <t>第8回成長値</t>
    <rPh sb="0" eb="1">
      <t>ダイ</t>
    </rPh>
    <rPh sb="2" eb="3">
      <t>カイ</t>
    </rPh>
    <rPh sb="3" eb="5">
      <t>セイチョウ</t>
    </rPh>
    <rPh sb="5" eb="6">
      <t>アタイ</t>
    </rPh>
    <phoneticPr fontId="3"/>
  </si>
  <si>
    <t>第9回成長値</t>
    <rPh sb="0" eb="1">
      <t>ダイ</t>
    </rPh>
    <rPh sb="2" eb="3">
      <t>カイ</t>
    </rPh>
    <rPh sb="3" eb="5">
      <t>セイチョウ</t>
    </rPh>
    <rPh sb="5" eb="6">
      <t>アタイ</t>
    </rPh>
    <phoneticPr fontId="3"/>
  </si>
  <si>
    <t>第10回成長値</t>
    <rPh sb="0" eb="1">
      <t>ダイ</t>
    </rPh>
    <rPh sb="3" eb="4">
      <t>カイ</t>
    </rPh>
    <rPh sb="4" eb="6">
      <t>セイチョウ</t>
    </rPh>
    <rPh sb="6" eb="7">
      <t>アタイ</t>
    </rPh>
    <phoneticPr fontId="3"/>
  </si>
  <si>
    <t>基本値
成長値</t>
    <rPh sb="0" eb="2">
      <t>キホン</t>
    </rPh>
    <rPh sb="2" eb="3">
      <t>チ</t>
    </rPh>
    <rPh sb="4" eb="6">
      <t>セイチョウ</t>
    </rPh>
    <rPh sb="6" eb="7">
      <t>チ</t>
    </rPh>
    <phoneticPr fontId="3"/>
  </si>
  <si>
    <t>-</t>
    <phoneticPr fontId="3"/>
  </si>
  <si>
    <t>成長値合計</t>
    <rPh sb="0" eb="2">
      <t>セイチョウ</t>
    </rPh>
    <rPh sb="2" eb="3">
      <t>チ</t>
    </rPh>
    <rPh sb="3" eb="5">
      <t>ゴウケイ</t>
    </rPh>
    <phoneticPr fontId="3"/>
  </si>
  <si>
    <t>修正後MAX値</t>
    <rPh sb="0" eb="2">
      <t>シュウセイ</t>
    </rPh>
    <rPh sb="2" eb="3">
      <t>ゴ</t>
    </rPh>
    <rPh sb="6" eb="7">
      <t>アタイ</t>
    </rPh>
    <phoneticPr fontId="7"/>
  </si>
  <si>
    <t>戦闘前</t>
    <rPh sb="0" eb="2">
      <t>セントウ</t>
    </rPh>
    <rPh sb="2" eb="3">
      <t>マエ</t>
    </rPh>
    <phoneticPr fontId="3"/>
  </si>
  <si>
    <t>行動順</t>
    <rPh sb="0" eb="2">
      <t>コウドウ</t>
    </rPh>
    <rPh sb="2" eb="3">
      <t>ジュン</t>
    </rPh>
    <phoneticPr fontId="3"/>
  </si>
  <si>
    <t>備考</t>
    <rPh sb="0" eb="2">
      <t>ビコウ</t>
    </rPh>
    <phoneticPr fontId="3"/>
  </si>
  <si>
    <t>先</t>
    <rPh sb="0" eb="1">
      <t>セン</t>
    </rPh>
    <phoneticPr fontId="3"/>
  </si>
  <si>
    <t>後</t>
    <rPh sb="0" eb="1">
      <t>ノチ</t>
    </rPh>
    <phoneticPr fontId="3"/>
  </si>
  <si>
    <t>回避修正</t>
    <phoneticPr fontId="3"/>
  </si>
  <si>
    <t>なう</t>
    <phoneticPr fontId="3"/>
  </si>
  <si>
    <t>子豚のロース（HP3）</t>
    <rPh sb="0" eb="2">
      <t>コブタ</t>
    </rPh>
    <phoneticPr fontId="3"/>
  </si>
  <si>
    <t>招き猫（HP3）</t>
    <rPh sb="0" eb="1">
      <t>マネ</t>
    </rPh>
    <rPh sb="2" eb="3">
      <t>ネコ</t>
    </rPh>
    <phoneticPr fontId="3"/>
  </si>
  <si>
    <t>成長値合計</t>
    <rPh sb="0" eb="2">
      <t>セイチョウ</t>
    </rPh>
    <rPh sb="2" eb="3">
      <t>アタイ</t>
    </rPh>
    <rPh sb="3" eb="5">
      <t>ゴウケイ</t>
    </rPh>
    <phoneticPr fontId="7"/>
  </si>
  <si>
    <t>猫精霊（MP3）</t>
    <rPh sb="0" eb="1">
      <t>ネコ</t>
    </rPh>
    <rPh sb="1" eb="3">
      <t>セイレイ</t>
    </rPh>
    <phoneticPr fontId="3"/>
  </si>
  <si>
    <t>えねみー</t>
    <phoneticPr fontId="3"/>
  </si>
  <si>
    <t>ターン</t>
    <phoneticPr fontId="3"/>
  </si>
  <si>
    <t>名前</t>
    <rPh sb="0" eb="2">
      <t>ナマエ</t>
    </rPh>
    <phoneticPr fontId="3"/>
  </si>
  <si>
    <t>HP</t>
    <phoneticPr fontId="3"/>
  </si>
  <si>
    <t>MP</t>
    <phoneticPr fontId="3"/>
  </si>
  <si>
    <t>攻撃</t>
    <rPh sb="0" eb="2">
      <t>コウゲキ</t>
    </rPh>
    <phoneticPr fontId="3"/>
  </si>
  <si>
    <t>防御</t>
    <rPh sb="0" eb="2">
      <t>ボウギョ</t>
    </rPh>
    <phoneticPr fontId="3"/>
  </si>
  <si>
    <t>HP</t>
    <phoneticPr fontId="3"/>
  </si>
  <si>
    <t>MP</t>
    <phoneticPr fontId="3"/>
  </si>
  <si>
    <t>HP</t>
    <phoneticPr fontId="3"/>
  </si>
  <si>
    <t>MP</t>
    <phoneticPr fontId="3"/>
  </si>
  <si>
    <t>基本値</t>
    <rPh sb="0" eb="2">
      <t>キホン</t>
    </rPh>
    <rPh sb="2" eb="3">
      <t>チ</t>
    </rPh>
    <phoneticPr fontId="3"/>
  </si>
  <si>
    <t>こぼるど</t>
    <phoneticPr fontId="3"/>
  </si>
  <si>
    <t>ごぶりん</t>
    <phoneticPr fontId="3"/>
  </si>
  <si>
    <t>うるふ</t>
    <phoneticPr fontId="3"/>
  </si>
  <si>
    <t>りざーどまん</t>
    <phoneticPr fontId="3"/>
  </si>
  <si>
    <t>ぞんび</t>
    <phoneticPr fontId="3"/>
  </si>
  <si>
    <t>ぐーる</t>
    <phoneticPr fontId="3"/>
  </si>
  <si>
    <t>がーごいる</t>
    <phoneticPr fontId="3"/>
  </si>
  <si>
    <t>へるはうんど</t>
    <phoneticPr fontId="3"/>
  </si>
  <si>
    <t>ぐりふぉん</t>
    <phoneticPr fontId="3"/>
  </si>
  <si>
    <t>おーが</t>
    <phoneticPr fontId="3"/>
  </si>
  <si>
    <t>とうぞく</t>
    <phoneticPr fontId="3"/>
  </si>
  <si>
    <t>ようへい</t>
    <phoneticPr fontId="3"/>
  </si>
  <si>
    <t>まじゅつし</t>
    <phoneticPr fontId="3"/>
  </si>
  <si>
    <t>おかしら</t>
    <phoneticPr fontId="3"/>
  </si>
  <si>
    <t>募集中1</t>
    <rPh sb="0" eb="3">
      <t>ボシュウチュウ</t>
    </rPh>
    <phoneticPr fontId="3"/>
  </si>
  <si>
    <t>ほぶごぶ</t>
    <phoneticPr fontId="3"/>
  </si>
  <si>
    <t>ほね</t>
    <phoneticPr fontId="3"/>
  </si>
  <si>
    <t>防御回数</t>
    <rPh sb="0" eb="2">
      <t>ボウギョ</t>
    </rPh>
    <rPh sb="2" eb="4">
      <t>カイスウ</t>
    </rPh>
    <phoneticPr fontId="3"/>
  </si>
  <si>
    <t>モンスター基本データ</t>
    <rPh sb="5" eb="7">
      <t>キホン</t>
    </rPh>
    <phoneticPr fontId="3"/>
  </si>
  <si>
    <t>※手入力してください</t>
    <rPh sb="1" eb="2">
      <t>テ</t>
    </rPh>
    <rPh sb="2" eb="4">
      <t>ニュウリョク</t>
    </rPh>
    <phoneticPr fontId="3"/>
  </si>
  <si>
    <t>※２　攻撃・防御の回数は、＋/-修正値がある場合入力</t>
    <rPh sb="3" eb="5">
      <t>コウゲキ</t>
    </rPh>
    <rPh sb="6" eb="8">
      <t>ボウギョ</t>
    </rPh>
    <rPh sb="9" eb="11">
      <t>カイスウ</t>
    </rPh>
    <rPh sb="16" eb="18">
      <t>シュウセイ</t>
    </rPh>
    <rPh sb="18" eb="19">
      <t>チ</t>
    </rPh>
    <rPh sb="22" eb="24">
      <t>バアイ</t>
    </rPh>
    <rPh sb="24" eb="26">
      <t>ニュウリョク</t>
    </rPh>
    <phoneticPr fontId="3"/>
  </si>
  <si>
    <t>リストからパーティに参加するキャラクターの番号を入力してください。
名前やその他パーソナルデータが表に出て来ます。</t>
    <rPh sb="10" eb="12">
      <t>サンカ</t>
    </rPh>
    <rPh sb="21" eb="23">
      <t>バンゴウ</t>
    </rPh>
    <rPh sb="24" eb="26">
      <t>ニュウリョク</t>
    </rPh>
    <rPh sb="34" eb="36">
      <t>ナマエ</t>
    </rPh>
    <rPh sb="39" eb="40">
      <t>タ</t>
    </rPh>
    <rPh sb="49" eb="50">
      <t>ヒョウ</t>
    </rPh>
    <rPh sb="51" eb="52">
      <t>デ</t>
    </rPh>
    <rPh sb="53" eb="54">
      <t>キ</t>
    </rPh>
    <phoneticPr fontId="3"/>
  </si>
  <si>
    <t>ペナルティや加護など、戦闘突入前に変化している分の＋/-を入力してください。
「なう」のマスに反映されます。</t>
    <rPh sb="6" eb="8">
      <t>カゴ</t>
    </rPh>
    <rPh sb="11" eb="13">
      <t>セントウ</t>
    </rPh>
    <rPh sb="13" eb="15">
      <t>トツニュウ</t>
    </rPh>
    <rPh sb="15" eb="16">
      <t>マエ</t>
    </rPh>
    <rPh sb="17" eb="19">
      <t>ヘンカ</t>
    </rPh>
    <rPh sb="23" eb="24">
      <t>ブン</t>
    </rPh>
    <rPh sb="29" eb="31">
      <t>ニュウリョク</t>
    </rPh>
    <rPh sb="47" eb="49">
      <t>ハンエイ</t>
    </rPh>
    <phoneticPr fontId="3"/>
  </si>
  <si>
    <t>前回の冒険までで得た成長の変化をキャラクターデータシートに入力しておいてください。
出来れば全員分あるといいでしょう。
各回ごとに入力するのが面倒な時は、まとめてどこかにドーンしても大丈夫です。</t>
    <rPh sb="0" eb="2">
      <t>ゼンカイ</t>
    </rPh>
    <rPh sb="3" eb="5">
      <t>ボウケン</t>
    </rPh>
    <rPh sb="8" eb="9">
      <t>エ</t>
    </rPh>
    <rPh sb="10" eb="12">
      <t>セイチョウ</t>
    </rPh>
    <rPh sb="13" eb="15">
      <t>ヘンカ</t>
    </rPh>
    <rPh sb="29" eb="31">
      <t>ニュウリョク</t>
    </rPh>
    <rPh sb="42" eb="44">
      <t>デキ</t>
    </rPh>
    <rPh sb="46" eb="48">
      <t>ゼンイン</t>
    </rPh>
    <rPh sb="48" eb="49">
      <t>ブン</t>
    </rPh>
    <rPh sb="60" eb="62">
      <t>カクカイ</t>
    </rPh>
    <rPh sb="65" eb="67">
      <t>ニュウリョク</t>
    </rPh>
    <rPh sb="71" eb="73">
      <t>メンドウ</t>
    </rPh>
    <rPh sb="74" eb="75">
      <t>トキ</t>
    </rPh>
    <rPh sb="91" eb="94">
      <t>ダイジョウブ</t>
    </rPh>
    <phoneticPr fontId="3"/>
  </si>
  <si>
    <t>各ターンごとのイニシアチブ争いによって先攻か後攻か決まります。
ダメージ・回復をそれぞれのタイミングで入力してください。
「なう」に反映されます。</t>
    <rPh sb="0" eb="1">
      <t>カク</t>
    </rPh>
    <rPh sb="13" eb="14">
      <t>アラソ</t>
    </rPh>
    <rPh sb="19" eb="21">
      <t>センコウ</t>
    </rPh>
    <rPh sb="22" eb="24">
      <t>コウコウ</t>
    </rPh>
    <rPh sb="25" eb="26">
      <t>キ</t>
    </rPh>
    <rPh sb="37" eb="39">
      <t>カイフク</t>
    </rPh>
    <rPh sb="51" eb="53">
      <t>ニュウリョク</t>
    </rPh>
    <rPh sb="66" eb="68">
      <t>ハンエイ</t>
    </rPh>
    <phoneticPr fontId="3"/>
  </si>
  <si>
    <t>モンスターの表についてはかなりやっつけなので今後のバージョンアップでどうにかしたいところですｗ</t>
    <rPh sb="6" eb="7">
      <t>ヒョウ</t>
    </rPh>
    <rPh sb="22" eb="24">
      <t>コンゴ</t>
    </rPh>
    <phoneticPr fontId="3"/>
  </si>
  <si>
    <t>リストから選んでください。
ない場合はモンスターデータで追加してください。</t>
    <rPh sb="5" eb="6">
      <t>エラ</t>
    </rPh>
    <rPh sb="16" eb="18">
      <t>バアイ</t>
    </rPh>
    <rPh sb="28" eb="30">
      <t>ツイカ</t>
    </rPh>
    <phoneticPr fontId="3"/>
  </si>
  <si>
    <t>データシートから反映されます。
ない場合はシートに追加してください。</t>
    <rPh sb="8" eb="10">
      <t>ハンエイ</t>
    </rPh>
    <rPh sb="18" eb="20">
      <t>バアイ</t>
    </rPh>
    <rPh sb="25" eb="27">
      <t>ツイカ</t>
    </rPh>
    <phoneticPr fontId="3"/>
  </si>
  <si>
    <t>プルダウンから数字を選んでください。
ただの覚書です。</t>
    <rPh sb="7" eb="9">
      <t>スウジ</t>
    </rPh>
    <rPh sb="10" eb="11">
      <t>エラ</t>
    </rPh>
    <rPh sb="22" eb="24">
      <t>オボエガキ</t>
    </rPh>
    <phoneticPr fontId="3"/>
  </si>
  <si>
    <t>プレイヤー名</t>
    <rPh sb="5" eb="6">
      <t>メイ</t>
    </rPh>
    <phoneticPr fontId="3"/>
  </si>
  <si>
    <t>キャラクター名</t>
    <rPh sb="6" eb="7">
      <t>メイ</t>
    </rPh>
    <phoneticPr fontId="3"/>
  </si>
  <si>
    <t>種族</t>
    <rPh sb="0" eb="2">
      <t>シュゾク</t>
    </rPh>
    <phoneticPr fontId="3"/>
  </si>
  <si>
    <t>人間</t>
    <rPh sb="0" eb="2">
      <t>ニンゲン</t>
    </rPh>
    <phoneticPr fontId="3"/>
  </si>
  <si>
    <t>性別：</t>
    <rPh sb="0" eb="2">
      <t>セイベツ</t>
    </rPh>
    <phoneticPr fontId="3"/>
  </si>
  <si>
    <t>年齢：</t>
    <rPh sb="0" eb="2">
      <t>ネンレイ</t>
    </rPh>
    <phoneticPr fontId="3"/>
  </si>
  <si>
    <t>HP（元）：</t>
    <rPh sb="3" eb="4">
      <t>モト</t>
    </rPh>
    <phoneticPr fontId="3"/>
  </si>
  <si>
    <t>MP（元）：</t>
    <rPh sb="3" eb="4">
      <t>モト</t>
    </rPh>
    <phoneticPr fontId="3"/>
  </si>
  <si>
    <t>修正値</t>
    <rPh sb="0" eb="2">
      <t>シュウセイ</t>
    </rPh>
    <rPh sb="2" eb="3">
      <t>チ</t>
    </rPh>
    <phoneticPr fontId="3"/>
  </si>
  <si>
    <t>最終攻撃回数</t>
    <rPh sb="0" eb="2">
      <t>サイシュウ</t>
    </rPh>
    <rPh sb="2" eb="4">
      <t>コウゲキ</t>
    </rPh>
    <rPh sb="4" eb="6">
      <t>カイスウ</t>
    </rPh>
    <phoneticPr fontId="3"/>
  </si>
  <si>
    <t>特技</t>
    <rPh sb="0" eb="2">
      <t>トクギ</t>
    </rPh>
    <phoneticPr fontId="3"/>
  </si>
  <si>
    <t>鉄槌</t>
    <rPh sb="0" eb="2">
      <t>テッツイ</t>
    </rPh>
    <phoneticPr fontId="3"/>
  </si>
  <si>
    <t>名称</t>
    <rPh sb="0" eb="2">
      <t>メイショウ</t>
    </rPh>
    <phoneticPr fontId="3"/>
  </si>
  <si>
    <t>MP移動</t>
    <rPh sb="2" eb="4">
      <t>イドウ</t>
    </rPh>
    <phoneticPr fontId="3"/>
  </si>
  <si>
    <t>効果</t>
    <rPh sb="0" eb="2">
      <t>コウカ</t>
    </rPh>
    <phoneticPr fontId="3"/>
  </si>
  <si>
    <t>持ち物</t>
    <rPh sb="0" eb="1">
      <t>モ</t>
    </rPh>
    <rPh sb="2" eb="3">
      <t>モノ</t>
    </rPh>
    <phoneticPr fontId="3"/>
  </si>
  <si>
    <t>成長ポイント</t>
    <rPh sb="0" eb="2">
      <t>セイチョウ</t>
    </rPh>
    <phoneticPr fontId="3"/>
  </si>
  <si>
    <t>報酬ポイント</t>
    <rPh sb="0" eb="2">
      <t>ホウシュウ</t>
    </rPh>
    <phoneticPr fontId="3"/>
  </si>
  <si>
    <t>8（5）</t>
    <phoneticPr fontId="3"/>
  </si>
  <si>
    <t>魔法</t>
    <rPh sb="0" eb="2">
      <t>マホウ</t>
    </rPh>
    <phoneticPr fontId="3"/>
  </si>
  <si>
    <t>種類</t>
    <rPh sb="0" eb="2">
      <t>シュルイ</t>
    </rPh>
    <phoneticPr fontId="3"/>
  </si>
  <si>
    <t>消費MP</t>
    <rPh sb="0" eb="2">
      <t>ショウヒ</t>
    </rPh>
    <phoneticPr fontId="3"/>
  </si>
  <si>
    <t>成功判定</t>
    <rPh sb="0" eb="2">
      <t>セイコウ</t>
    </rPh>
    <rPh sb="2" eb="4">
      <t>ハンテイ</t>
    </rPh>
    <phoneticPr fontId="3"/>
  </si>
  <si>
    <t>HP回復</t>
    <rPh sb="2" eb="4">
      <t>カイフク</t>
    </rPh>
    <phoneticPr fontId="3"/>
  </si>
  <si>
    <t>回復</t>
    <rPh sb="0" eb="2">
      <t>カイフク</t>
    </rPh>
    <phoneticPr fontId="3"/>
  </si>
  <si>
    <t>与えたいポイント分</t>
    <rPh sb="0" eb="1">
      <t>アタ</t>
    </rPh>
    <rPh sb="8" eb="9">
      <t>ブン</t>
    </rPh>
    <phoneticPr fontId="3"/>
  </si>
  <si>
    <t>無</t>
    <rPh sb="0" eb="1">
      <t>ナ</t>
    </rPh>
    <phoneticPr fontId="3"/>
  </si>
  <si>
    <t>成功すれば消費したポイント分回復する</t>
    <rPh sb="0" eb="2">
      <t>セイコウ</t>
    </rPh>
    <rPh sb="5" eb="7">
      <t>ショウヒ</t>
    </rPh>
    <rPh sb="13" eb="14">
      <t>ブン</t>
    </rPh>
    <rPh sb="14" eb="16">
      <t>カイフク</t>
    </rPh>
    <phoneticPr fontId="3"/>
  </si>
  <si>
    <t>与えたいダメージ分</t>
    <rPh sb="0" eb="1">
      <t>アタ</t>
    </rPh>
    <rPh sb="8" eb="9">
      <t>ブン</t>
    </rPh>
    <phoneticPr fontId="3"/>
  </si>
  <si>
    <t>有</t>
    <rPh sb="0" eb="1">
      <t>ア</t>
    </rPh>
    <phoneticPr fontId="3"/>
  </si>
  <si>
    <t>成功し対象が回避失敗すれば、招き猫が落ちてくる</t>
    <rPh sb="0" eb="2">
      <t>セイコウ</t>
    </rPh>
    <rPh sb="3" eb="5">
      <t>タイショウ</t>
    </rPh>
    <rPh sb="6" eb="8">
      <t>カイヒ</t>
    </rPh>
    <rPh sb="8" eb="10">
      <t>シッパイ</t>
    </rPh>
    <rPh sb="14" eb="15">
      <t>マネ</t>
    </rPh>
    <rPh sb="16" eb="17">
      <t>ネコ</t>
    </rPh>
    <rPh sb="18" eb="19">
      <t>オ</t>
    </rPh>
    <phoneticPr fontId="3"/>
  </si>
  <si>
    <t>ダメージ強化</t>
    <rPh sb="4" eb="6">
      <t>キョウカ</t>
    </rPh>
    <phoneticPr fontId="3"/>
  </si>
  <si>
    <t>付与</t>
    <rPh sb="0" eb="2">
      <t>フヨ</t>
    </rPh>
    <phoneticPr fontId="3"/>
  </si>
  <si>
    <t>1p＋掛けたい範囲（人数）分</t>
    <rPh sb="3" eb="4">
      <t>カ</t>
    </rPh>
    <rPh sb="7" eb="9">
      <t>ハンイ</t>
    </rPh>
    <rPh sb="10" eb="12">
      <t>ニンズウ</t>
    </rPh>
    <rPh sb="13" eb="14">
      <t>ブン</t>
    </rPh>
    <phoneticPr fontId="3"/>
  </si>
  <si>
    <t>成功すれば対象の攻撃判定回数が増える</t>
    <rPh sb="0" eb="2">
      <t>セイコウ</t>
    </rPh>
    <rPh sb="5" eb="7">
      <t>タイショウ</t>
    </rPh>
    <rPh sb="8" eb="10">
      <t>コウゲキ</t>
    </rPh>
    <rPh sb="10" eb="12">
      <t>ハンテイ</t>
    </rPh>
    <rPh sb="12" eb="14">
      <t>カイスウ</t>
    </rPh>
    <rPh sb="15" eb="16">
      <t>フ</t>
    </rPh>
    <phoneticPr fontId="3"/>
  </si>
  <si>
    <t>シールド強化</t>
    <rPh sb="4" eb="6">
      <t>キョウカ</t>
    </rPh>
    <phoneticPr fontId="3"/>
  </si>
  <si>
    <t>成功すれば対象の回避判定回数が増える</t>
    <rPh sb="0" eb="2">
      <t>セイコウ</t>
    </rPh>
    <rPh sb="5" eb="7">
      <t>タイショウ</t>
    </rPh>
    <rPh sb="8" eb="10">
      <t>カイヒ</t>
    </rPh>
    <rPh sb="10" eb="12">
      <t>ハンテイ</t>
    </rPh>
    <rPh sb="12" eb="14">
      <t>カイスウ</t>
    </rPh>
    <rPh sb="15" eb="16">
      <t>フ</t>
    </rPh>
    <phoneticPr fontId="3"/>
  </si>
  <si>
    <t>招き猫：HP３の分だけ身代わりになる。０になると消滅。
オークの腰蓑
赤いカーペットの切れ端（アロマ臭？）
トマトのヘタ（柄の悪い）
25St.
MP全回復ポーション</t>
    <rPh sb="0" eb="1">
      <t>マネ</t>
    </rPh>
    <rPh sb="2" eb="3">
      <t>ネコ</t>
    </rPh>
    <rPh sb="8" eb="9">
      <t>ブン</t>
    </rPh>
    <rPh sb="11" eb="13">
      <t>ミガ</t>
    </rPh>
    <rPh sb="24" eb="26">
      <t>ショウメツ</t>
    </rPh>
    <rPh sb="35" eb="36">
      <t>アカ</t>
    </rPh>
    <rPh sb="43" eb="44">
      <t>キ</t>
    </rPh>
    <rPh sb="45" eb="46">
      <t>ハシ</t>
    </rPh>
    <rPh sb="50" eb="51">
      <t>クサ</t>
    </rPh>
    <rPh sb="61" eb="62">
      <t>ガラ</t>
    </rPh>
    <rPh sb="63" eb="64">
      <t>ワル</t>
    </rPh>
    <rPh sb="75" eb="76">
      <t>ゼン</t>
    </rPh>
    <rPh sb="76" eb="78">
      <t>カイフク</t>
    </rPh>
    <phoneticPr fontId="3"/>
  </si>
  <si>
    <t>USS　簡易キャラクターシート　ver　1.2.1</t>
    <rPh sb="4" eb="6">
      <t>カンイ</t>
    </rPh>
    <phoneticPr fontId="3"/>
  </si>
  <si>
    <t>＜イラスト＞</t>
    <phoneticPr fontId="3"/>
  </si>
  <si>
    <t>キャラクター戦闘管理シートver.2.2</t>
    <rPh sb="6" eb="8">
      <t>セントウ</t>
    </rPh>
    <rPh sb="8" eb="10">
      <t>カンリ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</si>
</sst>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0;&quot;▲&quot;##0"/>
    <numFmt numFmtId="177" formatCode="0_);[Red]\(0\)"/>
    <numFmt numFmtId="178" formatCode="#,##0_);[Red]\(#,##0\)"/>
    <numFmt numFmtId="179" formatCode="0_ ;[Red]\-0\ "/>
  </numFmts>
  <fonts count="30">
    <font>
      <sz val="10"/>
      <name val="Arial"/>
      <family val="2"/>
    </font>
    <font>
      <sz val="10"/>
      <name val="Arial"/>
      <family val="2"/>
    </font>
    <font>
      <sz val="9"/>
      <color indexed="8"/>
      <name val="MS Gothic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Arial"/>
      <family val="2"/>
    </font>
    <font>
      <sz val="8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6"/>
      <name val="HGS創英角ｺﾞｼｯｸUB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i/>
      <sz val="10"/>
      <name val="Arial"/>
      <family val="2"/>
    </font>
    <font>
      <b/>
      <sz val="14"/>
      <name val="ＭＳ Ｐゴシック"/>
      <family val="3"/>
      <charset val="128"/>
    </font>
    <font>
      <sz val="10"/>
      <color rgb="FF000000"/>
      <name val="Arial"/>
      <family val="2"/>
    </font>
    <font>
      <b/>
      <sz val="14"/>
      <name val="HGS創英角ﾎﾟｯﾌﾟ体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8"/>
      <name val="麗流隷書"/>
      <family val="3"/>
      <charset val="128"/>
    </font>
    <font>
      <b/>
      <sz val="9"/>
      <color indexed="8"/>
      <name val="MS Gothic"/>
      <family val="3"/>
      <charset val="128"/>
    </font>
    <font>
      <b/>
      <sz val="8"/>
      <name val="ＭＳ Ｐゴシック"/>
      <family val="3"/>
      <charset val="128"/>
    </font>
    <font>
      <b/>
      <i/>
      <u/>
      <sz val="14"/>
      <name val="恋文ペン字"/>
      <family val="3"/>
      <charset val="128"/>
    </font>
    <font>
      <sz val="11"/>
      <name val="HG創英角ﾎﾟｯﾌﾟ体"/>
      <family val="3"/>
      <charset val="128"/>
    </font>
    <font>
      <b/>
      <i/>
      <sz val="11"/>
      <name val="HG丸ｺﾞｼｯｸM-PRO"/>
      <family val="3"/>
      <charset val="128"/>
    </font>
    <font>
      <sz val="14"/>
      <name val="HGP創英角ﾎﾟｯﾌﾟ体"/>
      <family val="3"/>
      <charset val="128"/>
    </font>
    <font>
      <b/>
      <i/>
      <sz val="11"/>
      <name val="HGS創英角ﾎﾟｯﾌﾟ体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</fills>
  <borders count="10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ashDot">
        <color indexed="64"/>
      </left>
      <right style="thin">
        <color indexed="64"/>
      </right>
      <top style="double">
        <color indexed="64"/>
      </top>
      <bottom/>
      <diagonal/>
    </border>
    <border>
      <left style="dashDot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Dot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Dot">
        <color indexed="64"/>
      </right>
      <top style="medium">
        <color indexed="64"/>
      </top>
      <bottom/>
      <diagonal/>
    </border>
    <border>
      <left style="dashDot">
        <color indexed="64"/>
      </left>
      <right style="dashDot">
        <color indexed="64"/>
      </right>
      <top style="medium">
        <color indexed="64"/>
      </top>
      <bottom/>
      <diagonal/>
    </border>
    <border>
      <left style="dashDot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ashDot">
        <color indexed="64"/>
      </right>
      <top style="dashed">
        <color indexed="64"/>
      </top>
      <bottom style="dashed">
        <color indexed="64"/>
      </bottom>
      <diagonal/>
    </border>
    <border>
      <left style="dashDot">
        <color indexed="64"/>
      </left>
      <right style="dashDot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ashDot">
        <color indexed="64"/>
      </right>
      <top/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8" fillId="0" borderId="0"/>
    <xf numFmtId="0" fontId="1" fillId="0" borderId="0"/>
    <xf numFmtId="9" fontId="16" fillId="0" borderId="0" applyFont="0" applyFill="0" applyBorder="0" applyAlignment="0" applyProtection="0"/>
    <xf numFmtId="0" fontId="1" fillId="0" borderId="0"/>
    <xf numFmtId="0" fontId="18" fillId="0" borderId="0">
      <alignment vertical="center"/>
    </xf>
    <xf numFmtId="0" fontId="1" fillId="0" borderId="0"/>
    <xf numFmtId="0" fontId="15" fillId="0" borderId="0">
      <alignment vertical="center"/>
    </xf>
  </cellStyleXfs>
  <cellXfs count="262">
    <xf numFmtId="0" fontId="0" fillId="0" borderId="0" xfId="0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3" applyFont="1" applyAlignment="1">
      <alignment horizontal="left"/>
    </xf>
    <xf numFmtId="0" fontId="11" fillId="0" borderId="0" xfId="3" applyFont="1"/>
    <xf numFmtId="0" fontId="11" fillId="0" borderId="0" xfId="3" applyFont="1" applyAlignment="1">
      <alignment horizontal="center" shrinkToFit="1"/>
    </xf>
    <xf numFmtId="0" fontId="4" fillId="0" borderId="0" xfId="3" applyFont="1"/>
    <xf numFmtId="0" fontId="4" fillId="0" borderId="0" xfId="3" applyFont="1" applyAlignment="1">
      <alignment horizontal="center" shrinkToFit="1"/>
    </xf>
    <xf numFmtId="0" fontId="13" fillId="0" borderId="0" xfId="3" applyFont="1"/>
    <xf numFmtId="0" fontId="9" fillId="0" borderId="0" xfId="3" applyFont="1"/>
    <xf numFmtId="0" fontId="9" fillId="0" borderId="0" xfId="3" applyFont="1" applyAlignment="1">
      <alignment horizontal="center" shrinkToFit="1"/>
    </xf>
    <xf numFmtId="0" fontId="6" fillId="0" borderId="4" xfId="3" applyFont="1" applyBorder="1" applyAlignment="1">
      <alignment horizontal="center" vertical="top" textRotation="255" shrinkToFit="1"/>
    </xf>
    <xf numFmtId="49" fontId="12" fillId="0" borderId="5" xfId="3" applyNumberFormat="1" applyFont="1" applyBorder="1" applyAlignment="1">
      <alignment horizontal="center" vertical="top" textRotation="255" shrinkToFit="1"/>
    </xf>
    <xf numFmtId="49" fontId="12" fillId="0" borderId="4" xfId="3" applyNumberFormat="1" applyFont="1" applyBorder="1" applyAlignment="1">
      <alignment horizontal="center" vertical="top" textRotation="255" shrinkToFit="1"/>
    </xf>
    <xf numFmtId="0" fontId="12" fillId="0" borderId="0" xfId="3" applyFont="1" applyAlignment="1">
      <alignment horizontal="center" vertical="top" textRotation="255" shrinkToFit="1"/>
    </xf>
    <xf numFmtId="176" fontId="15" fillId="0" borderId="6" xfId="3" applyNumberFormat="1" applyFont="1" applyBorder="1" applyAlignment="1">
      <alignment shrinkToFit="1"/>
    </xf>
    <xf numFmtId="176" fontId="15" fillId="0" borderId="6" xfId="3" applyNumberFormat="1" applyFont="1" applyBorder="1" applyAlignment="1">
      <alignment horizontal="center" shrinkToFit="1"/>
    </xf>
    <xf numFmtId="0" fontId="15" fillId="0" borderId="0" xfId="3" applyFont="1"/>
    <xf numFmtId="176" fontId="15" fillId="0" borderId="4" xfId="3" applyNumberFormat="1" applyFont="1" applyBorder="1" applyAlignment="1">
      <alignment horizontal="center" shrinkToFit="1"/>
    </xf>
    <xf numFmtId="176" fontId="15" fillId="0" borderId="11" xfId="3" applyNumberFormat="1" applyFont="1" applyBorder="1" applyAlignment="1">
      <alignment horizontal="center" shrinkToFit="1"/>
    </xf>
    <xf numFmtId="176" fontId="15" fillId="0" borderId="2" xfId="3" applyNumberFormat="1" applyFont="1" applyBorder="1" applyAlignment="1">
      <alignment horizontal="center" shrinkToFit="1"/>
    </xf>
    <xf numFmtId="0" fontId="6" fillId="0" borderId="0" xfId="3" applyFont="1" applyAlignment="1">
      <alignment horizontal="left" shrinkToFit="1"/>
    </xf>
    <xf numFmtId="0" fontId="0" fillId="0" borderId="0" xfId="0" applyAlignment="1">
      <alignment vertical="center"/>
    </xf>
    <xf numFmtId="0" fontId="0" fillId="0" borderId="0" xfId="0" applyNumberFormat="1"/>
    <xf numFmtId="0" fontId="9" fillId="0" borderId="3" xfId="3" applyFont="1" applyBorder="1" applyAlignment="1"/>
    <xf numFmtId="0" fontId="9" fillId="0" borderId="23" xfId="3" applyFont="1" applyBorder="1"/>
    <xf numFmtId="178" fontId="5" fillId="0" borderId="0" xfId="0" applyNumberFormat="1" applyFont="1" applyFill="1" applyBorder="1" applyAlignment="1">
      <alignment horizontal="right" vertical="center"/>
    </xf>
    <xf numFmtId="178" fontId="2" fillId="2" borderId="25" xfId="0" applyNumberFormat="1" applyFont="1" applyFill="1" applyBorder="1" applyAlignment="1">
      <alignment horizontal="right" vertical="center"/>
    </xf>
    <xf numFmtId="178" fontId="2" fillId="2" borderId="2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shrinkToFit="1"/>
    </xf>
    <xf numFmtId="0" fontId="17" fillId="5" borderId="21" xfId="0" applyFont="1" applyFill="1" applyBorder="1" applyAlignment="1">
      <alignment horizontal="center" vertical="center"/>
    </xf>
    <xf numFmtId="0" fontId="11" fillId="0" borderId="0" xfId="0" applyNumberFormat="1" applyFont="1"/>
    <xf numFmtId="49" fontId="11" fillId="0" borderId="0" xfId="0" applyNumberFormat="1" applyFont="1"/>
    <xf numFmtId="49" fontId="0" fillId="0" borderId="0" xfId="0" applyNumberFormat="1"/>
    <xf numFmtId="0" fontId="15" fillId="0" borderId="0" xfId="3" applyFont="1" applyAlignment="1">
      <alignment shrinkToFit="1"/>
    </xf>
    <xf numFmtId="0" fontId="15" fillId="0" borderId="7" xfId="3" applyFont="1" applyBorder="1" applyAlignment="1">
      <alignment horizontal="center" vertical="center" shrinkToFit="1"/>
    </xf>
    <xf numFmtId="0" fontId="15" fillId="0" borderId="6" xfId="3" applyFont="1" applyBorder="1" applyAlignment="1">
      <alignment horizontal="center" vertical="center" shrinkToFit="1"/>
    </xf>
    <xf numFmtId="0" fontId="15" fillId="0" borderId="5" xfId="3" applyFont="1" applyBorder="1" applyAlignment="1">
      <alignment horizontal="center" vertical="center" shrinkToFit="1"/>
    </xf>
    <xf numFmtId="0" fontId="15" fillId="0" borderId="4" xfId="3" applyFont="1" applyBorder="1" applyAlignment="1">
      <alignment horizontal="center" vertical="center" shrinkToFit="1"/>
    </xf>
    <xf numFmtId="0" fontId="15" fillId="0" borderId="9" xfId="3" applyFont="1" applyBorder="1" applyAlignment="1">
      <alignment horizontal="center" vertical="center" shrinkToFit="1"/>
    </xf>
    <xf numFmtId="0" fontId="15" fillId="0" borderId="2" xfId="3" applyFont="1" applyBorder="1" applyAlignment="1">
      <alignment horizontal="center" vertical="center" shrinkToFit="1"/>
    </xf>
    <xf numFmtId="0" fontId="15" fillId="0" borderId="16" xfId="3" applyFont="1" applyBorder="1" applyAlignment="1">
      <alignment horizontal="center" vertical="center" shrinkToFit="1"/>
    </xf>
    <xf numFmtId="0" fontId="15" fillId="0" borderId="14" xfId="3" applyFont="1" applyBorder="1" applyAlignment="1">
      <alignment horizontal="center" vertical="center" shrinkToFit="1"/>
    </xf>
    <xf numFmtId="0" fontId="12" fillId="0" borderId="36" xfId="3" applyFont="1" applyBorder="1" applyAlignment="1">
      <alignment horizontal="center" vertical="top" textRotation="255" shrinkToFit="1"/>
    </xf>
    <xf numFmtId="0" fontId="15" fillId="0" borderId="28" xfId="3" applyFont="1" applyBorder="1"/>
    <xf numFmtId="0" fontId="15" fillId="0" borderId="37" xfId="3" applyFont="1" applyBorder="1"/>
    <xf numFmtId="0" fontId="15" fillId="0" borderId="38" xfId="3" applyFont="1" applyBorder="1"/>
    <xf numFmtId="0" fontId="15" fillId="0" borderId="39" xfId="3" applyFont="1" applyBorder="1"/>
    <xf numFmtId="0" fontId="15" fillId="0" borderId="27" xfId="3" applyFont="1" applyBorder="1"/>
    <xf numFmtId="178" fontId="2" fillId="2" borderId="42" xfId="0" applyNumberFormat="1" applyFont="1" applyFill="1" applyBorder="1" applyAlignment="1">
      <alignment horizontal="right" vertical="center"/>
    </xf>
    <xf numFmtId="0" fontId="12" fillId="0" borderId="0" xfId="3" applyFont="1" applyAlignment="1">
      <alignment horizontal="center" vertical="top" textRotation="255" wrapText="1" shrinkToFit="1"/>
    </xf>
    <xf numFmtId="0" fontId="7" fillId="3" borderId="4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178" fontId="19" fillId="0" borderId="45" xfId="0" applyNumberFormat="1" applyFont="1" applyFill="1" applyBorder="1" applyAlignment="1">
      <alignment horizontal="right" vertical="center"/>
    </xf>
    <xf numFmtId="177" fontId="19" fillId="0" borderId="45" xfId="0" applyNumberFormat="1" applyFont="1" applyFill="1" applyBorder="1" applyAlignment="1">
      <alignment horizontal="right" vertical="center"/>
    </xf>
    <xf numFmtId="0" fontId="11" fillId="5" borderId="12" xfId="0" applyFont="1" applyFill="1" applyBorder="1" applyAlignment="1">
      <alignment horizontal="center" vertical="center" wrapText="1" shrinkToFit="1"/>
    </xf>
    <xf numFmtId="179" fontId="0" fillId="4" borderId="11" xfId="0" applyNumberFormat="1" applyFill="1" applyBorder="1" applyAlignment="1">
      <alignment vertical="center" shrinkToFit="1"/>
    </xf>
    <xf numFmtId="179" fontId="0" fillId="4" borderId="51" xfId="0" applyNumberFormat="1" applyFill="1" applyBorder="1" applyAlignment="1">
      <alignment vertical="center" shrinkToFit="1"/>
    </xf>
    <xf numFmtId="179" fontId="0" fillId="4" borderId="51" xfId="0" applyNumberFormat="1" applyFill="1" applyBorder="1" applyAlignment="1">
      <alignment vertical="center"/>
    </xf>
    <xf numFmtId="179" fontId="0" fillId="4" borderId="52" xfId="0" applyNumberFormat="1" applyFill="1" applyBorder="1" applyAlignment="1">
      <alignment vertical="center" shrinkToFit="1"/>
    </xf>
    <xf numFmtId="179" fontId="0" fillId="4" borderId="52" xfId="0" applyNumberFormat="1" applyFill="1" applyBorder="1" applyAlignment="1">
      <alignment vertical="center"/>
    </xf>
    <xf numFmtId="179" fontId="0" fillId="4" borderId="47" xfId="0" applyNumberFormat="1" applyFill="1" applyBorder="1" applyAlignment="1">
      <alignment vertical="center"/>
    </xf>
    <xf numFmtId="176" fontId="23" fillId="2" borderId="40" xfId="0" applyNumberFormat="1" applyFont="1" applyFill="1" applyBorder="1" applyAlignment="1">
      <alignment horizontal="center" vertical="center"/>
    </xf>
    <xf numFmtId="176" fontId="23" fillId="2" borderId="1" xfId="0" applyNumberFormat="1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9" fontId="0" fillId="4" borderId="15" xfId="0" applyNumberFormat="1" applyFill="1" applyBorder="1" applyAlignment="1">
      <alignment vertical="center"/>
    </xf>
    <xf numFmtId="179" fontId="0" fillId="4" borderId="60" xfId="0" applyNumberFormat="1" applyFill="1" applyBorder="1" applyAlignment="1">
      <alignment vertical="center"/>
    </xf>
    <xf numFmtId="179" fontId="0" fillId="4" borderId="61" xfId="0" applyNumberFormat="1" applyFill="1" applyBorder="1" applyAlignment="1">
      <alignment vertical="center"/>
    </xf>
    <xf numFmtId="0" fontId="11" fillId="0" borderId="64" xfId="0" applyFont="1" applyFill="1" applyBorder="1" applyAlignment="1">
      <alignment horizontal="center" vertical="center" textRotation="255" shrinkToFit="1"/>
    </xf>
    <xf numFmtId="0" fontId="11" fillId="0" borderId="65" xfId="0" applyFont="1" applyFill="1" applyBorder="1" applyAlignment="1">
      <alignment horizontal="center" vertical="center" wrapText="1" shrinkToFit="1"/>
    </xf>
    <xf numFmtId="179" fontId="0" fillId="4" borderId="15" xfId="0" applyNumberFormat="1" applyFill="1" applyBorder="1" applyAlignment="1">
      <alignment vertical="center" shrinkToFit="1"/>
    </xf>
    <xf numFmtId="179" fontId="0" fillId="4" borderId="60" xfId="0" applyNumberFormat="1" applyFill="1" applyBorder="1" applyAlignment="1">
      <alignment vertical="center" shrinkToFit="1"/>
    </xf>
    <xf numFmtId="179" fontId="0" fillId="4" borderId="61" xfId="0" applyNumberFormat="1" applyFill="1" applyBorder="1" applyAlignment="1">
      <alignment vertical="center" shrinkToFit="1"/>
    </xf>
    <xf numFmtId="179" fontId="0" fillId="4" borderId="66" xfId="0" applyNumberFormat="1" applyFill="1" applyBorder="1" applyAlignment="1">
      <alignment vertical="center" shrinkToFit="1"/>
    </xf>
    <xf numFmtId="179" fontId="0" fillId="4" borderId="67" xfId="0" applyNumberFormat="1" applyFill="1" applyBorder="1" applyAlignment="1">
      <alignment vertical="center" shrinkToFit="1"/>
    </xf>
    <xf numFmtId="179" fontId="0" fillId="4" borderId="68" xfId="0" applyNumberFormat="1" applyFill="1" applyBorder="1" applyAlignment="1">
      <alignment vertical="center" shrinkToFit="1"/>
    </xf>
    <xf numFmtId="0" fontId="24" fillId="0" borderId="11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0" fontId="24" fillId="0" borderId="72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24" fillId="0" borderId="73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15" fillId="0" borderId="58" xfId="3" applyFont="1" applyBorder="1" applyAlignment="1">
      <alignment horizontal="center" vertical="center" shrinkToFit="1"/>
    </xf>
    <xf numFmtId="0" fontId="15" fillId="0" borderId="41" xfId="3" applyFont="1" applyBorder="1" applyAlignment="1">
      <alignment horizontal="center" vertical="center" shrinkToFit="1"/>
    </xf>
    <xf numFmtId="0" fontId="15" fillId="0" borderId="75" xfId="3" applyFont="1" applyBorder="1"/>
    <xf numFmtId="176" fontId="15" fillId="0" borderId="13" xfId="3" applyNumberFormat="1" applyFont="1" applyBorder="1" applyAlignment="1">
      <alignment horizontal="center" shrinkToFit="1"/>
    </xf>
    <xf numFmtId="0" fontId="15" fillId="0" borderId="76" xfId="3" applyFont="1" applyBorder="1" applyAlignment="1">
      <alignment horizontal="center" vertical="center" shrinkToFit="1"/>
    </xf>
    <xf numFmtId="179" fontId="28" fillId="4" borderId="15" xfId="0" applyNumberFormat="1" applyFont="1" applyFill="1" applyBorder="1" applyAlignment="1">
      <alignment vertical="center"/>
    </xf>
    <xf numFmtId="179" fontId="28" fillId="4" borderId="60" xfId="0" applyNumberFormat="1" applyFont="1" applyFill="1" applyBorder="1" applyAlignment="1">
      <alignment vertical="center"/>
    </xf>
    <xf numFmtId="179" fontId="28" fillId="4" borderId="61" xfId="0" applyNumberFormat="1" applyFont="1" applyFill="1" applyBorder="1" applyAlignment="1">
      <alignment vertical="center"/>
    </xf>
    <xf numFmtId="176" fontId="23" fillId="2" borderId="56" xfId="0" applyNumberFormat="1" applyFont="1" applyFill="1" applyBorder="1" applyAlignment="1">
      <alignment horizontal="center" vertical="center" shrinkToFit="1"/>
    </xf>
    <xf numFmtId="0" fontId="15" fillId="0" borderId="0" xfId="8">
      <alignment vertical="center"/>
    </xf>
    <xf numFmtId="0" fontId="15" fillId="0" borderId="83" xfId="8" applyBorder="1">
      <alignment vertical="center"/>
    </xf>
    <xf numFmtId="0" fontId="15" fillId="0" borderId="9" xfId="8" applyBorder="1">
      <alignment vertical="center"/>
    </xf>
    <xf numFmtId="0" fontId="15" fillId="0" borderId="0" xfId="8" applyBorder="1">
      <alignment vertical="center"/>
    </xf>
    <xf numFmtId="0" fontId="15" fillId="0" borderId="19" xfId="8" applyBorder="1">
      <alignment vertical="center"/>
    </xf>
    <xf numFmtId="0" fontId="20" fillId="0" borderId="0" xfId="8" applyFont="1">
      <alignment vertical="center"/>
    </xf>
    <xf numFmtId="0" fontId="20" fillId="0" borderId="0" xfId="8" applyFont="1" applyAlignment="1">
      <alignment horizontal="center" vertical="center"/>
    </xf>
    <xf numFmtId="0" fontId="20" fillId="0" borderId="0" xfId="8" applyFont="1" applyFill="1" applyBorder="1">
      <alignment vertical="center"/>
    </xf>
    <xf numFmtId="0" fontId="20" fillId="0" borderId="54" xfId="8" applyFont="1" applyBorder="1" applyAlignment="1">
      <alignment vertical="center" shrinkToFit="1"/>
    </xf>
    <xf numFmtId="0" fontId="20" fillId="0" borderId="94" xfId="8" applyFont="1" applyBorder="1" applyAlignment="1">
      <alignment horizontal="center" vertical="center" shrinkToFit="1"/>
    </xf>
    <xf numFmtId="0" fontId="20" fillId="0" borderId="94" xfId="8" applyFont="1" applyBorder="1" applyAlignment="1">
      <alignment vertical="center" shrinkToFit="1"/>
    </xf>
    <xf numFmtId="0" fontId="20" fillId="0" borderId="95" xfId="8" applyFont="1" applyFill="1" applyBorder="1" applyAlignment="1">
      <alignment vertical="center" shrinkToFit="1"/>
    </xf>
    <xf numFmtId="0" fontId="15" fillId="8" borderId="45" xfId="8" applyFill="1" applyBorder="1" applyAlignment="1">
      <alignment horizontal="right" vertical="center"/>
    </xf>
    <xf numFmtId="0" fontId="15" fillId="8" borderId="45" xfId="8" applyFont="1" applyFill="1" applyBorder="1" applyAlignment="1">
      <alignment horizontal="right" vertical="center"/>
    </xf>
    <xf numFmtId="0" fontId="15" fillId="8" borderId="45" xfId="8" applyFill="1" applyBorder="1" applyAlignment="1">
      <alignment horizontal="right" vertical="center" shrinkToFit="1"/>
    </xf>
    <xf numFmtId="0" fontId="6" fillId="8" borderId="45" xfId="8" applyFont="1" applyFill="1" applyBorder="1" applyAlignment="1">
      <alignment horizontal="right" vertical="center" shrinkToFit="1"/>
    </xf>
    <xf numFmtId="179" fontId="0" fillId="4" borderId="101" xfId="0" applyNumberFormat="1" applyFill="1" applyBorder="1" applyAlignment="1">
      <alignment vertical="center" shrinkToFit="1"/>
    </xf>
    <xf numFmtId="179" fontId="0" fillId="4" borderId="102" xfId="0" applyNumberFormat="1" applyFill="1" applyBorder="1" applyAlignment="1">
      <alignment vertical="center" shrinkToFit="1"/>
    </xf>
    <xf numFmtId="0" fontId="0" fillId="4" borderId="102" xfId="0" applyFill="1" applyBorder="1" applyAlignment="1">
      <alignment vertical="center" shrinkToFit="1"/>
    </xf>
    <xf numFmtId="0" fontId="0" fillId="4" borderId="103" xfId="0" applyFill="1" applyBorder="1" applyAlignment="1">
      <alignment vertical="center" shrinkToFit="1"/>
    </xf>
    <xf numFmtId="179" fontId="0" fillId="4" borderId="104" xfId="0" applyNumberFormat="1" applyFill="1" applyBorder="1" applyAlignment="1">
      <alignment vertical="center" shrinkToFit="1"/>
    </xf>
    <xf numFmtId="179" fontId="0" fillId="4" borderId="105" xfId="0" applyNumberFormat="1" applyFill="1" applyBorder="1" applyAlignment="1">
      <alignment vertical="center" shrinkToFit="1"/>
    </xf>
    <xf numFmtId="0" fontId="0" fillId="4" borderId="105" xfId="0" applyFill="1" applyBorder="1" applyAlignment="1">
      <alignment vertical="center" shrinkToFit="1"/>
    </xf>
    <xf numFmtId="0" fontId="0" fillId="4" borderId="67" xfId="0" applyFill="1" applyBorder="1" applyAlignment="1">
      <alignment vertical="center" shrinkToFit="1"/>
    </xf>
    <xf numFmtId="179" fontId="0" fillId="4" borderId="106" xfId="0" applyNumberFormat="1" applyFill="1" applyBorder="1" applyAlignment="1">
      <alignment vertical="center" shrinkToFit="1"/>
    </xf>
    <xf numFmtId="179" fontId="0" fillId="4" borderId="107" xfId="0" applyNumberFormat="1" applyFill="1" applyBorder="1" applyAlignment="1">
      <alignment vertical="center" shrinkToFit="1"/>
    </xf>
    <xf numFmtId="0" fontId="0" fillId="4" borderId="107" xfId="0" applyFill="1" applyBorder="1" applyAlignment="1">
      <alignment vertical="center" shrinkToFit="1"/>
    </xf>
    <xf numFmtId="0" fontId="0" fillId="4" borderId="68" xfId="0" applyFill="1" applyBorder="1" applyAlignment="1">
      <alignment vertical="center" shrinkToFit="1"/>
    </xf>
    <xf numFmtId="0" fontId="11" fillId="0" borderId="32" xfId="0" applyFont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5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1" fillId="5" borderId="32" xfId="0" applyFont="1" applyFill="1" applyBorder="1" applyAlignment="1">
      <alignment horizontal="left" vertical="center" wrapText="1"/>
    </xf>
    <xf numFmtId="0" fontId="0" fillId="5" borderId="55" xfId="0" applyFill="1" applyBorder="1" applyAlignment="1">
      <alignment horizontal="left" vertical="center" wrapText="1"/>
    </xf>
    <xf numFmtId="0" fontId="0" fillId="5" borderId="33" xfId="0" applyFill="1" applyBorder="1" applyAlignment="1">
      <alignment horizontal="left" vertical="center" wrapText="1"/>
    </xf>
    <xf numFmtId="0" fontId="0" fillId="5" borderId="23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30" xfId="0" applyFill="1" applyBorder="1" applyAlignment="1">
      <alignment horizontal="left" vertical="center" wrapText="1"/>
    </xf>
    <xf numFmtId="0" fontId="0" fillId="5" borderId="34" xfId="0" applyFill="1" applyBorder="1" applyAlignment="1">
      <alignment horizontal="left" vertical="center" wrapText="1"/>
    </xf>
    <xf numFmtId="0" fontId="0" fillId="5" borderId="46" xfId="0" applyFill="1" applyBorder="1" applyAlignment="1">
      <alignment horizontal="left" vertical="center" wrapText="1"/>
    </xf>
    <xf numFmtId="0" fontId="0" fillId="5" borderId="35" xfId="0" applyFill="1" applyBorder="1" applyAlignment="1">
      <alignment horizontal="left" vertical="center" wrapText="1"/>
    </xf>
    <xf numFmtId="0" fontId="29" fillId="9" borderId="77" xfId="8" applyFont="1" applyFill="1" applyBorder="1" applyAlignment="1">
      <alignment horizontal="center" vertical="center"/>
    </xf>
    <xf numFmtId="0" fontId="29" fillId="9" borderId="78" xfId="8" applyFont="1" applyFill="1" applyBorder="1" applyAlignment="1">
      <alignment horizontal="center" vertical="center"/>
    </xf>
    <xf numFmtId="0" fontId="29" fillId="9" borderId="5" xfId="8" applyFont="1" applyFill="1" applyBorder="1" applyAlignment="1">
      <alignment horizontal="center" vertical="center"/>
    </xf>
    <xf numFmtId="0" fontId="15" fillId="0" borderId="79" xfId="8" applyBorder="1" applyAlignment="1">
      <alignment horizontal="left" vertical="top"/>
    </xf>
    <xf numFmtId="0" fontId="15" fillId="0" borderId="0" xfId="8" applyBorder="1" applyAlignment="1">
      <alignment horizontal="left" vertical="top"/>
    </xf>
    <xf numFmtId="0" fontId="15" fillId="0" borderId="80" xfId="8" applyBorder="1" applyAlignment="1">
      <alignment horizontal="left" vertical="top"/>
    </xf>
    <xf numFmtId="0" fontId="15" fillId="0" borderId="88" xfId="8" applyBorder="1" applyAlignment="1">
      <alignment horizontal="left" vertical="top"/>
    </xf>
    <xf numFmtId="0" fontId="15" fillId="0" borderId="89" xfId="8" applyBorder="1" applyAlignment="1">
      <alignment horizontal="left" vertical="top"/>
    </xf>
    <xf numFmtId="0" fontId="15" fillId="0" borderId="90" xfId="8" applyBorder="1" applyAlignment="1">
      <alignment horizontal="left" vertical="top"/>
    </xf>
    <xf numFmtId="0" fontId="15" fillId="8" borderId="81" xfId="8" applyFill="1" applyBorder="1" applyAlignment="1">
      <alignment horizontal="center" vertical="center"/>
    </xf>
    <xf numFmtId="0" fontId="15" fillId="8" borderId="82" xfId="8" applyFill="1" applyBorder="1" applyAlignment="1">
      <alignment horizontal="center" vertical="center"/>
    </xf>
    <xf numFmtId="0" fontId="15" fillId="8" borderId="16" xfId="8" applyFill="1" applyBorder="1" applyAlignment="1">
      <alignment horizontal="center" vertical="center"/>
    </xf>
    <xf numFmtId="0" fontId="15" fillId="0" borderId="83" xfId="8" applyBorder="1" applyAlignment="1">
      <alignment horizontal="center" vertical="center"/>
    </xf>
    <xf numFmtId="0" fontId="15" fillId="0" borderId="9" xfId="8" applyBorder="1" applyAlignment="1">
      <alignment horizontal="center" vertical="center"/>
    </xf>
    <xf numFmtId="0" fontId="15" fillId="8" borderId="84" xfId="8" applyFill="1" applyBorder="1" applyAlignment="1">
      <alignment horizontal="center" vertical="center"/>
    </xf>
    <xf numFmtId="0" fontId="15" fillId="8" borderId="83" xfId="8" applyFill="1" applyBorder="1" applyAlignment="1">
      <alignment horizontal="center" vertical="center"/>
    </xf>
    <xf numFmtId="0" fontId="15" fillId="8" borderId="9" xfId="8" applyFill="1" applyBorder="1" applyAlignment="1">
      <alignment horizontal="center" vertical="center"/>
    </xf>
    <xf numFmtId="0" fontId="15" fillId="0" borderId="84" xfId="8" applyBorder="1" applyAlignment="1">
      <alignment horizontal="center" vertical="center"/>
    </xf>
    <xf numFmtId="0" fontId="15" fillId="0" borderId="85" xfId="8" applyBorder="1" applyAlignment="1">
      <alignment horizontal="center" vertical="center"/>
    </xf>
    <xf numFmtId="0" fontId="15" fillId="0" borderId="86" xfId="8" applyBorder="1" applyAlignment="1">
      <alignment horizontal="center" vertical="center"/>
    </xf>
    <xf numFmtId="0" fontId="15" fillId="0" borderId="58" xfId="8" applyBorder="1" applyAlignment="1">
      <alignment horizontal="center" vertical="center"/>
    </xf>
    <xf numFmtId="0" fontId="15" fillId="0" borderId="0" xfId="8" applyBorder="1" applyAlignment="1">
      <alignment horizontal="center" vertical="center"/>
    </xf>
    <xf numFmtId="0" fontId="15" fillId="0" borderId="19" xfId="8" applyBorder="1" applyAlignment="1">
      <alignment horizontal="center" vertical="center"/>
    </xf>
    <xf numFmtId="0" fontId="15" fillId="0" borderId="87" xfId="8" applyBorder="1" applyAlignment="1">
      <alignment horizontal="center" vertical="center"/>
    </xf>
    <xf numFmtId="0" fontId="15" fillId="0" borderId="7" xfId="8" applyBorder="1" applyAlignment="1">
      <alignment horizontal="center" vertical="center"/>
    </xf>
    <xf numFmtId="0" fontId="15" fillId="0" borderId="96" xfId="8" applyBorder="1" applyAlignment="1">
      <alignment horizontal="left" vertical="center"/>
    </xf>
    <xf numFmtId="0" fontId="15" fillId="0" borderId="98" xfId="8" applyBorder="1" applyAlignment="1">
      <alignment horizontal="left" vertical="center"/>
    </xf>
    <xf numFmtId="0" fontId="15" fillId="0" borderId="97" xfId="8" applyBorder="1" applyAlignment="1">
      <alignment horizontal="center" vertical="center"/>
    </xf>
    <xf numFmtId="0" fontId="15" fillId="0" borderId="2" xfId="8" applyBorder="1" applyAlignment="1">
      <alignment horizontal="center" vertical="center"/>
    </xf>
    <xf numFmtId="0" fontId="15" fillId="0" borderId="97" xfId="8" applyBorder="1" applyAlignment="1">
      <alignment horizontal="left" vertical="center"/>
    </xf>
    <xf numFmtId="0" fontId="15" fillId="0" borderId="2" xfId="8" applyBorder="1" applyAlignment="1">
      <alignment horizontal="left" vertical="center"/>
    </xf>
    <xf numFmtId="0" fontId="12" fillId="0" borderId="53" xfId="8" applyFont="1" applyBorder="1" applyAlignment="1">
      <alignment horizontal="left" vertical="center" wrapText="1"/>
    </xf>
    <xf numFmtId="0" fontId="12" fillId="0" borderId="10" xfId="8" applyFont="1" applyBorder="1" applyAlignment="1">
      <alignment horizontal="left" vertical="center" wrapText="1"/>
    </xf>
    <xf numFmtId="0" fontId="15" fillId="0" borderId="100" xfId="8" applyBorder="1" applyAlignment="1">
      <alignment horizontal="center" vertical="center"/>
    </xf>
    <xf numFmtId="0" fontId="12" fillId="0" borderId="18" xfId="8" applyFont="1" applyBorder="1" applyAlignment="1">
      <alignment horizontal="left" vertical="center" wrapText="1"/>
    </xf>
    <xf numFmtId="0" fontId="15" fillId="8" borderId="2" xfId="8" applyFill="1" applyBorder="1" applyAlignment="1">
      <alignment horizontal="center" vertical="center"/>
    </xf>
    <xf numFmtId="0" fontId="15" fillId="0" borderId="99" xfId="8" applyBorder="1" applyAlignment="1">
      <alignment horizontal="left" vertical="center"/>
    </xf>
    <xf numFmtId="0" fontId="15" fillId="0" borderId="100" xfId="8" applyBorder="1" applyAlignment="1">
      <alignment horizontal="left" vertical="center"/>
    </xf>
    <xf numFmtId="0" fontId="15" fillId="8" borderId="91" xfId="8" applyFill="1" applyBorder="1" applyAlignment="1">
      <alignment horizontal="center" vertical="center"/>
    </xf>
    <xf numFmtId="0" fontId="15" fillId="8" borderId="87" xfId="8" applyFill="1" applyBorder="1" applyAlignment="1">
      <alignment horizontal="center" vertical="center"/>
    </xf>
    <xf numFmtId="0" fontId="15" fillId="8" borderId="7" xfId="8" applyFill="1" applyBorder="1" applyAlignment="1">
      <alignment horizontal="center" vertical="center"/>
    </xf>
    <xf numFmtId="0" fontId="15" fillId="0" borderId="92" xfId="8" applyBorder="1" applyAlignment="1">
      <alignment horizontal="left" vertical="center" wrapText="1"/>
    </xf>
    <xf numFmtId="0" fontId="15" fillId="0" borderId="86" xfId="8" applyBorder="1" applyAlignment="1">
      <alignment horizontal="left" vertical="center"/>
    </xf>
    <xf numFmtId="0" fontId="15" fillId="0" borderId="58" xfId="8" applyBorder="1" applyAlignment="1">
      <alignment horizontal="left" vertical="center"/>
    </xf>
    <xf numFmtId="0" fontId="15" fillId="0" borderId="93" xfId="8" applyBorder="1" applyAlignment="1">
      <alignment horizontal="left" vertical="center"/>
    </xf>
    <xf numFmtId="0" fontId="15" fillId="0" borderId="0" xfId="8" applyBorder="1" applyAlignment="1">
      <alignment horizontal="left" vertical="center"/>
    </xf>
    <xf numFmtId="0" fontId="15" fillId="0" borderId="19" xfId="8" applyBorder="1" applyAlignment="1">
      <alignment horizontal="left" vertical="center"/>
    </xf>
    <xf numFmtId="0" fontId="15" fillId="0" borderId="91" xfId="8" applyBorder="1" applyAlignment="1">
      <alignment horizontal="left" vertical="center"/>
    </xf>
    <xf numFmtId="0" fontId="15" fillId="0" borderId="87" xfId="8" applyBorder="1" applyAlignment="1">
      <alignment horizontal="left" vertical="center"/>
    </xf>
    <xf numFmtId="0" fontId="15" fillId="0" borderId="7" xfId="8" applyBorder="1" applyAlignment="1">
      <alignment horizontal="left" vertical="center"/>
    </xf>
    <xf numFmtId="0" fontId="15" fillId="0" borderId="6" xfId="8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textRotation="255" wrapText="1"/>
    </xf>
    <xf numFmtId="0" fontId="22" fillId="0" borderId="57" xfId="0" applyFont="1" applyFill="1" applyBorder="1" applyAlignment="1">
      <alignment horizontal="center" vertical="center" textRotation="255" wrapText="1"/>
    </xf>
    <xf numFmtId="0" fontId="22" fillId="0" borderId="22" xfId="0" applyFont="1" applyFill="1" applyBorder="1" applyAlignment="1">
      <alignment horizontal="center" vertical="center" textRotation="255" wrapText="1"/>
    </xf>
    <xf numFmtId="0" fontId="7" fillId="3" borderId="63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5" borderId="47" xfId="0" applyFont="1" applyFill="1" applyBorder="1" applyAlignment="1">
      <alignment horizontal="center" vertical="center" textRotation="255" shrinkToFit="1"/>
    </xf>
    <xf numFmtId="0" fontId="11" fillId="5" borderId="13" xfId="0" applyFont="1" applyFill="1" applyBorder="1" applyAlignment="1">
      <alignment horizontal="center" vertical="center" textRotation="255" shrinkToFit="1"/>
    </xf>
    <xf numFmtId="0" fontId="9" fillId="5" borderId="29" xfId="0" applyFont="1" applyFill="1" applyBorder="1" applyAlignment="1">
      <alignment horizontal="center" vertical="center" wrapText="1" shrinkToFit="1"/>
    </xf>
    <xf numFmtId="0" fontId="9" fillId="5" borderId="48" xfId="0" applyFont="1" applyFill="1" applyBorder="1" applyAlignment="1">
      <alignment horizontal="center" vertical="center" wrapText="1" shrinkToFit="1"/>
    </xf>
    <xf numFmtId="0" fontId="20" fillId="7" borderId="47" xfId="0" applyFont="1" applyFill="1" applyBorder="1" applyAlignment="1">
      <alignment horizontal="center" vertical="center" shrinkToFit="1"/>
    </xf>
    <xf numFmtId="0" fontId="20" fillId="7" borderId="13" xfId="0" applyFont="1" applyFill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top"/>
    </xf>
    <xf numFmtId="0" fontId="26" fillId="0" borderId="0" xfId="0" applyFont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20" fillId="0" borderId="62" xfId="0" applyFont="1" applyBorder="1" applyAlignment="1">
      <alignment horizontal="center" vertical="center" shrinkToFit="1"/>
    </xf>
    <xf numFmtId="0" fontId="20" fillId="0" borderId="69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 textRotation="255" wrapText="1" shrinkToFit="1"/>
    </xf>
    <xf numFmtId="0" fontId="27" fillId="0" borderId="54" xfId="0" applyFont="1" applyFill="1" applyBorder="1" applyAlignment="1">
      <alignment horizontal="center" vertical="center" textRotation="255" wrapText="1" shrinkToFit="1"/>
    </xf>
    <xf numFmtId="0" fontId="27" fillId="0" borderId="62" xfId="0" applyFont="1" applyFill="1" applyBorder="1" applyAlignment="1">
      <alignment horizontal="center" vertical="center" textRotation="255" wrapText="1" shrinkToFit="1"/>
    </xf>
    <xf numFmtId="0" fontId="0" fillId="0" borderId="17" xfId="0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 textRotation="255" wrapText="1" shrinkToFit="1"/>
    </xf>
    <xf numFmtId="0" fontId="0" fillId="0" borderId="5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 textRotation="255" wrapText="1" shrinkToFit="1"/>
    </xf>
    <xf numFmtId="0" fontId="0" fillId="0" borderId="59" xfId="0" applyBorder="1" applyAlignment="1">
      <alignment horizontal="center" vertical="center"/>
    </xf>
    <xf numFmtId="0" fontId="15" fillId="0" borderId="6" xfId="3" applyFont="1" applyBorder="1" applyAlignment="1">
      <alignment horizontal="left" vertical="center" shrinkToFit="1"/>
    </xf>
    <xf numFmtId="0" fontId="15" fillId="0" borderId="2" xfId="3" applyFont="1" applyBorder="1" applyAlignment="1">
      <alignment horizontal="left" vertical="center" shrinkToFit="1"/>
    </xf>
    <xf numFmtId="0" fontId="15" fillId="0" borderId="4" xfId="3" applyFont="1" applyBorder="1" applyAlignment="1">
      <alignment horizontal="left" vertical="center" shrinkToFit="1"/>
    </xf>
    <xf numFmtId="0" fontId="15" fillId="0" borderId="14" xfId="3" applyFont="1" applyBorder="1" applyAlignment="1">
      <alignment horizontal="left" vertical="center" shrinkToFit="1"/>
    </xf>
    <xf numFmtId="0" fontId="15" fillId="6" borderId="14" xfId="3" applyFont="1" applyFill="1" applyBorder="1" applyAlignment="1">
      <alignment horizontal="left" vertical="center" shrinkToFit="1"/>
    </xf>
    <xf numFmtId="0" fontId="15" fillId="6" borderId="2" xfId="3" applyFont="1" applyFill="1" applyBorder="1" applyAlignment="1">
      <alignment horizontal="left" vertical="center" shrinkToFit="1"/>
    </xf>
    <xf numFmtId="0" fontId="15" fillId="6" borderId="4" xfId="3" applyFont="1" applyFill="1" applyBorder="1" applyAlignment="1">
      <alignment horizontal="left" vertical="center" shrinkToFit="1"/>
    </xf>
    <xf numFmtId="0" fontId="15" fillId="0" borderId="11" xfId="3" applyFont="1" applyBorder="1" applyAlignment="1">
      <alignment horizontal="left" vertical="center" wrapText="1" shrinkToFit="1"/>
    </xf>
    <xf numFmtId="0" fontId="15" fillId="0" borderId="12" xfId="3" applyFont="1" applyBorder="1" applyAlignment="1">
      <alignment horizontal="left" vertical="center" wrapText="1" shrinkToFit="1"/>
    </xf>
    <xf numFmtId="0" fontId="15" fillId="0" borderId="13" xfId="3" applyFont="1" applyBorder="1" applyAlignment="1">
      <alignment horizontal="left" vertical="center" wrapText="1" shrinkToFit="1"/>
    </xf>
  </cellXfs>
  <cellStyles count="9">
    <cellStyle name="パーセント 2" xfId="4"/>
    <cellStyle name="標準" xfId="0" builtinId="0"/>
    <cellStyle name="標準 2" xfId="1"/>
    <cellStyle name="標準 3" xfId="2"/>
    <cellStyle name="標準 3 2" xfId="7"/>
    <cellStyle name="標準 4" xfId="5"/>
    <cellStyle name="標準 5" xfId="6"/>
    <cellStyle name="標準 6" xfId="8"/>
    <cellStyle name="標準_ベスト3" xfId="3"/>
  </cellStyles>
  <dxfs count="16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3E3E3"/>
      <rgbColor rgb="003366FF"/>
      <rgbColor rgb="0033CCCC"/>
      <rgbColor rgb="0099CC00"/>
      <rgbColor rgb="00FFCC00"/>
      <rgbColor rgb="00FF99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2</xdr:row>
      <xdr:rowOff>104775</xdr:rowOff>
    </xdr:from>
    <xdr:to>
      <xdr:col>17</xdr:col>
      <xdr:colOff>431987</xdr:colOff>
      <xdr:row>11</xdr:row>
      <xdr:rowOff>113740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28625"/>
          <a:ext cx="10509437" cy="1466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142875</xdr:colOff>
      <xdr:row>6</xdr:row>
      <xdr:rowOff>28575</xdr:rowOff>
    </xdr:from>
    <xdr:to>
      <xdr:col>0</xdr:col>
      <xdr:colOff>371475</xdr:colOff>
      <xdr:row>16</xdr:row>
      <xdr:rowOff>57151</xdr:rowOff>
    </xdr:to>
    <xdr:cxnSp macro="">
      <xdr:nvCxnSpPr>
        <xdr:cNvPr id="4" name="直線矢印コネクタ 3"/>
        <xdr:cNvCxnSpPr/>
      </xdr:nvCxnSpPr>
      <xdr:spPr bwMode="auto">
        <a:xfrm flipV="1">
          <a:off x="142875" y="1000125"/>
          <a:ext cx="228600" cy="1647826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0</xdr:colOff>
      <xdr:row>6</xdr:row>
      <xdr:rowOff>104775</xdr:rowOff>
    </xdr:from>
    <xdr:to>
      <xdr:col>6</xdr:col>
      <xdr:colOff>419100</xdr:colOff>
      <xdr:row>12</xdr:row>
      <xdr:rowOff>85725</xdr:rowOff>
    </xdr:to>
    <xdr:sp macro="" textlink="">
      <xdr:nvSpPr>
        <xdr:cNvPr id="9" name="円/楕円 8"/>
        <xdr:cNvSpPr/>
      </xdr:nvSpPr>
      <xdr:spPr bwMode="auto">
        <a:xfrm>
          <a:off x="3657600" y="1076325"/>
          <a:ext cx="419100" cy="952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 cap="flat" cmpd="sng" algn="ctr">
          <a:solidFill>
            <a:srgbClr val="00B0F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85725</xdr:colOff>
      <xdr:row>11</xdr:row>
      <xdr:rowOff>114301</xdr:rowOff>
    </xdr:from>
    <xdr:to>
      <xdr:col>6</xdr:col>
      <xdr:colOff>123825</xdr:colOff>
      <xdr:row>16</xdr:row>
      <xdr:rowOff>38100</xdr:rowOff>
    </xdr:to>
    <xdr:cxnSp macro="">
      <xdr:nvCxnSpPr>
        <xdr:cNvPr id="10" name="直線矢印コネクタ 9"/>
        <xdr:cNvCxnSpPr/>
      </xdr:nvCxnSpPr>
      <xdr:spPr bwMode="auto">
        <a:xfrm flipV="1">
          <a:off x="3743325" y="1895476"/>
          <a:ext cx="38100" cy="742949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400050</xdr:colOff>
      <xdr:row>9</xdr:row>
      <xdr:rowOff>133350</xdr:rowOff>
    </xdr:from>
    <xdr:to>
      <xdr:col>4</xdr:col>
      <xdr:colOff>447675</xdr:colOff>
      <xdr:row>25</xdr:row>
      <xdr:rowOff>0</xdr:rowOff>
    </xdr:to>
    <xdr:cxnSp macro="">
      <xdr:nvCxnSpPr>
        <xdr:cNvPr id="13" name="直線矢印コネクタ 12"/>
        <xdr:cNvCxnSpPr/>
      </xdr:nvCxnSpPr>
      <xdr:spPr bwMode="auto">
        <a:xfrm flipV="1">
          <a:off x="2838450" y="1590675"/>
          <a:ext cx="47625" cy="247650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371475</xdr:colOff>
      <xdr:row>6</xdr:row>
      <xdr:rowOff>152400</xdr:rowOff>
    </xdr:from>
    <xdr:to>
      <xdr:col>5</xdr:col>
      <xdr:colOff>180975</xdr:colOff>
      <xdr:row>10</xdr:row>
      <xdr:rowOff>152400</xdr:rowOff>
    </xdr:to>
    <xdr:sp macro="" textlink="">
      <xdr:nvSpPr>
        <xdr:cNvPr id="17" name="円/楕円 16"/>
        <xdr:cNvSpPr/>
      </xdr:nvSpPr>
      <xdr:spPr bwMode="auto">
        <a:xfrm>
          <a:off x="2809875" y="1123950"/>
          <a:ext cx="419100" cy="6477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 cap="flat" cmpd="sng" algn="ctr">
          <a:solidFill>
            <a:srgbClr val="00B0F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504825</xdr:colOff>
      <xdr:row>6</xdr:row>
      <xdr:rowOff>28575</xdr:rowOff>
    </xdr:from>
    <xdr:to>
      <xdr:col>12</xdr:col>
      <xdr:colOff>447675</xdr:colOff>
      <xdr:row>12</xdr:row>
      <xdr:rowOff>9525</xdr:rowOff>
    </xdr:to>
    <xdr:sp macro="" textlink="">
      <xdr:nvSpPr>
        <xdr:cNvPr id="19" name="円/楕円 18"/>
        <xdr:cNvSpPr/>
      </xdr:nvSpPr>
      <xdr:spPr bwMode="auto">
        <a:xfrm>
          <a:off x="4162425" y="1000125"/>
          <a:ext cx="3600450" cy="952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 cap="flat" cmpd="sng" algn="ctr">
          <a:solidFill>
            <a:srgbClr val="00B0F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285750</xdr:colOff>
      <xdr:row>11</xdr:row>
      <xdr:rowOff>9526</xdr:rowOff>
    </xdr:from>
    <xdr:to>
      <xdr:col>11</xdr:col>
      <xdr:colOff>361950</xdr:colOff>
      <xdr:row>16</xdr:row>
      <xdr:rowOff>0</xdr:rowOff>
    </xdr:to>
    <xdr:cxnSp macro="">
      <xdr:nvCxnSpPr>
        <xdr:cNvPr id="20" name="直線矢印コネクタ 19"/>
        <xdr:cNvCxnSpPr/>
      </xdr:nvCxnSpPr>
      <xdr:spPr bwMode="auto">
        <a:xfrm flipH="1" flipV="1">
          <a:off x="6991350" y="1790701"/>
          <a:ext cx="76200" cy="809624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390525</xdr:colOff>
      <xdr:row>36</xdr:row>
      <xdr:rowOff>104775</xdr:rowOff>
    </xdr:from>
    <xdr:to>
      <xdr:col>12</xdr:col>
      <xdr:colOff>144556</xdr:colOff>
      <xdr:row>45</xdr:row>
      <xdr:rowOff>94690</xdr:rowOff>
    </xdr:to>
    <xdr:pic>
      <xdr:nvPicPr>
        <xdr:cNvPr id="23" name="図 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972175"/>
          <a:ext cx="7069231" cy="1466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438150</xdr:colOff>
      <xdr:row>42</xdr:row>
      <xdr:rowOff>76201</xdr:rowOff>
    </xdr:from>
    <xdr:to>
      <xdr:col>0</xdr:col>
      <xdr:colOff>485775</xdr:colOff>
      <xdr:row>49</xdr:row>
      <xdr:rowOff>85725</xdr:rowOff>
    </xdr:to>
    <xdr:cxnSp macro="">
      <xdr:nvCxnSpPr>
        <xdr:cNvPr id="24" name="直線矢印コネクタ 23"/>
        <xdr:cNvCxnSpPr/>
      </xdr:nvCxnSpPr>
      <xdr:spPr bwMode="auto">
        <a:xfrm flipV="1">
          <a:off x="438150" y="6924676"/>
          <a:ext cx="47625" cy="1152524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400051</xdr:colOff>
      <xdr:row>43</xdr:row>
      <xdr:rowOff>76201</xdr:rowOff>
    </xdr:from>
    <xdr:to>
      <xdr:col>4</xdr:col>
      <xdr:colOff>57150</xdr:colOff>
      <xdr:row>49</xdr:row>
      <xdr:rowOff>57150</xdr:rowOff>
    </xdr:to>
    <xdr:cxnSp macro="">
      <xdr:nvCxnSpPr>
        <xdr:cNvPr id="29" name="直線矢印コネクタ 28"/>
        <xdr:cNvCxnSpPr/>
      </xdr:nvCxnSpPr>
      <xdr:spPr bwMode="auto">
        <a:xfrm flipH="1" flipV="1">
          <a:off x="1619251" y="7086601"/>
          <a:ext cx="876299" cy="971549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209550</xdr:colOff>
      <xdr:row>40</xdr:row>
      <xdr:rowOff>38100</xdr:rowOff>
    </xdr:from>
    <xdr:to>
      <xdr:col>3</xdr:col>
      <xdr:colOff>19050</xdr:colOff>
      <xdr:row>46</xdr:row>
      <xdr:rowOff>9525</xdr:rowOff>
    </xdr:to>
    <xdr:sp macro="" textlink="">
      <xdr:nvSpPr>
        <xdr:cNvPr id="33" name="円/楕円 32"/>
        <xdr:cNvSpPr/>
      </xdr:nvSpPr>
      <xdr:spPr bwMode="auto">
        <a:xfrm>
          <a:off x="1428750" y="6562725"/>
          <a:ext cx="419100" cy="952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 cap="flat" cmpd="sng" algn="ctr">
          <a:solidFill>
            <a:srgbClr val="00B0F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495300</xdr:colOff>
      <xdr:row>9</xdr:row>
      <xdr:rowOff>104775</xdr:rowOff>
    </xdr:from>
    <xdr:to>
      <xdr:col>17</xdr:col>
      <xdr:colOff>57150</xdr:colOff>
      <xdr:row>16</xdr:row>
      <xdr:rowOff>38100</xdr:rowOff>
    </xdr:to>
    <xdr:cxnSp macro="">
      <xdr:nvCxnSpPr>
        <xdr:cNvPr id="34" name="直線矢印コネクタ 33"/>
        <xdr:cNvCxnSpPr/>
      </xdr:nvCxnSpPr>
      <xdr:spPr bwMode="auto">
        <a:xfrm flipH="1" flipV="1">
          <a:off x="8420100" y="1562100"/>
          <a:ext cx="2000250" cy="107632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9525</xdr:rowOff>
    </xdr:from>
    <xdr:to>
      <xdr:col>5</xdr:col>
      <xdr:colOff>583407</xdr:colOff>
      <xdr:row>26</xdr:row>
      <xdr:rowOff>133350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71475"/>
          <a:ext cx="3602832" cy="4238625"/>
        </a:xfrm>
        <a:prstGeom prst="rect">
          <a:avLst/>
        </a:prstGeom>
      </xdr:spPr>
    </xdr:pic>
    <xdr:clientData/>
  </xdr:twoCellAnchor>
  <xdr:twoCellAnchor editAs="oneCell">
    <xdr:from>
      <xdr:col>1</xdr:col>
      <xdr:colOff>211137</xdr:colOff>
      <xdr:row>28</xdr:row>
      <xdr:rowOff>28574</xdr:rowOff>
    </xdr:from>
    <xdr:to>
      <xdr:col>5</xdr:col>
      <xdr:colOff>82550</xdr:colOff>
      <xdr:row>44</xdr:row>
      <xdr:rowOff>47624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737" y="4867274"/>
          <a:ext cx="2309813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workbookViewId="0">
      <selection sqref="A1:R15"/>
    </sheetView>
  </sheetViews>
  <sheetFormatPr defaultRowHeight="12.75"/>
  <sheetData>
    <row r="1" spans="1:18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8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1:18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</row>
    <row r="5" spans="1:18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</row>
    <row r="6" spans="1:18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</row>
    <row r="7" spans="1:18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</row>
    <row r="8" spans="1:18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</row>
    <row r="9" spans="1:18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</row>
    <row r="10" spans="1:18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</row>
    <row r="11" spans="1:18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</row>
    <row r="12" spans="1:18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1:18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18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18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</row>
    <row r="16" spans="1:18" ht="13.5" thickBot="1"/>
    <row r="17" spans="1:19">
      <c r="A17" s="128" t="s">
        <v>120</v>
      </c>
      <c r="B17" s="138"/>
      <c r="C17" s="138"/>
      <c r="D17" s="139"/>
      <c r="G17" s="128" t="s">
        <v>121</v>
      </c>
      <c r="H17" s="138"/>
      <c r="I17" s="138"/>
      <c r="J17" s="139"/>
      <c r="L17" s="128" t="s">
        <v>123</v>
      </c>
      <c r="M17" s="138"/>
      <c r="N17" s="138"/>
      <c r="O17" s="138"/>
      <c r="P17" s="139"/>
      <c r="R17" s="128" t="s">
        <v>127</v>
      </c>
      <c r="S17" s="130"/>
    </row>
    <row r="18" spans="1:19">
      <c r="A18" s="140"/>
      <c r="B18" s="141"/>
      <c r="C18" s="141"/>
      <c r="D18" s="142"/>
      <c r="G18" s="140"/>
      <c r="H18" s="141"/>
      <c r="I18" s="141"/>
      <c r="J18" s="142"/>
      <c r="L18" s="140"/>
      <c r="M18" s="141"/>
      <c r="N18" s="141"/>
      <c r="O18" s="141"/>
      <c r="P18" s="142"/>
      <c r="R18" s="131"/>
      <c r="S18" s="133"/>
    </row>
    <row r="19" spans="1:19">
      <c r="A19" s="140"/>
      <c r="B19" s="141"/>
      <c r="C19" s="141"/>
      <c r="D19" s="142"/>
      <c r="G19" s="140"/>
      <c r="H19" s="141"/>
      <c r="I19" s="141"/>
      <c r="J19" s="142"/>
      <c r="L19" s="140"/>
      <c r="M19" s="141"/>
      <c r="N19" s="141"/>
      <c r="O19" s="141"/>
      <c r="P19" s="142"/>
      <c r="R19" s="131"/>
      <c r="S19" s="133"/>
    </row>
    <row r="20" spans="1:19">
      <c r="A20" s="140"/>
      <c r="B20" s="141"/>
      <c r="C20" s="141"/>
      <c r="D20" s="142"/>
      <c r="G20" s="140"/>
      <c r="H20" s="141"/>
      <c r="I20" s="141"/>
      <c r="J20" s="142"/>
      <c r="L20" s="140"/>
      <c r="M20" s="141"/>
      <c r="N20" s="141"/>
      <c r="O20" s="141"/>
      <c r="P20" s="142"/>
      <c r="R20" s="131"/>
      <c r="S20" s="133"/>
    </row>
    <row r="21" spans="1:19">
      <c r="A21" s="140"/>
      <c r="B21" s="141"/>
      <c r="C21" s="141"/>
      <c r="D21" s="142"/>
      <c r="G21" s="140"/>
      <c r="H21" s="141"/>
      <c r="I21" s="141"/>
      <c r="J21" s="142"/>
      <c r="L21" s="140"/>
      <c r="M21" s="141"/>
      <c r="N21" s="141"/>
      <c r="O21" s="141"/>
      <c r="P21" s="142"/>
      <c r="R21" s="131"/>
      <c r="S21" s="133"/>
    </row>
    <row r="22" spans="1:19" ht="13.5" thickBot="1">
      <c r="A22" s="140"/>
      <c r="B22" s="141"/>
      <c r="C22" s="141"/>
      <c r="D22" s="142"/>
      <c r="G22" s="140"/>
      <c r="H22" s="141"/>
      <c r="I22" s="141"/>
      <c r="J22" s="142"/>
      <c r="L22" s="140"/>
      <c r="M22" s="141"/>
      <c r="N22" s="141"/>
      <c r="O22" s="141"/>
      <c r="P22" s="142"/>
      <c r="R22" s="134"/>
      <c r="S22" s="136"/>
    </row>
    <row r="23" spans="1:19" ht="13.5" thickBot="1">
      <c r="A23" s="143"/>
      <c r="B23" s="144"/>
      <c r="C23" s="144"/>
      <c r="D23" s="145"/>
      <c r="G23" s="143"/>
      <c r="H23" s="144"/>
      <c r="I23" s="144"/>
      <c r="J23" s="145"/>
      <c r="L23" s="140"/>
      <c r="M23" s="141"/>
      <c r="N23" s="141"/>
      <c r="O23" s="141"/>
      <c r="P23" s="142"/>
    </row>
    <row r="24" spans="1:19">
      <c r="L24" s="140"/>
      <c r="M24" s="141"/>
      <c r="N24" s="141"/>
      <c r="O24" s="141"/>
      <c r="P24" s="142"/>
    </row>
    <row r="25" spans="1:19" ht="13.5" thickBot="1">
      <c r="L25" s="143"/>
      <c r="M25" s="144"/>
      <c r="N25" s="144"/>
      <c r="O25" s="144"/>
      <c r="P25" s="145"/>
    </row>
    <row r="26" spans="1:19">
      <c r="E26" s="128" t="s">
        <v>122</v>
      </c>
      <c r="F26" s="129"/>
      <c r="G26" s="129"/>
      <c r="H26" s="130"/>
    </row>
    <row r="27" spans="1:19">
      <c r="E27" s="131"/>
      <c r="F27" s="132"/>
      <c r="G27" s="132"/>
      <c r="H27" s="133"/>
    </row>
    <row r="28" spans="1:19">
      <c r="E28" s="131"/>
      <c r="F28" s="132"/>
      <c r="G28" s="132"/>
      <c r="H28" s="133"/>
    </row>
    <row r="29" spans="1:19">
      <c r="E29" s="131"/>
      <c r="F29" s="132"/>
      <c r="G29" s="132"/>
      <c r="H29" s="133"/>
    </row>
    <row r="30" spans="1:19">
      <c r="E30" s="131"/>
      <c r="F30" s="132"/>
      <c r="G30" s="132"/>
      <c r="H30" s="133"/>
    </row>
    <row r="31" spans="1:19">
      <c r="E31" s="131"/>
      <c r="F31" s="132"/>
      <c r="G31" s="132"/>
      <c r="H31" s="133"/>
    </row>
    <row r="32" spans="1:19">
      <c r="E32" s="131"/>
      <c r="F32" s="132"/>
      <c r="G32" s="132"/>
      <c r="H32" s="133"/>
    </row>
    <row r="33" spans="1:18" ht="13.5" thickBot="1">
      <c r="E33" s="134"/>
      <c r="F33" s="135"/>
      <c r="G33" s="135"/>
      <c r="H33" s="136"/>
    </row>
    <row r="36" spans="1:18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</row>
    <row r="37" spans="1:18" ht="13.5" thickBo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</row>
    <row r="38" spans="1:18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O38" s="146" t="s">
        <v>124</v>
      </c>
      <c r="P38" s="147"/>
      <c r="Q38" s="147"/>
      <c r="R38" s="148"/>
    </row>
    <row r="39" spans="1:18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O39" s="149"/>
      <c r="P39" s="150"/>
      <c r="Q39" s="150"/>
      <c r="R39" s="151"/>
    </row>
    <row r="40" spans="1:18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O40" s="149"/>
      <c r="P40" s="150"/>
      <c r="Q40" s="150"/>
      <c r="R40" s="151"/>
    </row>
    <row r="41" spans="1:18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O41" s="149"/>
      <c r="P41" s="150"/>
      <c r="Q41" s="150"/>
      <c r="R41" s="151"/>
    </row>
    <row r="42" spans="1:18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O42" s="149"/>
      <c r="P42" s="150"/>
      <c r="Q42" s="150"/>
      <c r="R42" s="151"/>
    </row>
    <row r="43" spans="1:18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O43" s="149"/>
      <c r="P43" s="150"/>
      <c r="Q43" s="150"/>
      <c r="R43" s="151"/>
    </row>
    <row r="44" spans="1:18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O44" s="149"/>
      <c r="P44" s="150"/>
      <c r="Q44" s="150"/>
      <c r="R44" s="151"/>
    </row>
    <row r="45" spans="1:18" ht="13.5" thickBo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O45" s="152"/>
      <c r="P45" s="153"/>
      <c r="Q45" s="153"/>
      <c r="R45" s="154"/>
    </row>
    <row r="46" spans="1:18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</row>
    <row r="47" spans="1:18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</row>
    <row r="49" spans="1:8" ht="13.5" thickBot="1"/>
    <row r="50" spans="1:8">
      <c r="A50" s="128" t="s">
        <v>125</v>
      </c>
      <c r="B50" s="129"/>
      <c r="C50" s="130"/>
      <c r="E50" s="128" t="s">
        <v>126</v>
      </c>
      <c r="F50" s="129"/>
      <c r="G50" s="129"/>
      <c r="H50" s="130"/>
    </row>
    <row r="51" spans="1:8">
      <c r="A51" s="131"/>
      <c r="B51" s="132"/>
      <c r="C51" s="133"/>
      <c r="E51" s="131"/>
      <c r="F51" s="132"/>
      <c r="G51" s="132"/>
      <c r="H51" s="133"/>
    </row>
    <row r="52" spans="1:8">
      <c r="A52" s="131"/>
      <c r="B52" s="132"/>
      <c r="C52" s="133"/>
      <c r="E52" s="131"/>
      <c r="F52" s="132"/>
      <c r="G52" s="132"/>
      <c r="H52" s="133"/>
    </row>
    <row r="53" spans="1:8">
      <c r="A53" s="131"/>
      <c r="B53" s="132"/>
      <c r="C53" s="133"/>
      <c r="E53" s="131"/>
      <c r="F53" s="132"/>
      <c r="G53" s="132"/>
      <c r="H53" s="133"/>
    </row>
    <row r="54" spans="1:8" ht="13.5" thickBot="1">
      <c r="A54" s="134"/>
      <c r="B54" s="135"/>
      <c r="C54" s="136"/>
      <c r="E54" s="134"/>
      <c r="F54" s="135"/>
      <c r="G54" s="135"/>
      <c r="H54" s="136"/>
    </row>
  </sheetData>
  <mergeCells count="10">
    <mergeCell ref="A50:C54"/>
    <mergeCell ref="E50:H54"/>
    <mergeCell ref="R17:S22"/>
    <mergeCell ref="A1:R15"/>
    <mergeCell ref="A17:D23"/>
    <mergeCell ref="G17:J23"/>
    <mergeCell ref="E26:H33"/>
    <mergeCell ref="L17:P25"/>
    <mergeCell ref="A36:M47"/>
    <mergeCell ref="O38:R45"/>
  </mergeCells>
  <phoneticPr fontId="3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zoomScale="75" zoomScaleNormal="75" workbookViewId="0">
      <selection activeCell="K15" sqref="K15"/>
    </sheetView>
  </sheetViews>
  <sheetFormatPr defaultRowHeight="13.5"/>
  <cols>
    <col min="1" max="10" width="9.140625" style="100"/>
    <col min="11" max="11" width="14.7109375" style="100" customWidth="1"/>
    <col min="12" max="12" width="7.140625" style="100" customWidth="1"/>
    <col min="13" max="13" width="27.140625" style="100" customWidth="1"/>
    <col min="14" max="14" width="9.140625" style="100"/>
    <col min="15" max="15" width="22" style="100" customWidth="1"/>
    <col min="16" max="266" width="9.140625" style="100"/>
    <col min="267" max="267" width="14.7109375" style="100" customWidth="1"/>
    <col min="268" max="268" width="7.140625" style="100" customWidth="1"/>
    <col min="269" max="269" width="27.140625" style="100" customWidth="1"/>
    <col min="270" max="270" width="9.140625" style="100"/>
    <col min="271" max="271" width="22" style="100" customWidth="1"/>
    <col min="272" max="522" width="9.140625" style="100"/>
    <col min="523" max="523" width="14.7109375" style="100" customWidth="1"/>
    <col min="524" max="524" width="7.140625" style="100" customWidth="1"/>
    <col min="525" max="525" width="27.140625" style="100" customWidth="1"/>
    <col min="526" max="526" width="9.140625" style="100"/>
    <col min="527" max="527" width="22" style="100" customWidth="1"/>
    <col min="528" max="778" width="9.140625" style="100"/>
    <col min="779" max="779" width="14.7109375" style="100" customWidth="1"/>
    <col min="780" max="780" width="7.140625" style="100" customWidth="1"/>
    <col min="781" max="781" width="27.140625" style="100" customWidth="1"/>
    <col min="782" max="782" width="9.140625" style="100"/>
    <col min="783" max="783" width="22" style="100" customWidth="1"/>
    <col min="784" max="1034" width="9.140625" style="100"/>
    <col min="1035" max="1035" width="14.7109375" style="100" customWidth="1"/>
    <col min="1036" max="1036" width="7.140625" style="100" customWidth="1"/>
    <col min="1037" max="1037" width="27.140625" style="100" customWidth="1"/>
    <col min="1038" max="1038" width="9.140625" style="100"/>
    <col min="1039" max="1039" width="22" style="100" customWidth="1"/>
    <col min="1040" max="1290" width="9.140625" style="100"/>
    <col min="1291" max="1291" width="14.7109375" style="100" customWidth="1"/>
    <col min="1292" max="1292" width="7.140625" style="100" customWidth="1"/>
    <col min="1293" max="1293" width="27.140625" style="100" customWidth="1"/>
    <col min="1294" max="1294" width="9.140625" style="100"/>
    <col min="1295" max="1295" width="22" style="100" customWidth="1"/>
    <col min="1296" max="1546" width="9.140625" style="100"/>
    <col min="1547" max="1547" width="14.7109375" style="100" customWidth="1"/>
    <col min="1548" max="1548" width="7.140625" style="100" customWidth="1"/>
    <col min="1549" max="1549" width="27.140625" style="100" customWidth="1"/>
    <col min="1550" max="1550" width="9.140625" style="100"/>
    <col min="1551" max="1551" width="22" style="100" customWidth="1"/>
    <col min="1552" max="1802" width="9.140625" style="100"/>
    <col min="1803" max="1803" width="14.7109375" style="100" customWidth="1"/>
    <col min="1804" max="1804" width="7.140625" style="100" customWidth="1"/>
    <col min="1805" max="1805" width="27.140625" style="100" customWidth="1"/>
    <col min="1806" max="1806" width="9.140625" style="100"/>
    <col min="1807" max="1807" width="22" style="100" customWidth="1"/>
    <col min="1808" max="2058" width="9.140625" style="100"/>
    <col min="2059" max="2059" width="14.7109375" style="100" customWidth="1"/>
    <col min="2060" max="2060" width="7.140625" style="100" customWidth="1"/>
    <col min="2061" max="2061" width="27.140625" style="100" customWidth="1"/>
    <col min="2062" max="2062" width="9.140625" style="100"/>
    <col min="2063" max="2063" width="22" style="100" customWidth="1"/>
    <col min="2064" max="2314" width="9.140625" style="100"/>
    <col min="2315" max="2315" width="14.7109375" style="100" customWidth="1"/>
    <col min="2316" max="2316" width="7.140625" style="100" customWidth="1"/>
    <col min="2317" max="2317" width="27.140625" style="100" customWidth="1"/>
    <col min="2318" max="2318" width="9.140625" style="100"/>
    <col min="2319" max="2319" width="22" style="100" customWidth="1"/>
    <col min="2320" max="2570" width="9.140625" style="100"/>
    <col min="2571" max="2571" width="14.7109375" style="100" customWidth="1"/>
    <col min="2572" max="2572" width="7.140625" style="100" customWidth="1"/>
    <col min="2573" max="2573" width="27.140625" style="100" customWidth="1"/>
    <col min="2574" max="2574" width="9.140625" style="100"/>
    <col min="2575" max="2575" width="22" style="100" customWidth="1"/>
    <col min="2576" max="2826" width="9.140625" style="100"/>
    <col min="2827" max="2827" width="14.7109375" style="100" customWidth="1"/>
    <col min="2828" max="2828" width="7.140625" style="100" customWidth="1"/>
    <col min="2829" max="2829" width="27.140625" style="100" customWidth="1"/>
    <col min="2830" max="2830" width="9.140625" style="100"/>
    <col min="2831" max="2831" width="22" style="100" customWidth="1"/>
    <col min="2832" max="3082" width="9.140625" style="100"/>
    <col min="3083" max="3083" width="14.7109375" style="100" customWidth="1"/>
    <col min="3084" max="3084" width="7.140625" style="100" customWidth="1"/>
    <col min="3085" max="3085" width="27.140625" style="100" customWidth="1"/>
    <col min="3086" max="3086" width="9.140625" style="100"/>
    <col min="3087" max="3087" width="22" style="100" customWidth="1"/>
    <col min="3088" max="3338" width="9.140625" style="100"/>
    <col min="3339" max="3339" width="14.7109375" style="100" customWidth="1"/>
    <col min="3340" max="3340" width="7.140625" style="100" customWidth="1"/>
    <col min="3341" max="3341" width="27.140625" style="100" customWidth="1"/>
    <col min="3342" max="3342" width="9.140625" style="100"/>
    <col min="3343" max="3343" width="22" style="100" customWidth="1"/>
    <col min="3344" max="3594" width="9.140625" style="100"/>
    <col min="3595" max="3595" width="14.7109375" style="100" customWidth="1"/>
    <col min="3596" max="3596" width="7.140625" style="100" customWidth="1"/>
    <col min="3597" max="3597" width="27.140625" style="100" customWidth="1"/>
    <col min="3598" max="3598" width="9.140625" style="100"/>
    <col min="3599" max="3599" width="22" style="100" customWidth="1"/>
    <col min="3600" max="3850" width="9.140625" style="100"/>
    <col min="3851" max="3851" width="14.7109375" style="100" customWidth="1"/>
    <col min="3852" max="3852" width="7.140625" style="100" customWidth="1"/>
    <col min="3853" max="3853" width="27.140625" style="100" customWidth="1"/>
    <col min="3854" max="3854" width="9.140625" style="100"/>
    <col min="3855" max="3855" width="22" style="100" customWidth="1"/>
    <col min="3856" max="4106" width="9.140625" style="100"/>
    <col min="4107" max="4107" width="14.7109375" style="100" customWidth="1"/>
    <col min="4108" max="4108" width="7.140625" style="100" customWidth="1"/>
    <col min="4109" max="4109" width="27.140625" style="100" customWidth="1"/>
    <col min="4110" max="4110" width="9.140625" style="100"/>
    <col min="4111" max="4111" width="22" style="100" customWidth="1"/>
    <col min="4112" max="4362" width="9.140625" style="100"/>
    <col min="4363" max="4363" width="14.7109375" style="100" customWidth="1"/>
    <col min="4364" max="4364" width="7.140625" style="100" customWidth="1"/>
    <col min="4365" max="4365" width="27.140625" style="100" customWidth="1"/>
    <col min="4366" max="4366" width="9.140625" style="100"/>
    <col min="4367" max="4367" width="22" style="100" customWidth="1"/>
    <col min="4368" max="4618" width="9.140625" style="100"/>
    <col min="4619" max="4619" width="14.7109375" style="100" customWidth="1"/>
    <col min="4620" max="4620" width="7.140625" style="100" customWidth="1"/>
    <col min="4621" max="4621" width="27.140625" style="100" customWidth="1"/>
    <col min="4622" max="4622" width="9.140625" style="100"/>
    <col min="4623" max="4623" width="22" style="100" customWidth="1"/>
    <col min="4624" max="4874" width="9.140625" style="100"/>
    <col min="4875" max="4875" width="14.7109375" style="100" customWidth="1"/>
    <col min="4876" max="4876" width="7.140625" style="100" customWidth="1"/>
    <col min="4877" max="4877" width="27.140625" style="100" customWidth="1"/>
    <col min="4878" max="4878" width="9.140625" style="100"/>
    <col min="4879" max="4879" width="22" style="100" customWidth="1"/>
    <col min="4880" max="5130" width="9.140625" style="100"/>
    <col min="5131" max="5131" width="14.7109375" style="100" customWidth="1"/>
    <col min="5132" max="5132" width="7.140625" style="100" customWidth="1"/>
    <col min="5133" max="5133" width="27.140625" style="100" customWidth="1"/>
    <col min="5134" max="5134" width="9.140625" style="100"/>
    <col min="5135" max="5135" width="22" style="100" customWidth="1"/>
    <col min="5136" max="5386" width="9.140625" style="100"/>
    <col min="5387" max="5387" width="14.7109375" style="100" customWidth="1"/>
    <col min="5388" max="5388" width="7.140625" style="100" customWidth="1"/>
    <col min="5389" max="5389" width="27.140625" style="100" customWidth="1"/>
    <col min="5390" max="5390" width="9.140625" style="100"/>
    <col min="5391" max="5391" width="22" style="100" customWidth="1"/>
    <col min="5392" max="5642" width="9.140625" style="100"/>
    <col min="5643" max="5643" width="14.7109375" style="100" customWidth="1"/>
    <col min="5644" max="5644" width="7.140625" style="100" customWidth="1"/>
    <col min="5645" max="5645" width="27.140625" style="100" customWidth="1"/>
    <col min="5646" max="5646" width="9.140625" style="100"/>
    <col min="5647" max="5647" width="22" style="100" customWidth="1"/>
    <col min="5648" max="5898" width="9.140625" style="100"/>
    <col min="5899" max="5899" width="14.7109375" style="100" customWidth="1"/>
    <col min="5900" max="5900" width="7.140625" style="100" customWidth="1"/>
    <col min="5901" max="5901" width="27.140625" style="100" customWidth="1"/>
    <col min="5902" max="5902" width="9.140625" style="100"/>
    <col min="5903" max="5903" width="22" style="100" customWidth="1"/>
    <col min="5904" max="6154" width="9.140625" style="100"/>
    <col min="6155" max="6155" width="14.7109375" style="100" customWidth="1"/>
    <col min="6156" max="6156" width="7.140625" style="100" customWidth="1"/>
    <col min="6157" max="6157" width="27.140625" style="100" customWidth="1"/>
    <col min="6158" max="6158" width="9.140625" style="100"/>
    <col min="6159" max="6159" width="22" style="100" customWidth="1"/>
    <col min="6160" max="6410" width="9.140625" style="100"/>
    <col min="6411" max="6411" width="14.7109375" style="100" customWidth="1"/>
    <col min="6412" max="6412" width="7.140625" style="100" customWidth="1"/>
    <col min="6413" max="6413" width="27.140625" style="100" customWidth="1"/>
    <col min="6414" max="6414" width="9.140625" style="100"/>
    <col min="6415" max="6415" width="22" style="100" customWidth="1"/>
    <col min="6416" max="6666" width="9.140625" style="100"/>
    <col min="6667" max="6667" width="14.7109375" style="100" customWidth="1"/>
    <col min="6668" max="6668" width="7.140625" style="100" customWidth="1"/>
    <col min="6669" max="6669" width="27.140625" style="100" customWidth="1"/>
    <col min="6670" max="6670" width="9.140625" style="100"/>
    <col min="6671" max="6671" width="22" style="100" customWidth="1"/>
    <col min="6672" max="6922" width="9.140625" style="100"/>
    <col min="6923" max="6923" width="14.7109375" style="100" customWidth="1"/>
    <col min="6924" max="6924" width="7.140625" style="100" customWidth="1"/>
    <col min="6925" max="6925" width="27.140625" style="100" customWidth="1"/>
    <col min="6926" max="6926" width="9.140625" style="100"/>
    <col min="6927" max="6927" width="22" style="100" customWidth="1"/>
    <col min="6928" max="7178" width="9.140625" style="100"/>
    <col min="7179" max="7179" width="14.7109375" style="100" customWidth="1"/>
    <col min="7180" max="7180" width="7.140625" style="100" customWidth="1"/>
    <col min="7181" max="7181" width="27.140625" style="100" customWidth="1"/>
    <col min="7182" max="7182" width="9.140625" style="100"/>
    <col min="7183" max="7183" width="22" style="100" customWidth="1"/>
    <col min="7184" max="7434" width="9.140625" style="100"/>
    <col min="7435" max="7435" width="14.7109375" style="100" customWidth="1"/>
    <col min="7436" max="7436" width="7.140625" style="100" customWidth="1"/>
    <col min="7437" max="7437" width="27.140625" style="100" customWidth="1"/>
    <col min="7438" max="7438" width="9.140625" style="100"/>
    <col min="7439" max="7439" width="22" style="100" customWidth="1"/>
    <col min="7440" max="7690" width="9.140625" style="100"/>
    <col min="7691" max="7691" width="14.7109375" style="100" customWidth="1"/>
    <col min="7692" max="7692" width="7.140625" style="100" customWidth="1"/>
    <col min="7693" max="7693" width="27.140625" style="100" customWidth="1"/>
    <col min="7694" max="7694" width="9.140625" style="100"/>
    <col min="7695" max="7695" width="22" style="100" customWidth="1"/>
    <col min="7696" max="7946" width="9.140625" style="100"/>
    <col min="7947" max="7947" width="14.7109375" style="100" customWidth="1"/>
    <col min="7948" max="7948" width="7.140625" style="100" customWidth="1"/>
    <col min="7949" max="7949" width="27.140625" style="100" customWidth="1"/>
    <col min="7950" max="7950" width="9.140625" style="100"/>
    <col min="7951" max="7951" width="22" style="100" customWidth="1"/>
    <col min="7952" max="8202" width="9.140625" style="100"/>
    <col min="8203" max="8203" width="14.7109375" style="100" customWidth="1"/>
    <col min="8204" max="8204" width="7.140625" style="100" customWidth="1"/>
    <col min="8205" max="8205" width="27.140625" style="100" customWidth="1"/>
    <col min="8206" max="8206" width="9.140625" style="100"/>
    <col min="8207" max="8207" width="22" style="100" customWidth="1"/>
    <col min="8208" max="8458" width="9.140625" style="100"/>
    <col min="8459" max="8459" width="14.7109375" style="100" customWidth="1"/>
    <col min="8460" max="8460" width="7.140625" style="100" customWidth="1"/>
    <col min="8461" max="8461" width="27.140625" style="100" customWidth="1"/>
    <col min="8462" max="8462" width="9.140625" style="100"/>
    <col min="8463" max="8463" width="22" style="100" customWidth="1"/>
    <col min="8464" max="8714" width="9.140625" style="100"/>
    <col min="8715" max="8715" width="14.7109375" style="100" customWidth="1"/>
    <col min="8716" max="8716" width="7.140625" style="100" customWidth="1"/>
    <col min="8717" max="8717" width="27.140625" style="100" customWidth="1"/>
    <col min="8718" max="8718" width="9.140625" style="100"/>
    <col min="8719" max="8719" width="22" style="100" customWidth="1"/>
    <col min="8720" max="8970" width="9.140625" style="100"/>
    <col min="8971" max="8971" width="14.7109375" style="100" customWidth="1"/>
    <col min="8972" max="8972" width="7.140625" style="100" customWidth="1"/>
    <col min="8973" max="8973" width="27.140625" style="100" customWidth="1"/>
    <col min="8974" max="8974" width="9.140625" style="100"/>
    <col min="8975" max="8975" width="22" style="100" customWidth="1"/>
    <col min="8976" max="9226" width="9.140625" style="100"/>
    <col min="9227" max="9227" width="14.7109375" style="100" customWidth="1"/>
    <col min="9228" max="9228" width="7.140625" style="100" customWidth="1"/>
    <col min="9229" max="9229" width="27.140625" style="100" customWidth="1"/>
    <col min="9230" max="9230" width="9.140625" style="100"/>
    <col min="9231" max="9231" width="22" style="100" customWidth="1"/>
    <col min="9232" max="9482" width="9.140625" style="100"/>
    <col min="9483" max="9483" width="14.7109375" style="100" customWidth="1"/>
    <col min="9484" max="9484" width="7.140625" style="100" customWidth="1"/>
    <col min="9485" max="9485" width="27.140625" style="100" customWidth="1"/>
    <col min="9486" max="9486" width="9.140625" style="100"/>
    <col min="9487" max="9487" width="22" style="100" customWidth="1"/>
    <col min="9488" max="9738" width="9.140625" style="100"/>
    <col min="9739" max="9739" width="14.7109375" style="100" customWidth="1"/>
    <col min="9740" max="9740" width="7.140625" style="100" customWidth="1"/>
    <col min="9741" max="9741" width="27.140625" style="100" customWidth="1"/>
    <col min="9742" max="9742" width="9.140625" style="100"/>
    <col min="9743" max="9743" width="22" style="100" customWidth="1"/>
    <col min="9744" max="9994" width="9.140625" style="100"/>
    <col min="9995" max="9995" width="14.7109375" style="100" customWidth="1"/>
    <col min="9996" max="9996" width="7.140625" style="100" customWidth="1"/>
    <col min="9997" max="9997" width="27.140625" style="100" customWidth="1"/>
    <col min="9998" max="9998" width="9.140625" style="100"/>
    <col min="9999" max="9999" width="22" style="100" customWidth="1"/>
    <col min="10000" max="10250" width="9.140625" style="100"/>
    <col min="10251" max="10251" width="14.7109375" style="100" customWidth="1"/>
    <col min="10252" max="10252" width="7.140625" style="100" customWidth="1"/>
    <col min="10253" max="10253" width="27.140625" style="100" customWidth="1"/>
    <col min="10254" max="10254" width="9.140625" style="100"/>
    <col min="10255" max="10255" width="22" style="100" customWidth="1"/>
    <col min="10256" max="10506" width="9.140625" style="100"/>
    <col min="10507" max="10507" width="14.7109375" style="100" customWidth="1"/>
    <col min="10508" max="10508" width="7.140625" style="100" customWidth="1"/>
    <col min="10509" max="10509" width="27.140625" style="100" customWidth="1"/>
    <col min="10510" max="10510" width="9.140625" style="100"/>
    <col min="10511" max="10511" width="22" style="100" customWidth="1"/>
    <col min="10512" max="10762" width="9.140625" style="100"/>
    <col min="10763" max="10763" width="14.7109375" style="100" customWidth="1"/>
    <col min="10764" max="10764" width="7.140625" style="100" customWidth="1"/>
    <col min="10765" max="10765" width="27.140625" style="100" customWidth="1"/>
    <col min="10766" max="10766" width="9.140625" style="100"/>
    <col min="10767" max="10767" width="22" style="100" customWidth="1"/>
    <col min="10768" max="11018" width="9.140625" style="100"/>
    <col min="11019" max="11019" width="14.7109375" style="100" customWidth="1"/>
    <col min="11020" max="11020" width="7.140625" style="100" customWidth="1"/>
    <col min="11021" max="11021" width="27.140625" style="100" customWidth="1"/>
    <col min="11022" max="11022" width="9.140625" style="100"/>
    <col min="11023" max="11023" width="22" style="100" customWidth="1"/>
    <col min="11024" max="11274" width="9.140625" style="100"/>
    <col min="11275" max="11275" width="14.7109375" style="100" customWidth="1"/>
    <col min="11276" max="11276" width="7.140625" style="100" customWidth="1"/>
    <col min="11277" max="11277" width="27.140625" style="100" customWidth="1"/>
    <col min="11278" max="11278" width="9.140625" style="100"/>
    <col min="11279" max="11279" width="22" style="100" customWidth="1"/>
    <col min="11280" max="11530" width="9.140625" style="100"/>
    <col min="11531" max="11531" width="14.7109375" style="100" customWidth="1"/>
    <col min="11532" max="11532" width="7.140625" style="100" customWidth="1"/>
    <col min="11533" max="11533" width="27.140625" style="100" customWidth="1"/>
    <col min="11534" max="11534" width="9.140625" style="100"/>
    <col min="11535" max="11535" width="22" style="100" customWidth="1"/>
    <col min="11536" max="11786" width="9.140625" style="100"/>
    <col min="11787" max="11787" width="14.7109375" style="100" customWidth="1"/>
    <col min="11788" max="11788" width="7.140625" style="100" customWidth="1"/>
    <col min="11789" max="11789" width="27.140625" style="100" customWidth="1"/>
    <col min="11790" max="11790" width="9.140625" style="100"/>
    <col min="11791" max="11791" width="22" style="100" customWidth="1"/>
    <col min="11792" max="12042" width="9.140625" style="100"/>
    <col min="12043" max="12043" width="14.7109375" style="100" customWidth="1"/>
    <col min="12044" max="12044" width="7.140625" style="100" customWidth="1"/>
    <col min="12045" max="12045" width="27.140625" style="100" customWidth="1"/>
    <col min="12046" max="12046" width="9.140625" style="100"/>
    <col min="12047" max="12047" width="22" style="100" customWidth="1"/>
    <col min="12048" max="12298" width="9.140625" style="100"/>
    <col min="12299" max="12299" width="14.7109375" style="100" customWidth="1"/>
    <col min="12300" max="12300" width="7.140625" style="100" customWidth="1"/>
    <col min="12301" max="12301" width="27.140625" style="100" customWidth="1"/>
    <col min="12302" max="12302" width="9.140625" style="100"/>
    <col min="12303" max="12303" width="22" style="100" customWidth="1"/>
    <col min="12304" max="12554" width="9.140625" style="100"/>
    <col min="12555" max="12555" width="14.7109375" style="100" customWidth="1"/>
    <col min="12556" max="12556" width="7.140625" style="100" customWidth="1"/>
    <col min="12557" max="12557" width="27.140625" style="100" customWidth="1"/>
    <col min="12558" max="12558" width="9.140625" style="100"/>
    <col min="12559" max="12559" width="22" style="100" customWidth="1"/>
    <col min="12560" max="12810" width="9.140625" style="100"/>
    <col min="12811" max="12811" width="14.7109375" style="100" customWidth="1"/>
    <col min="12812" max="12812" width="7.140625" style="100" customWidth="1"/>
    <col min="12813" max="12813" width="27.140625" style="100" customWidth="1"/>
    <col min="12814" max="12814" width="9.140625" style="100"/>
    <col min="12815" max="12815" width="22" style="100" customWidth="1"/>
    <col min="12816" max="13066" width="9.140625" style="100"/>
    <col min="13067" max="13067" width="14.7109375" style="100" customWidth="1"/>
    <col min="13068" max="13068" width="7.140625" style="100" customWidth="1"/>
    <col min="13069" max="13069" width="27.140625" style="100" customWidth="1"/>
    <col min="13070" max="13070" width="9.140625" style="100"/>
    <col min="13071" max="13071" width="22" style="100" customWidth="1"/>
    <col min="13072" max="13322" width="9.140625" style="100"/>
    <col min="13323" max="13323" width="14.7109375" style="100" customWidth="1"/>
    <col min="13324" max="13324" width="7.140625" style="100" customWidth="1"/>
    <col min="13325" max="13325" width="27.140625" style="100" customWidth="1"/>
    <col min="13326" max="13326" width="9.140625" style="100"/>
    <col min="13327" max="13327" width="22" style="100" customWidth="1"/>
    <col min="13328" max="13578" width="9.140625" style="100"/>
    <col min="13579" max="13579" width="14.7109375" style="100" customWidth="1"/>
    <col min="13580" max="13580" width="7.140625" style="100" customWidth="1"/>
    <col min="13581" max="13581" width="27.140625" style="100" customWidth="1"/>
    <col min="13582" max="13582" width="9.140625" style="100"/>
    <col min="13583" max="13583" width="22" style="100" customWidth="1"/>
    <col min="13584" max="13834" width="9.140625" style="100"/>
    <col min="13835" max="13835" width="14.7109375" style="100" customWidth="1"/>
    <col min="13836" max="13836" width="7.140625" style="100" customWidth="1"/>
    <col min="13837" max="13837" width="27.140625" style="100" customWidth="1"/>
    <col min="13838" max="13838" width="9.140625" style="100"/>
    <col min="13839" max="13839" width="22" style="100" customWidth="1"/>
    <col min="13840" max="14090" width="9.140625" style="100"/>
    <col min="14091" max="14091" width="14.7109375" style="100" customWidth="1"/>
    <col min="14092" max="14092" width="7.140625" style="100" customWidth="1"/>
    <col min="14093" max="14093" width="27.140625" style="100" customWidth="1"/>
    <col min="14094" max="14094" width="9.140625" style="100"/>
    <col min="14095" max="14095" width="22" style="100" customWidth="1"/>
    <col min="14096" max="14346" width="9.140625" style="100"/>
    <col min="14347" max="14347" width="14.7109375" style="100" customWidth="1"/>
    <col min="14348" max="14348" width="7.140625" style="100" customWidth="1"/>
    <col min="14349" max="14349" width="27.140625" style="100" customWidth="1"/>
    <col min="14350" max="14350" width="9.140625" style="100"/>
    <col min="14351" max="14351" width="22" style="100" customWidth="1"/>
    <col min="14352" max="14602" width="9.140625" style="100"/>
    <col min="14603" max="14603" width="14.7109375" style="100" customWidth="1"/>
    <col min="14604" max="14604" width="7.140625" style="100" customWidth="1"/>
    <col min="14605" max="14605" width="27.140625" style="100" customWidth="1"/>
    <col min="14606" max="14606" width="9.140625" style="100"/>
    <col min="14607" max="14607" width="22" style="100" customWidth="1"/>
    <col min="14608" max="14858" width="9.140625" style="100"/>
    <col min="14859" max="14859" width="14.7109375" style="100" customWidth="1"/>
    <col min="14860" max="14860" width="7.140625" style="100" customWidth="1"/>
    <col min="14861" max="14861" width="27.140625" style="100" customWidth="1"/>
    <col min="14862" max="14862" width="9.140625" style="100"/>
    <col min="14863" max="14863" width="22" style="100" customWidth="1"/>
    <col min="14864" max="15114" width="9.140625" style="100"/>
    <col min="15115" max="15115" width="14.7109375" style="100" customWidth="1"/>
    <col min="15116" max="15116" width="7.140625" style="100" customWidth="1"/>
    <col min="15117" max="15117" width="27.140625" style="100" customWidth="1"/>
    <col min="15118" max="15118" width="9.140625" style="100"/>
    <col min="15119" max="15119" width="22" style="100" customWidth="1"/>
    <col min="15120" max="15370" width="9.140625" style="100"/>
    <col min="15371" max="15371" width="14.7109375" style="100" customWidth="1"/>
    <col min="15372" max="15372" width="7.140625" style="100" customWidth="1"/>
    <col min="15373" max="15373" width="27.140625" style="100" customWidth="1"/>
    <col min="15374" max="15374" width="9.140625" style="100"/>
    <col min="15375" max="15375" width="22" style="100" customWidth="1"/>
    <col min="15376" max="15626" width="9.140625" style="100"/>
    <col min="15627" max="15627" width="14.7109375" style="100" customWidth="1"/>
    <col min="15628" max="15628" width="7.140625" style="100" customWidth="1"/>
    <col min="15629" max="15629" width="27.140625" style="100" customWidth="1"/>
    <col min="15630" max="15630" width="9.140625" style="100"/>
    <col min="15631" max="15631" width="22" style="100" customWidth="1"/>
    <col min="15632" max="15882" width="9.140625" style="100"/>
    <col min="15883" max="15883" width="14.7109375" style="100" customWidth="1"/>
    <col min="15884" max="15884" width="7.140625" style="100" customWidth="1"/>
    <col min="15885" max="15885" width="27.140625" style="100" customWidth="1"/>
    <col min="15886" max="15886" width="9.140625" style="100"/>
    <col min="15887" max="15887" width="22" style="100" customWidth="1"/>
    <col min="15888" max="16138" width="9.140625" style="100"/>
    <col min="16139" max="16139" width="14.7109375" style="100" customWidth="1"/>
    <col min="16140" max="16140" width="7.140625" style="100" customWidth="1"/>
    <col min="16141" max="16141" width="27.140625" style="100" customWidth="1"/>
    <col min="16142" max="16142" width="9.140625" style="100"/>
    <col min="16143" max="16143" width="22" style="100" customWidth="1"/>
    <col min="16144" max="16384" width="9.140625" style="100"/>
  </cols>
  <sheetData>
    <row r="1" spans="1:9" ht="14.25" thickBot="1">
      <c r="A1" s="155" t="s">
        <v>166</v>
      </c>
      <c r="B1" s="156"/>
      <c r="C1" s="156"/>
      <c r="D1" s="156"/>
      <c r="E1" s="156"/>
      <c r="F1" s="156"/>
      <c r="G1" s="156"/>
      <c r="H1" s="156"/>
      <c r="I1" s="157"/>
    </row>
    <row r="2" spans="1:9" ht="14.25" thickTop="1">
      <c r="A2" s="158" t="s">
        <v>167</v>
      </c>
      <c r="B2" s="159"/>
      <c r="C2" s="159"/>
      <c r="D2" s="159"/>
      <c r="E2" s="159"/>
      <c r="F2" s="160"/>
      <c r="G2" s="164" t="s">
        <v>128</v>
      </c>
      <c r="H2" s="165"/>
      <c r="I2" s="166"/>
    </row>
    <row r="3" spans="1:9">
      <c r="A3" s="158"/>
      <c r="B3" s="159"/>
      <c r="C3" s="159"/>
      <c r="D3" s="159"/>
      <c r="E3" s="159"/>
      <c r="F3" s="160"/>
      <c r="G3" s="167" t="s">
        <v>5</v>
      </c>
      <c r="H3" s="167"/>
      <c r="I3" s="168"/>
    </row>
    <row r="4" spans="1:9">
      <c r="A4" s="158"/>
      <c r="B4" s="159"/>
      <c r="C4" s="159"/>
      <c r="D4" s="159"/>
      <c r="E4" s="159"/>
      <c r="F4" s="160"/>
      <c r="G4" s="169" t="s">
        <v>129</v>
      </c>
      <c r="H4" s="170"/>
      <c r="I4" s="171"/>
    </row>
    <row r="5" spans="1:9">
      <c r="A5" s="158"/>
      <c r="B5" s="159"/>
      <c r="C5" s="159"/>
      <c r="D5" s="159"/>
      <c r="E5" s="159"/>
      <c r="F5" s="160"/>
      <c r="G5" s="167" t="s">
        <v>5</v>
      </c>
      <c r="H5" s="167"/>
      <c r="I5" s="168"/>
    </row>
    <row r="6" spans="1:9">
      <c r="A6" s="158"/>
      <c r="B6" s="159"/>
      <c r="C6" s="159"/>
      <c r="D6" s="159"/>
      <c r="E6" s="159"/>
      <c r="F6" s="160"/>
      <c r="G6" s="169" t="s">
        <v>130</v>
      </c>
      <c r="H6" s="170"/>
      <c r="I6" s="171"/>
    </row>
    <row r="7" spans="1:9">
      <c r="A7" s="158"/>
      <c r="B7" s="159"/>
      <c r="C7" s="159"/>
      <c r="D7" s="159"/>
      <c r="E7" s="159"/>
      <c r="F7" s="160"/>
      <c r="G7" s="172" t="s">
        <v>131</v>
      </c>
      <c r="H7" s="167"/>
      <c r="I7" s="168"/>
    </row>
    <row r="8" spans="1:9">
      <c r="A8" s="158"/>
      <c r="B8" s="159"/>
      <c r="C8" s="159"/>
      <c r="D8" s="159"/>
      <c r="E8" s="159"/>
      <c r="F8" s="160"/>
      <c r="G8" s="112" t="s">
        <v>132</v>
      </c>
      <c r="H8" s="101"/>
      <c r="I8" s="102"/>
    </row>
    <row r="9" spans="1:9">
      <c r="A9" s="158"/>
      <c r="B9" s="159"/>
      <c r="C9" s="159"/>
      <c r="D9" s="159"/>
      <c r="E9" s="159"/>
      <c r="F9" s="160"/>
      <c r="G9" s="113" t="s">
        <v>133</v>
      </c>
      <c r="H9" s="101"/>
      <c r="I9" s="102"/>
    </row>
    <row r="10" spans="1:9">
      <c r="A10" s="158"/>
      <c r="B10" s="159"/>
      <c r="C10" s="159"/>
      <c r="D10" s="159"/>
      <c r="E10" s="159"/>
      <c r="F10" s="160"/>
      <c r="G10" s="112" t="s">
        <v>134</v>
      </c>
      <c r="H10" s="173">
        <v>2</v>
      </c>
      <c r="I10" s="168"/>
    </row>
    <row r="11" spans="1:9">
      <c r="A11" s="158"/>
      <c r="B11" s="159"/>
      <c r="C11" s="159"/>
      <c r="D11" s="159"/>
      <c r="E11" s="159"/>
      <c r="F11" s="160"/>
      <c r="G11" s="174"/>
      <c r="H11" s="174"/>
      <c r="I11" s="175"/>
    </row>
    <row r="12" spans="1:9">
      <c r="A12" s="158"/>
      <c r="B12" s="159"/>
      <c r="C12" s="159"/>
      <c r="D12" s="159"/>
      <c r="E12" s="159"/>
      <c r="F12" s="160"/>
      <c r="G12" s="176"/>
      <c r="H12" s="176"/>
      <c r="I12" s="177"/>
    </row>
    <row r="13" spans="1:9">
      <c r="A13" s="158"/>
      <c r="B13" s="159"/>
      <c r="C13" s="159"/>
      <c r="D13" s="159"/>
      <c r="E13" s="159"/>
      <c r="F13" s="160"/>
      <c r="G13" s="176"/>
      <c r="H13" s="176"/>
      <c r="I13" s="177"/>
    </row>
    <row r="14" spans="1:9">
      <c r="A14" s="158"/>
      <c r="B14" s="159"/>
      <c r="C14" s="159"/>
      <c r="D14" s="159"/>
      <c r="E14" s="159"/>
      <c r="F14" s="160"/>
      <c r="G14" s="176"/>
      <c r="H14" s="176"/>
      <c r="I14" s="177"/>
    </row>
    <row r="15" spans="1:9">
      <c r="A15" s="158"/>
      <c r="B15" s="159"/>
      <c r="C15" s="159"/>
      <c r="D15" s="159"/>
      <c r="E15" s="159"/>
      <c r="F15" s="160"/>
      <c r="G15" s="176"/>
      <c r="H15" s="176"/>
      <c r="I15" s="177"/>
    </row>
    <row r="16" spans="1:9">
      <c r="A16" s="158"/>
      <c r="B16" s="159"/>
      <c r="C16" s="159"/>
      <c r="D16" s="159"/>
      <c r="E16" s="159"/>
      <c r="F16" s="160"/>
      <c r="G16" s="178"/>
      <c r="H16" s="178"/>
      <c r="I16" s="179"/>
    </row>
    <row r="17" spans="1:15">
      <c r="A17" s="158"/>
      <c r="B17" s="159"/>
      <c r="C17" s="159"/>
      <c r="D17" s="159"/>
      <c r="E17" s="159"/>
      <c r="F17" s="160"/>
      <c r="G17" s="112" t="s">
        <v>135</v>
      </c>
      <c r="H17" s="167" t="s">
        <v>146</v>
      </c>
      <c r="I17" s="168"/>
    </row>
    <row r="18" spans="1:15">
      <c r="A18" s="158"/>
      <c r="B18" s="159"/>
      <c r="C18" s="159"/>
      <c r="D18" s="159"/>
      <c r="E18" s="159"/>
      <c r="F18" s="160"/>
      <c r="G18" s="174"/>
      <c r="H18" s="174"/>
      <c r="I18" s="175"/>
    </row>
    <row r="19" spans="1:15">
      <c r="A19" s="158"/>
      <c r="B19" s="159"/>
      <c r="C19" s="159"/>
      <c r="D19" s="159"/>
      <c r="E19" s="159"/>
      <c r="F19" s="160"/>
      <c r="G19" s="176"/>
      <c r="H19" s="176"/>
      <c r="I19" s="177"/>
    </row>
    <row r="20" spans="1:15">
      <c r="A20" s="158"/>
      <c r="B20" s="159"/>
      <c r="C20" s="159"/>
      <c r="D20" s="159"/>
      <c r="E20" s="159"/>
      <c r="F20" s="160"/>
      <c r="G20" s="176"/>
      <c r="H20" s="176"/>
      <c r="I20" s="177"/>
    </row>
    <row r="21" spans="1:15">
      <c r="A21" s="158"/>
      <c r="B21" s="159"/>
      <c r="C21" s="159"/>
      <c r="D21" s="159"/>
      <c r="E21" s="159"/>
      <c r="F21" s="160"/>
      <c r="G21" s="176"/>
      <c r="H21" s="176"/>
      <c r="I21" s="177"/>
    </row>
    <row r="22" spans="1:15">
      <c r="A22" s="158"/>
      <c r="B22" s="159"/>
      <c r="C22" s="159"/>
      <c r="D22" s="159"/>
      <c r="E22" s="159"/>
      <c r="F22" s="160"/>
      <c r="G22" s="176"/>
      <c r="H22" s="176"/>
      <c r="I22" s="177"/>
    </row>
    <row r="23" spans="1:15">
      <c r="A23" s="158"/>
      <c r="B23" s="159"/>
      <c r="C23" s="159"/>
      <c r="D23" s="159"/>
      <c r="E23" s="159"/>
      <c r="F23" s="160"/>
      <c r="G23" s="178"/>
      <c r="H23" s="178"/>
      <c r="I23" s="179"/>
    </row>
    <row r="24" spans="1:15">
      <c r="A24" s="158"/>
      <c r="B24" s="159"/>
      <c r="C24" s="159"/>
      <c r="D24" s="159"/>
      <c r="E24" s="159"/>
      <c r="F24" s="160"/>
      <c r="G24" s="114" t="s">
        <v>55</v>
      </c>
      <c r="H24" s="173"/>
      <c r="I24" s="168"/>
    </row>
    <row r="25" spans="1:15">
      <c r="A25" s="158"/>
      <c r="B25" s="159"/>
      <c r="C25" s="159"/>
      <c r="D25" s="159"/>
      <c r="E25" s="159"/>
      <c r="F25" s="160"/>
      <c r="G25" s="114" t="s">
        <v>136</v>
      </c>
      <c r="H25" s="173"/>
      <c r="I25" s="168"/>
    </row>
    <row r="26" spans="1:15">
      <c r="A26" s="158"/>
      <c r="B26" s="159"/>
      <c r="C26" s="159"/>
      <c r="D26" s="159"/>
      <c r="E26" s="159"/>
      <c r="F26" s="160"/>
      <c r="G26" s="115" t="s">
        <v>137</v>
      </c>
      <c r="H26" s="173"/>
      <c r="I26" s="168"/>
    </row>
    <row r="27" spans="1:15" ht="14.25" thickBot="1">
      <c r="A27" s="158"/>
      <c r="B27" s="159"/>
      <c r="C27" s="159"/>
      <c r="D27" s="159"/>
      <c r="E27" s="159"/>
      <c r="F27" s="160"/>
      <c r="G27" s="103"/>
      <c r="H27" s="103"/>
      <c r="I27" s="104"/>
      <c r="K27" s="105"/>
      <c r="L27" s="106"/>
      <c r="M27" s="105"/>
      <c r="N27" s="105"/>
      <c r="O27" s="107"/>
    </row>
    <row r="28" spans="1:15" ht="14.25" thickBot="1">
      <c r="A28" s="158"/>
      <c r="B28" s="159"/>
      <c r="C28" s="159"/>
      <c r="D28" s="159"/>
      <c r="E28" s="159"/>
      <c r="F28" s="160"/>
      <c r="G28" s="169" t="s">
        <v>138</v>
      </c>
      <c r="H28" s="170"/>
      <c r="I28" s="171"/>
      <c r="K28" s="108" t="s">
        <v>147</v>
      </c>
      <c r="L28" s="109" t="s">
        <v>148</v>
      </c>
      <c r="M28" s="110" t="s">
        <v>149</v>
      </c>
      <c r="N28" s="110" t="s">
        <v>150</v>
      </c>
      <c r="O28" s="111" t="s">
        <v>142</v>
      </c>
    </row>
    <row r="29" spans="1:15">
      <c r="A29" s="158"/>
      <c r="B29" s="159"/>
      <c r="C29" s="159"/>
      <c r="D29" s="159"/>
      <c r="E29" s="159"/>
      <c r="F29" s="160"/>
      <c r="G29" s="103" t="s">
        <v>140</v>
      </c>
      <c r="H29" s="103"/>
      <c r="I29" s="104"/>
      <c r="K29" s="180" t="s">
        <v>151</v>
      </c>
      <c r="L29" s="182" t="s">
        <v>152</v>
      </c>
      <c r="M29" s="184" t="s">
        <v>153</v>
      </c>
      <c r="N29" s="182" t="s">
        <v>154</v>
      </c>
      <c r="O29" s="186" t="s">
        <v>155</v>
      </c>
    </row>
    <row r="30" spans="1:15">
      <c r="A30" s="158"/>
      <c r="B30" s="159"/>
      <c r="C30" s="159"/>
      <c r="D30" s="159"/>
      <c r="E30" s="159"/>
      <c r="F30" s="160"/>
      <c r="G30" s="167"/>
      <c r="H30" s="167"/>
      <c r="I30" s="168"/>
      <c r="K30" s="181"/>
      <c r="L30" s="183"/>
      <c r="M30" s="185"/>
      <c r="N30" s="183"/>
      <c r="O30" s="187"/>
    </row>
    <row r="31" spans="1:15">
      <c r="A31" s="158"/>
      <c r="B31" s="159"/>
      <c r="C31" s="159"/>
      <c r="D31" s="159"/>
      <c r="E31" s="159"/>
      <c r="F31" s="160"/>
      <c r="G31" s="103" t="s">
        <v>142</v>
      </c>
      <c r="H31" s="103"/>
      <c r="I31" s="104"/>
      <c r="K31" s="181" t="s">
        <v>141</v>
      </c>
      <c r="L31" s="183" t="s">
        <v>152</v>
      </c>
      <c r="M31" s="185" t="s">
        <v>153</v>
      </c>
      <c r="N31" s="183" t="s">
        <v>154</v>
      </c>
      <c r="O31" s="187" t="s">
        <v>155</v>
      </c>
    </row>
    <row r="32" spans="1:15">
      <c r="A32" s="158"/>
      <c r="B32" s="159"/>
      <c r="C32" s="159"/>
      <c r="D32" s="159"/>
      <c r="E32" s="159"/>
      <c r="F32" s="160"/>
      <c r="G32" s="174"/>
      <c r="H32" s="174"/>
      <c r="I32" s="175"/>
      <c r="K32" s="181"/>
      <c r="L32" s="183"/>
      <c r="M32" s="185"/>
      <c r="N32" s="183"/>
      <c r="O32" s="187"/>
    </row>
    <row r="33" spans="1:15">
      <c r="A33" s="158"/>
      <c r="B33" s="159"/>
      <c r="C33" s="159"/>
      <c r="D33" s="159"/>
      <c r="E33" s="159"/>
      <c r="F33" s="160"/>
      <c r="G33" s="176"/>
      <c r="H33" s="176"/>
      <c r="I33" s="177"/>
      <c r="K33" s="181" t="s">
        <v>139</v>
      </c>
      <c r="L33" s="183" t="s">
        <v>92</v>
      </c>
      <c r="M33" s="185" t="s">
        <v>156</v>
      </c>
      <c r="N33" s="183" t="s">
        <v>157</v>
      </c>
      <c r="O33" s="187" t="s">
        <v>158</v>
      </c>
    </row>
    <row r="34" spans="1:15">
      <c r="A34" s="158"/>
      <c r="B34" s="159"/>
      <c r="C34" s="159"/>
      <c r="D34" s="159"/>
      <c r="E34" s="159"/>
      <c r="F34" s="160"/>
      <c r="G34" s="176"/>
      <c r="H34" s="176"/>
      <c r="I34" s="177"/>
      <c r="K34" s="181"/>
      <c r="L34" s="183"/>
      <c r="M34" s="185"/>
      <c r="N34" s="183"/>
      <c r="O34" s="187"/>
    </row>
    <row r="35" spans="1:15">
      <c r="A35" s="158"/>
      <c r="B35" s="159"/>
      <c r="C35" s="159"/>
      <c r="D35" s="159"/>
      <c r="E35" s="159"/>
      <c r="F35" s="160"/>
      <c r="G35" s="176"/>
      <c r="H35" s="176"/>
      <c r="I35" s="177"/>
      <c r="K35" s="181" t="s">
        <v>159</v>
      </c>
      <c r="L35" s="183" t="s">
        <v>160</v>
      </c>
      <c r="M35" s="185" t="s">
        <v>161</v>
      </c>
      <c r="N35" s="183" t="s">
        <v>157</v>
      </c>
      <c r="O35" s="187" t="s">
        <v>162</v>
      </c>
    </row>
    <row r="36" spans="1:15">
      <c r="A36" s="158"/>
      <c r="B36" s="159"/>
      <c r="C36" s="159"/>
      <c r="D36" s="159"/>
      <c r="E36" s="159"/>
      <c r="F36" s="160"/>
      <c r="G36" s="176"/>
      <c r="H36" s="176"/>
      <c r="I36" s="177"/>
      <c r="K36" s="181"/>
      <c r="L36" s="183"/>
      <c r="M36" s="185"/>
      <c r="N36" s="183"/>
      <c r="O36" s="187"/>
    </row>
    <row r="37" spans="1:15" ht="13.5" customHeight="1">
      <c r="A37" s="158"/>
      <c r="B37" s="159"/>
      <c r="C37" s="159"/>
      <c r="D37" s="159"/>
      <c r="E37" s="159"/>
      <c r="F37" s="160"/>
      <c r="G37" s="178"/>
      <c r="H37" s="178"/>
      <c r="I37" s="179"/>
      <c r="K37" s="181" t="s">
        <v>163</v>
      </c>
      <c r="L37" s="183" t="s">
        <v>160</v>
      </c>
      <c r="M37" s="185" t="s">
        <v>161</v>
      </c>
      <c r="N37" s="183" t="s">
        <v>157</v>
      </c>
      <c r="O37" s="187" t="s">
        <v>164</v>
      </c>
    </row>
    <row r="38" spans="1:15" ht="14.25" thickBot="1">
      <c r="A38" s="158"/>
      <c r="B38" s="159"/>
      <c r="C38" s="159"/>
      <c r="D38" s="159"/>
      <c r="E38" s="159"/>
      <c r="F38" s="160"/>
      <c r="G38" s="103" t="s">
        <v>140</v>
      </c>
      <c r="H38" s="103"/>
      <c r="I38" s="104"/>
      <c r="K38" s="191"/>
      <c r="L38" s="188"/>
      <c r="M38" s="192"/>
      <c r="N38" s="188"/>
      <c r="O38" s="189"/>
    </row>
    <row r="39" spans="1:15">
      <c r="A39" s="158"/>
      <c r="B39" s="159"/>
      <c r="C39" s="159"/>
      <c r="D39" s="159"/>
      <c r="E39" s="159"/>
      <c r="F39" s="160"/>
      <c r="G39" s="167"/>
      <c r="H39" s="167"/>
      <c r="I39" s="168"/>
    </row>
    <row r="40" spans="1:15">
      <c r="A40" s="158"/>
      <c r="B40" s="159"/>
      <c r="C40" s="159"/>
      <c r="D40" s="159"/>
      <c r="E40" s="159"/>
      <c r="F40" s="160"/>
      <c r="G40" s="103" t="s">
        <v>142</v>
      </c>
      <c r="H40" s="103"/>
      <c r="I40" s="104"/>
    </row>
    <row r="41" spans="1:15">
      <c r="A41" s="158"/>
      <c r="B41" s="159"/>
      <c r="C41" s="159"/>
      <c r="D41" s="159"/>
      <c r="E41" s="159"/>
      <c r="F41" s="160"/>
      <c r="G41" s="174"/>
      <c r="H41" s="174"/>
      <c r="I41" s="175"/>
    </row>
    <row r="42" spans="1:15">
      <c r="A42" s="158"/>
      <c r="B42" s="159"/>
      <c r="C42" s="159"/>
      <c r="D42" s="159"/>
      <c r="E42" s="159"/>
      <c r="F42" s="160"/>
      <c r="G42" s="176"/>
      <c r="H42" s="176"/>
      <c r="I42" s="177"/>
    </row>
    <row r="43" spans="1:15">
      <c r="A43" s="158"/>
      <c r="B43" s="159"/>
      <c r="C43" s="159"/>
      <c r="D43" s="159"/>
      <c r="E43" s="159"/>
      <c r="F43" s="160"/>
      <c r="G43" s="176"/>
      <c r="H43" s="176"/>
      <c r="I43" s="177"/>
    </row>
    <row r="44" spans="1:15">
      <c r="A44" s="158"/>
      <c r="B44" s="159"/>
      <c r="C44" s="159"/>
      <c r="D44" s="159"/>
      <c r="E44" s="159"/>
      <c r="F44" s="160"/>
      <c r="G44" s="176"/>
      <c r="H44" s="176"/>
      <c r="I44" s="177"/>
    </row>
    <row r="45" spans="1:15">
      <c r="A45" s="158"/>
      <c r="B45" s="159"/>
      <c r="C45" s="159"/>
      <c r="D45" s="159"/>
      <c r="E45" s="159"/>
      <c r="F45" s="160"/>
      <c r="G45" s="176"/>
      <c r="H45" s="176"/>
      <c r="I45" s="177"/>
    </row>
    <row r="46" spans="1:15">
      <c r="A46" s="158"/>
      <c r="B46" s="159"/>
      <c r="C46" s="159"/>
      <c r="D46" s="159"/>
      <c r="E46" s="159"/>
      <c r="F46" s="160"/>
      <c r="G46" s="176"/>
      <c r="H46" s="176"/>
      <c r="I46" s="177"/>
    </row>
    <row r="47" spans="1:15" ht="14.25" thickBot="1">
      <c r="A47" s="161"/>
      <c r="B47" s="162"/>
      <c r="C47" s="162"/>
      <c r="D47" s="162"/>
      <c r="E47" s="162"/>
      <c r="F47" s="163"/>
      <c r="G47" s="178"/>
      <c r="H47" s="178"/>
      <c r="I47" s="179"/>
    </row>
    <row r="48" spans="1:15" ht="14.25" thickTop="1">
      <c r="A48" s="193" t="s">
        <v>143</v>
      </c>
      <c r="B48" s="194"/>
      <c r="C48" s="194"/>
      <c r="D48" s="194"/>
      <c r="E48" s="194"/>
      <c r="F48" s="194"/>
      <c r="G48" s="194"/>
      <c r="H48" s="194"/>
      <c r="I48" s="195"/>
    </row>
    <row r="49" spans="1:9">
      <c r="A49" s="196" t="s">
        <v>165</v>
      </c>
      <c r="B49" s="197"/>
      <c r="C49" s="197"/>
      <c r="D49" s="197"/>
      <c r="E49" s="197"/>
      <c r="F49" s="197"/>
      <c r="G49" s="197"/>
      <c r="H49" s="197"/>
      <c r="I49" s="198"/>
    </row>
    <row r="50" spans="1:9">
      <c r="A50" s="199"/>
      <c r="B50" s="200"/>
      <c r="C50" s="200"/>
      <c r="D50" s="200"/>
      <c r="E50" s="200"/>
      <c r="F50" s="200"/>
      <c r="G50" s="200"/>
      <c r="H50" s="200"/>
      <c r="I50" s="201"/>
    </row>
    <row r="51" spans="1:9">
      <c r="A51" s="199"/>
      <c r="B51" s="200"/>
      <c r="C51" s="200"/>
      <c r="D51" s="200"/>
      <c r="E51" s="200"/>
      <c r="F51" s="200"/>
      <c r="G51" s="200"/>
      <c r="H51" s="200"/>
      <c r="I51" s="201"/>
    </row>
    <row r="52" spans="1:9">
      <c r="A52" s="199"/>
      <c r="B52" s="200"/>
      <c r="C52" s="200"/>
      <c r="D52" s="200"/>
      <c r="E52" s="200"/>
      <c r="F52" s="200"/>
      <c r="G52" s="200"/>
      <c r="H52" s="200"/>
      <c r="I52" s="201"/>
    </row>
    <row r="53" spans="1:9">
      <c r="A53" s="199"/>
      <c r="B53" s="200"/>
      <c r="C53" s="200"/>
      <c r="D53" s="200"/>
      <c r="E53" s="200"/>
      <c r="F53" s="200"/>
      <c r="G53" s="200"/>
      <c r="H53" s="200"/>
      <c r="I53" s="201"/>
    </row>
    <row r="54" spans="1:9">
      <c r="A54" s="199"/>
      <c r="B54" s="200"/>
      <c r="C54" s="200"/>
      <c r="D54" s="200"/>
      <c r="E54" s="200"/>
      <c r="F54" s="200"/>
      <c r="G54" s="200"/>
      <c r="H54" s="200"/>
      <c r="I54" s="201"/>
    </row>
    <row r="55" spans="1:9">
      <c r="A55" s="202"/>
      <c r="B55" s="203"/>
      <c r="C55" s="203"/>
      <c r="D55" s="203"/>
      <c r="E55" s="203"/>
      <c r="F55" s="203"/>
      <c r="G55" s="203"/>
      <c r="H55" s="203"/>
      <c r="I55" s="204"/>
    </row>
    <row r="56" spans="1:9">
      <c r="A56" s="190" t="s">
        <v>144</v>
      </c>
      <c r="B56" s="190"/>
      <c r="C56" s="183">
        <v>0</v>
      </c>
      <c r="D56" s="183"/>
      <c r="E56" s="183"/>
      <c r="F56" s="205"/>
      <c r="G56" s="205"/>
      <c r="H56" s="205"/>
      <c r="I56" s="205"/>
    </row>
    <row r="57" spans="1:9">
      <c r="A57" s="190" t="s">
        <v>145</v>
      </c>
      <c r="B57" s="190"/>
      <c r="C57" s="183">
        <v>0</v>
      </c>
      <c r="D57" s="183"/>
      <c r="E57" s="183"/>
      <c r="F57" s="183"/>
      <c r="G57" s="183"/>
      <c r="H57" s="183"/>
      <c r="I57" s="183"/>
    </row>
  </sheetData>
  <mergeCells count="51">
    <mergeCell ref="A57:B57"/>
    <mergeCell ref="C57:I57"/>
    <mergeCell ref="K37:K38"/>
    <mergeCell ref="L37:L38"/>
    <mergeCell ref="M37:M38"/>
    <mergeCell ref="G41:I47"/>
    <mergeCell ref="A48:I48"/>
    <mergeCell ref="A49:I55"/>
    <mergeCell ref="A56:B56"/>
    <mergeCell ref="C56:I56"/>
    <mergeCell ref="N37:N38"/>
    <mergeCell ref="O37:O38"/>
    <mergeCell ref="G39:I39"/>
    <mergeCell ref="O33:O34"/>
    <mergeCell ref="K35:K36"/>
    <mergeCell ref="L35:L36"/>
    <mergeCell ref="M35:M36"/>
    <mergeCell ref="N35:N36"/>
    <mergeCell ref="O35:O36"/>
    <mergeCell ref="G32:I37"/>
    <mergeCell ref="K33:K34"/>
    <mergeCell ref="L33:L34"/>
    <mergeCell ref="M33:M34"/>
    <mergeCell ref="N33:N34"/>
    <mergeCell ref="O29:O30"/>
    <mergeCell ref="K31:K32"/>
    <mergeCell ref="L31:L32"/>
    <mergeCell ref="M31:M32"/>
    <mergeCell ref="N31:N32"/>
    <mergeCell ref="O31:O32"/>
    <mergeCell ref="G28:I28"/>
    <mergeCell ref="K29:K30"/>
    <mergeCell ref="L29:L30"/>
    <mergeCell ref="M29:M30"/>
    <mergeCell ref="N29:N30"/>
    <mergeCell ref="A1:I1"/>
    <mergeCell ref="A2:F47"/>
    <mergeCell ref="G2:I2"/>
    <mergeCell ref="G3:I3"/>
    <mergeCell ref="G4:I4"/>
    <mergeCell ref="G5:I5"/>
    <mergeCell ref="G6:I6"/>
    <mergeCell ref="G7:I7"/>
    <mergeCell ref="H10:I10"/>
    <mergeCell ref="G11:I16"/>
    <mergeCell ref="G30:I30"/>
    <mergeCell ref="H17:I17"/>
    <mergeCell ref="G18:I23"/>
    <mergeCell ref="H24:I24"/>
    <mergeCell ref="H25:I25"/>
    <mergeCell ref="H26:I26"/>
  </mergeCells>
  <phoneticPr fontId="3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sqref="A1:I1"/>
    </sheetView>
  </sheetViews>
  <sheetFormatPr defaultRowHeight="13.5"/>
  <cols>
    <col min="1" max="10" width="9.140625" style="100"/>
    <col min="11" max="11" width="14.7109375" style="100" customWidth="1"/>
    <col min="12" max="12" width="7.140625" style="100" customWidth="1"/>
    <col min="13" max="13" width="27.140625" style="100" customWidth="1"/>
    <col min="14" max="14" width="9.140625" style="100"/>
    <col min="15" max="15" width="22" style="100" customWidth="1"/>
    <col min="16" max="266" width="9.140625" style="100"/>
    <col min="267" max="267" width="14.7109375" style="100" customWidth="1"/>
    <col min="268" max="268" width="7.140625" style="100" customWidth="1"/>
    <col min="269" max="269" width="27.140625" style="100" customWidth="1"/>
    <col min="270" max="270" width="9.140625" style="100"/>
    <col min="271" max="271" width="22" style="100" customWidth="1"/>
    <col min="272" max="522" width="9.140625" style="100"/>
    <col min="523" max="523" width="14.7109375" style="100" customWidth="1"/>
    <col min="524" max="524" width="7.140625" style="100" customWidth="1"/>
    <col min="525" max="525" width="27.140625" style="100" customWidth="1"/>
    <col min="526" max="526" width="9.140625" style="100"/>
    <col min="527" max="527" width="22" style="100" customWidth="1"/>
    <col min="528" max="778" width="9.140625" style="100"/>
    <col min="779" max="779" width="14.7109375" style="100" customWidth="1"/>
    <col min="780" max="780" width="7.140625" style="100" customWidth="1"/>
    <col min="781" max="781" width="27.140625" style="100" customWidth="1"/>
    <col min="782" max="782" width="9.140625" style="100"/>
    <col min="783" max="783" width="22" style="100" customWidth="1"/>
    <col min="784" max="1034" width="9.140625" style="100"/>
    <col min="1035" max="1035" width="14.7109375" style="100" customWidth="1"/>
    <col min="1036" max="1036" width="7.140625" style="100" customWidth="1"/>
    <col min="1037" max="1037" width="27.140625" style="100" customWidth="1"/>
    <col min="1038" max="1038" width="9.140625" style="100"/>
    <col min="1039" max="1039" width="22" style="100" customWidth="1"/>
    <col min="1040" max="1290" width="9.140625" style="100"/>
    <col min="1291" max="1291" width="14.7109375" style="100" customWidth="1"/>
    <col min="1292" max="1292" width="7.140625" style="100" customWidth="1"/>
    <col min="1293" max="1293" width="27.140625" style="100" customWidth="1"/>
    <col min="1294" max="1294" width="9.140625" style="100"/>
    <col min="1295" max="1295" width="22" style="100" customWidth="1"/>
    <col min="1296" max="1546" width="9.140625" style="100"/>
    <col min="1547" max="1547" width="14.7109375" style="100" customWidth="1"/>
    <col min="1548" max="1548" width="7.140625" style="100" customWidth="1"/>
    <col min="1549" max="1549" width="27.140625" style="100" customWidth="1"/>
    <col min="1550" max="1550" width="9.140625" style="100"/>
    <col min="1551" max="1551" width="22" style="100" customWidth="1"/>
    <col min="1552" max="1802" width="9.140625" style="100"/>
    <col min="1803" max="1803" width="14.7109375" style="100" customWidth="1"/>
    <col min="1804" max="1804" width="7.140625" style="100" customWidth="1"/>
    <col min="1805" max="1805" width="27.140625" style="100" customWidth="1"/>
    <col min="1806" max="1806" width="9.140625" style="100"/>
    <col min="1807" max="1807" width="22" style="100" customWidth="1"/>
    <col min="1808" max="2058" width="9.140625" style="100"/>
    <col min="2059" max="2059" width="14.7109375" style="100" customWidth="1"/>
    <col min="2060" max="2060" width="7.140625" style="100" customWidth="1"/>
    <col min="2061" max="2061" width="27.140625" style="100" customWidth="1"/>
    <col min="2062" max="2062" width="9.140625" style="100"/>
    <col min="2063" max="2063" width="22" style="100" customWidth="1"/>
    <col min="2064" max="2314" width="9.140625" style="100"/>
    <col min="2315" max="2315" width="14.7109375" style="100" customWidth="1"/>
    <col min="2316" max="2316" width="7.140625" style="100" customWidth="1"/>
    <col min="2317" max="2317" width="27.140625" style="100" customWidth="1"/>
    <col min="2318" max="2318" width="9.140625" style="100"/>
    <col min="2319" max="2319" width="22" style="100" customWidth="1"/>
    <col min="2320" max="2570" width="9.140625" style="100"/>
    <col min="2571" max="2571" width="14.7109375" style="100" customWidth="1"/>
    <col min="2572" max="2572" width="7.140625" style="100" customWidth="1"/>
    <col min="2573" max="2573" width="27.140625" style="100" customWidth="1"/>
    <col min="2574" max="2574" width="9.140625" style="100"/>
    <col min="2575" max="2575" width="22" style="100" customWidth="1"/>
    <col min="2576" max="2826" width="9.140625" style="100"/>
    <col min="2827" max="2827" width="14.7109375" style="100" customWidth="1"/>
    <col min="2828" max="2828" width="7.140625" style="100" customWidth="1"/>
    <col min="2829" max="2829" width="27.140625" style="100" customWidth="1"/>
    <col min="2830" max="2830" width="9.140625" style="100"/>
    <col min="2831" max="2831" width="22" style="100" customWidth="1"/>
    <col min="2832" max="3082" width="9.140625" style="100"/>
    <col min="3083" max="3083" width="14.7109375" style="100" customWidth="1"/>
    <col min="3084" max="3084" width="7.140625" style="100" customWidth="1"/>
    <col min="3085" max="3085" width="27.140625" style="100" customWidth="1"/>
    <col min="3086" max="3086" width="9.140625" style="100"/>
    <col min="3087" max="3087" width="22" style="100" customWidth="1"/>
    <col min="3088" max="3338" width="9.140625" style="100"/>
    <col min="3339" max="3339" width="14.7109375" style="100" customWidth="1"/>
    <col min="3340" max="3340" width="7.140625" style="100" customWidth="1"/>
    <col min="3341" max="3341" width="27.140625" style="100" customWidth="1"/>
    <col min="3342" max="3342" width="9.140625" style="100"/>
    <col min="3343" max="3343" width="22" style="100" customWidth="1"/>
    <col min="3344" max="3594" width="9.140625" style="100"/>
    <col min="3595" max="3595" width="14.7109375" style="100" customWidth="1"/>
    <col min="3596" max="3596" width="7.140625" style="100" customWidth="1"/>
    <col min="3597" max="3597" width="27.140625" style="100" customWidth="1"/>
    <col min="3598" max="3598" width="9.140625" style="100"/>
    <col min="3599" max="3599" width="22" style="100" customWidth="1"/>
    <col min="3600" max="3850" width="9.140625" style="100"/>
    <col min="3851" max="3851" width="14.7109375" style="100" customWidth="1"/>
    <col min="3852" max="3852" width="7.140625" style="100" customWidth="1"/>
    <col min="3853" max="3853" width="27.140625" style="100" customWidth="1"/>
    <col min="3854" max="3854" width="9.140625" style="100"/>
    <col min="3855" max="3855" width="22" style="100" customWidth="1"/>
    <col min="3856" max="4106" width="9.140625" style="100"/>
    <col min="4107" max="4107" width="14.7109375" style="100" customWidth="1"/>
    <col min="4108" max="4108" width="7.140625" style="100" customWidth="1"/>
    <col min="4109" max="4109" width="27.140625" style="100" customWidth="1"/>
    <col min="4110" max="4110" width="9.140625" style="100"/>
    <col min="4111" max="4111" width="22" style="100" customWidth="1"/>
    <col min="4112" max="4362" width="9.140625" style="100"/>
    <col min="4363" max="4363" width="14.7109375" style="100" customWidth="1"/>
    <col min="4364" max="4364" width="7.140625" style="100" customWidth="1"/>
    <col min="4365" max="4365" width="27.140625" style="100" customWidth="1"/>
    <col min="4366" max="4366" width="9.140625" style="100"/>
    <col min="4367" max="4367" width="22" style="100" customWidth="1"/>
    <col min="4368" max="4618" width="9.140625" style="100"/>
    <col min="4619" max="4619" width="14.7109375" style="100" customWidth="1"/>
    <col min="4620" max="4620" width="7.140625" style="100" customWidth="1"/>
    <col min="4621" max="4621" width="27.140625" style="100" customWidth="1"/>
    <col min="4622" max="4622" width="9.140625" style="100"/>
    <col min="4623" max="4623" width="22" style="100" customWidth="1"/>
    <col min="4624" max="4874" width="9.140625" style="100"/>
    <col min="4875" max="4875" width="14.7109375" style="100" customWidth="1"/>
    <col min="4876" max="4876" width="7.140625" style="100" customWidth="1"/>
    <col min="4877" max="4877" width="27.140625" style="100" customWidth="1"/>
    <col min="4878" max="4878" width="9.140625" style="100"/>
    <col min="4879" max="4879" width="22" style="100" customWidth="1"/>
    <col min="4880" max="5130" width="9.140625" style="100"/>
    <col min="5131" max="5131" width="14.7109375" style="100" customWidth="1"/>
    <col min="5132" max="5132" width="7.140625" style="100" customWidth="1"/>
    <col min="5133" max="5133" width="27.140625" style="100" customWidth="1"/>
    <col min="5134" max="5134" width="9.140625" style="100"/>
    <col min="5135" max="5135" width="22" style="100" customWidth="1"/>
    <col min="5136" max="5386" width="9.140625" style="100"/>
    <col min="5387" max="5387" width="14.7109375" style="100" customWidth="1"/>
    <col min="5388" max="5388" width="7.140625" style="100" customWidth="1"/>
    <col min="5389" max="5389" width="27.140625" style="100" customWidth="1"/>
    <col min="5390" max="5390" width="9.140625" style="100"/>
    <col min="5391" max="5391" width="22" style="100" customWidth="1"/>
    <col min="5392" max="5642" width="9.140625" style="100"/>
    <col min="5643" max="5643" width="14.7109375" style="100" customWidth="1"/>
    <col min="5644" max="5644" width="7.140625" style="100" customWidth="1"/>
    <col min="5645" max="5645" width="27.140625" style="100" customWidth="1"/>
    <col min="5646" max="5646" width="9.140625" style="100"/>
    <col min="5647" max="5647" width="22" style="100" customWidth="1"/>
    <col min="5648" max="5898" width="9.140625" style="100"/>
    <col min="5899" max="5899" width="14.7109375" style="100" customWidth="1"/>
    <col min="5900" max="5900" width="7.140625" style="100" customWidth="1"/>
    <col min="5901" max="5901" width="27.140625" style="100" customWidth="1"/>
    <col min="5902" max="5902" width="9.140625" style="100"/>
    <col min="5903" max="5903" width="22" style="100" customWidth="1"/>
    <col min="5904" max="6154" width="9.140625" style="100"/>
    <col min="6155" max="6155" width="14.7109375" style="100" customWidth="1"/>
    <col min="6156" max="6156" width="7.140625" style="100" customWidth="1"/>
    <col min="6157" max="6157" width="27.140625" style="100" customWidth="1"/>
    <col min="6158" max="6158" width="9.140625" style="100"/>
    <col min="6159" max="6159" width="22" style="100" customWidth="1"/>
    <col min="6160" max="6410" width="9.140625" style="100"/>
    <col min="6411" max="6411" width="14.7109375" style="100" customWidth="1"/>
    <col min="6412" max="6412" width="7.140625" style="100" customWidth="1"/>
    <col min="6413" max="6413" width="27.140625" style="100" customWidth="1"/>
    <col min="6414" max="6414" width="9.140625" style="100"/>
    <col min="6415" max="6415" width="22" style="100" customWidth="1"/>
    <col min="6416" max="6666" width="9.140625" style="100"/>
    <col min="6667" max="6667" width="14.7109375" style="100" customWidth="1"/>
    <col min="6668" max="6668" width="7.140625" style="100" customWidth="1"/>
    <col min="6669" max="6669" width="27.140625" style="100" customWidth="1"/>
    <col min="6670" max="6670" width="9.140625" style="100"/>
    <col min="6671" max="6671" width="22" style="100" customWidth="1"/>
    <col min="6672" max="6922" width="9.140625" style="100"/>
    <col min="6923" max="6923" width="14.7109375" style="100" customWidth="1"/>
    <col min="6924" max="6924" width="7.140625" style="100" customWidth="1"/>
    <col min="6925" max="6925" width="27.140625" style="100" customWidth="1"/>
    <col min="6926" max="6926" width="9.140625" style="100"/>
    <col min="6927" max="6927" width="22" style="100" customWidth="1"/>
    <col min="6928" max="7178" width="9.140625" style="100"/>
    <col min="7179" max="7179" width="14.7109375" style="100" customWidth="1"/>
    <col min="7180" max="7180" width="7.140625" style="100" customWidth="1"/>
    <col min="7181" max="7181" width="27.140625" style="100" customWidth="1"/>
    <col min="7182" max="7182" width="9.140625" style="100"/>
    <col min="7183" max="7183" width="22" style="100" customWidth="1"/>
    <col min="7184" max="7434" width="9.140625" style="100"/>
    <col min="7435" max="7435" width="14.7109375" style="100" customWidth="1"/>
    <col min="7436" max="7436" width="7.140625" style="100" customWidth="1"/>
    <col min="7437" max="7437" width="27.140625" style="100" customWidth="1"/>
    <col min="7438" max="7438" width="9.140625" style="100"/>
    <col min="7439" max="7439" width="22" style="100" customWidth="1"/>
    <col min="7440" max="7690" width="9.140625" style="100"/>
    <col min="7691" max="7691" width="14.7109375" style="100" customWidth="1"/>
    <col min="7692" max="7692" width="7.140625" style="100" customWidth="1"/>
    <col min="7693" max="7693" width="27.140625" style="100" customWidth="1"/>
    <col min="7694" max="7694" width="9.140625" style="100"/>
    <col min="7695" max="7695" width="22" style="100" customWidth="1"/>
    <col min="7696" max="7946" width="9.140625" style="100"/>
    <col min="7947" max="7947" width="14.7109375" style="100" customWidth="1"/>
    <col min="7948" max="7948" width="7.140625" style="100" customWidth="1"/>
    <col min="7949" max="7949" width="27.140625" style="100" customWidth="1"/>
    <col min="7950" max="7950" width="9.140625" style="100"/>
    <col min="7951" max="7951" width="22" style="100" customWidth="1"/>
    <col min="7952" max="8202" width="9.140625" style="100"/>
    <col min="8203" max="8203" width="14.7109375" style="100" customWidth="1"/>
    <col min="8204" max="8204" width="7.140625" style="100" customWidth="1"/>
    <col min="8205" max="8205" width="27.140625" style="100" customWidth="1"/>
    <col min="8206" max="8206" width="9.140625" style="100"/>
    <col min="8207" max="8207" width="22" style="100" customWidth="1"/>
    <col min="8208" max="8458" width="9.140625" style="100"/>
    <col min="8459" max="8459" width="14.7109375" style="100" customWidth="1"/>
    <col min="8460" max="8460" width="7.140625" style="100" customWidth="1"/>
    <col min="8461" max="8461" width="27.140625" style="100" customWidth="1"/>
    <col min="8462" max="8462" width="9.140625" style="100"/>
    <col min="8463" max="8463" width="22" style="100" customWidth="1"/>
    <col min="8464" max="8714" width="9.140625" style="100"/>
    <col min="8715" max="8715" width="14.7109375" style="100" customWidth="1"/>
    <col min="8716" max="8716" width="7.140625" style="100" customWidth="1"/>
    <col min="8717" max="8717" width="27.140625" style="100" customWidth="1"/>
    <col min="8718" max="8718" width="9.140625" style="100"/>
    <col min="8719" max="8719" width="22" style="100" customWidth="1"/>
    <col min="8720" max="8970" width="9.140625" style="100"/>
    <col min="8971" max="8971" width="14.7109375" style="100" customWidth="1"/>
    <col min="8972" max="8972" width="7.140625" style="100" customWidth="1"/>
    <col min="8973" max="8973" width="27.140625" style="100" customWidth="1"/>
    <col min="8974" max="8974" width="9.140625" style="100"/>
    <col min="8975" max="8975" width="22" style="100" customWidth="1"/>
    <col min="8976" max="9226" width="9.140625" style="100"/>
    <col min="9227" max="9227" width="14.7109375" style="100" customWidth="1"/>
    <col min="9228" max="9228" width="7.140625" style="100" customWidth="1"/>
    <col min="9229" max="9229" width="27.140625" style="100" customWidth="1"/>
    <col min="9230" max="9230" width="9.140625" style="100"/>
    <col min="9231" max="9231" width="22" style="100" customWidth="1"/>
    <col min="9232" max="9482" width="9.140625" style="100"/>
    <col min="9483" max="9483" width="14.7109375" style="100" customWidth="1"/>
    <col min="9484" max="9484" width="7.140625" style="100" customWidth="1"/>
    <col min="9485" max="9485" width="27.140625" style="100" customWidth="1"/>
    <col min="9486" max="9486" width="9.140625" style="100"/>
    <col min="9487" max="9487" width="22" style="100" customWidth="1"/>
    <col min="9488" max="9738" width="9.140625" style="100"/>
    <col min="9739" max="9739" width="14.7109375" style="100" customWidth="1"/>
    <col min="9740" max="9740" width="7.140625" style="100" customWidth="1"/>
    <col min="9741" max="9741" width="27.140625" style="100" customWidth="1"/>
    <col min="9742" max="9742" width="9.140625" style="100"/>
    <col min="9743" max="9743" width="22" style="100" customWidth="1"/>
    <col min="9744" max="9994" width="9.140625" style="100"/>
    <col min="9995" max="9995" width="14.7109375" style="100" customWidth="1"/>
    <col min="9996" max="9996" width="7.140625" style="100" customWidth="1"/>
    <col min="9997" max="9997" width="27.140625" style="100" customWidth="1"/>
    <col min="9998" max="9998" width="9.140625" style="100"/>
    <col min="9999" max="9999" width="22" style="100" customWidth="1"/>
    <col min="10000" max="10250" width="9.140625" style="100"/>
    <col min="10251" max="10251" width="14.7109375" style="100" customWidth="1"/>
    <col min="10252" max="10252" width="7.140625" style="100" customWidth="1"/>
    <col min="10253" max="10253" width="27.140625" style="100" customWidth="1"/>
    <col min="10254" max="10254" width="9.140625" style="100"/>
    <col min="10255" max="10255" width="22" style="100" customWidth="1"/>
    <col min="10256" max="10506" width="9.140625" style="100"/>
    <col min="10507" max="10507" width="14.7109375" style="100" customWidth="1"/>
    <col min="10508" max="10508" width="7.140625" style="100" customWidth="1"/>
    <col min="10509" max="10509" width="27.140625" style="100" customWidth="1"/>
    <col min="10510" max="10510" width="9.140625" style="100"/>
    <col min="10511" max="10511" width="22" style="100" customWidth="1"/>
    <col min="10512" max="10762" width="9.140625" style="100"/>
    <col min="10763" max="10763" width="14.7109375" style="100" customWidth="1"/>
    <col min="10764" max="10764" width="7.140625" style="100" customWidth="1"/>
    <col min="10765" max="10765" width="27.140625" style="100" customWidth="1"/>
    <col min="10766" max="10766" width="9.140625" style="100"/>
    <col min="10767" max="10767" width="22" style="100" customWidth="1"/>
    <col min="10768" max="11018" width="9.140625" style="100"/>
    <col min="11019" max="11019" width="14.7109375" style="100" customWidth="1"/>
    <col min="11020" max="11020" width="7.140625" style="100" customWidth="1"/>
    <col min="11021" max="11021" width="27.140625" style="100" customWidth="1"/>
    <col min="11022" max="11022" width="9.140625" style="100"/>
    <col min="11023" max="11023" width="22" style="100" customWidth="1"/>
    <col min="11024" max="11274" width="9.140625" style="100"/>
    <col min="11275" max="11275" width="14.7109375" style="100" customWidth="1"/>
    <col min="11276" max="11276" width="7.140625" style="100" customWidth="1"/>
    <col min="11277" max="11277" width="27.140625" style="100" customWidth="1"/>
    <col min="11278" max="11278" width="9.140625" style="100"/>
    <col min="11279" max="11279" width="22" style="100" customWidth="1"/>
    <col min="11280" max="11530" width="9.140625" style="100"/>
    <col min="11531" max="11531" width="14.7109375" style="100" customWidth="1"/>
    <col min="11532" max="11532" width="7.140625" style="100" customWidth="1"/>
    <col min="11533" max="11533" width="27.140625" style="100" customWidth="1"/>
    <col min="11534" max="11534" width="9.140625" style="100"/>
    <col min="11535" max="11535" width="22" style="100" customWidth="1"/>
    <col min="11536" max="11786" width="9.140625" style="100"/>
    <col min="11787" max="11787" width="14.7109375" style="100" customWidth="1"/>
    <col min="11788" max="11788" width="7.140625" style="100" customWidth="1"/>
    <col min="11789" max="11789" width="27.140625" style="100" customWidth="1"/>
    <col min="11790" max="11790" width="9.140625" style="100"/>
    <col min="11791" max="11791" width="22" style="100" customWidth="1"/>
    <col min="11792" max="12042" width="9.140625" style="100"/>
    <col min="12043" max="12043" width="14.7109375" style="100" customWidth="1"/>
    <col min="12044" max="12044" width="7.140625" style="100" customWidth="1"/>
    <col min="12045" max="12045" width="27.140625" style="100" customWidth="1"/>
    <col min="12046" max="12046" width="9.140625" style="100"/>
    <col min="12047" max="12047" width="22" style="100" customWidth="1"/>
    <col min="12048" max="12298" width="9.140625" style="100"/>
    <col min="12299" max="12299" width="14.7109375" style="100" customWidth="1"/>
    <col min="12300" max="12300" width="7.140625" style="100" customWidth="1"/>
    <col min="12301" max="12301" width="27.140625" style="100" customWidth="1"/>
    <col min="12302" max="12302" width="9.140625" style="100"/>
    <col min="12303" max="12303" width="22" style="100" customWidth="1"/>
    <col min="12304" max="12554" width="9.140625" style="100"/>
    <col min="12555" max="12555" width="14.7109375" style="100" customWidth="1"/>
    <col min="12556" max="12556" width="7.140625" style="100" customWidth="1"/>
    <col min="12557" max="12557" width="27.140625" style="100" customWidth="1"/>
    <col min="12558" max="12558" width="9.140625" style="100"/>
    <col min="12559" max="12559" width="22" style="100" customWidth="1"/>
    <col min="12560" max="12810" width="9.140625" style="100"/>
    <col min="12811" max="12811" width="14.7109375" style="100" customWidth="1"/>
    <col min="12812" max="12812" width="7.140625" style="100" customWidth="1"/>
    <col min="12813" max="12813" width="27.140625" style="100" customWidth="1"/>
    <col min="12814" max="12814" width="9.140625" style="100"/>
    <col min="12815" max="12815" width="22" style="100" customWidth="1"/>
    <col min="12816" max="13066" width="9.140625" style="100"/>
    <col min="13067" max="13067" width="14.7109375" style="100" customWidth="1"/>
    <col min="13068" max="13068" width="7.140625" style="100" customWidth="1"/>
    <col min="13069" max="13069" width="27.140625" style="100" customWidth="1"/>
    <col min="13070" max="13070" width="9.140625" style="100"/>
    <col min="13071" max="13071" width="22" style="100" customWidth="1"/>
    <col min="13072" max="13322" width="9.140625" style="100"/>
    <col min="13323" max="13323" width="14.7109375" style="100" customWidth="1"/>
    <col min="13324" max="13324" width="7.140625" style="100" customWidth="1"/>
    <col min="13325" max="13325" width="27.140625" style="100" customWidth="1"/>
    <col min="13326" max="13326" width="9.140625" style="100"/>
    <col min="13327" max="13327" width="22" style="100" customWidth="1"/>
    <col min="13328" max="13578" width="9.140625" style="100"/>
    <col min="13579" max="13579" width="14.7109375" style="100" customWidth="1"/>
    <col min="13580" max="13580" width="7.140625" style="100" customWidth="1"/>
    <col min="13581" max="13581" width="27.140625" style="100" customWidth="1"/>
    <col min="13582" max="13582" width="9.140625" style="100"/>
    <col min="13583" max="13583" width="22" style="100" customWidth="1"/>
    <col min="13584" max="13834" width="9.140625" style="100"/>
    <col min="13835" max="13835" width="14.7109375" style="100" customWidth="1"/>
    <col min="13836" max="13836" width="7.140625" style="100" customWidth="1"/>
    <col min="13837" max="13837" width="27.140625" style="100" customWidth="1"/>
    <col min="13838" max="13838" width="9.140625" style="100"/>
    <col min="13839" max="13839" width="22" style="100" customWidth="1"/>
    <col min="13840" max="14090" width="9.140625" style="100"/>
    <col min="14091" max="14091" width="14.7109375" style="100" customWidth="1"/>
    <col min="14092" max="14092" width="7.140625" style="100" customWidth="1"/>
    <col min="14093" max="14093" width="27.140625" style="100" customWidth="1"/>
    <col min="14094" max="14094" width="9.140625" style="100"/>
    <col min="14095" max="14095" width="22" style="100" customWidth="1"/>
    <col min="14096" max="14346" width="9.140625" style="100"/>
    <col min="14347" max="14347" width="14.7109375" style="100" customWidth="1"/>
    <col min="14348" max="14348" width="7.140625" style="100" customWidth="1"/>
    <col min="14349" max="14349" width="27.140625" style="100" customWidth="1"/>
    <col min="14350" max="14350" width="9.140625" style="100"/>
    <col min="14351" max="14351" width="22" style="100" customWidth="1"/>
    <col min="14352" max="14602" width="9.140625" style="100"/>
    <col min="14603" max="14603" width="14.7109375" style="100" customWidth="1"/>
    <col min="14604" max="14604" width="7.140625" style="100" customWidth="1"/>
    <col min="14605" max="14605" width="27.140625" style="100" customWidth="1"/>
    <col min="14606" max="14606" width="9.140625" style="100"/>
    <col min="14607" max="14607" width="22" style="100" customWidth="1"/>
    <col min="14608" max="14858" width="9.140625" style="100"/>
    <col min="14859" max="14859" width="14.7109375" style="100" customWidth="1"/>
    <col min="14860" max="14860" width="7.140625" style="100" customWidth="1"/>
    <col min="14861" max="14861" width="27.140625" style="100" customWidth="1"/>
    <col min="14862" max="14862" width="9.140625" style="100"/>
    <col min="14863" max="14863" width="22" style="100" customWidth="1"/>
    <col min="14864" max="15114" width="9.140625" style="100"/>
    <col min="15115" max="15115" width="14.7109375" style="100" customWidth="1"/>
    <col min="15116" max="15116" width="7.140625" style="100" customWidth="1"/>
    <col min="15117" max="15117" width="27.140625" style="100" customWidth="1"/>
    <col min="15118" max="15118" width="9.140625" style="100"/>
    <col min="15119" max="15119" width="22" style="100" customWidth="1"/>
    <col min="15120" max="15370" width="9.140625" style="100"/>
    <col min="15371" max="15371" width="14.7109375" style="100" customWidth="1"/>
    <col min="15372" max="15372" width="7.140625" style="100" customWidth="1"/>
    <col min="15373" max="15373" width="27.140625" style="100" customWidth="1"/>
    <col min="15374" max="15374" width="9.140625" style="100"/>
    <col min="15375" max="15375" width="22" style="100" customWidth="1"/>
    <col min="15376" max="15626" width="9.140625" style="100"/>
    <col min="15627" max="15627" width="14.7109375" style="100" customWidth="1"/>
    <col min="15628" max="15628" width="7.140625" style="100" customWidth="1"/>
    <col min="15629" max="15629" width="27.140625" style="100" customWidth="1"/>
    <col min="15630" max="15630" width="9.140625" style="100"/>
    <col min="15631" max="15631" width="22" style="100" customWidth="1"/>
    <col min="15632" max="15882" width="9.140625" style="100"/>
    <col min="15883" max="15883" width="14.7109375" style="100" customWidth="1"/>
    <col min="15884" max="15884" width="7.140625" style="100" customWidth="1"/>
    <col min="15885" max="15885" width="27.140625" style="100" customWidth="1"/>
    <col min="15886" max="15886" width="9.140625" style="100"/>
    <col min="15887" max="15887" width="22" style="100" customWidth="1"/>
    <col min="15888" max="16138" width="9.140625" style="100"/>
    <col min="16139" max="16139" width="14.7109375" style="100" customWidth="1"/>
    <col min="16140" max="16140" width="7.140625" style="100" customWidth="1"/>
    <col min="16141" max="16141" width="27.140625" style="100" customWidth="1"/>
    <col min="16142" max="16142" width="9.140625" style="100"/>
    <col min="16143" max="16143" width="22" style="100" customWidth="1"/>
    <col min="16144" max="16384" width="9.140625" style="100"/>
  </cols>
  <sheetData>
    <row r="1" spans="1:9" ht="14.25" thickBot="1">
      <c r="A1" s="155" t="s">
        <v>166</v>
      </c>
      <c r="B1" s="156"/>
      <c r="C1" s="156"/>
      <c r="D1" s="156"/>
      <c r="E1" s="156"/>
      <c r="F1" s="156"/>
      <c r="G1" s="156"/>
      <c r="H1" s="156"/>
      <c r="I1" s="157"/>
    </row>
    <row r="2" spans="1:9" ht="14.25" thickTop="1">
      <c r="A2" s="158" t="s">
        <v>167</v>
      </c>
      <c r="B2" s="159"/>
      <c r="C2" s="159"/>
      <c r="D2" s="159"/>
      <c r="E2" s="159"/>
      <c r="F2" s="160"/>
      <c r="G2" s="164" t="s">
        <v>128</v>
      </c>
      <c r="H2" s="165"/>
      <c r="I2" s="166"/>
    </row>
    <row r="3" spans="1:9">
      <c r="A3" s="158"/>
      <c r="B3" s="159"/>
      <c r="C3" s="159"/>
      <c r="D3" s="159"/>
      <c r="E3" s="159"/>
      <c r="F3" s="160"/>
      <c r="G3" s="167"/>
      <c r="H3" s="167"/>
      <c r="I3" s="168"/>
    </row>
    <row r="4" spans="1:9">
      <c r="A4" s="158"/>
      <c r="B4" s="159"/>
      <c r="C4" s="159"/>
      <c r="D4" s="159"/>
      <c r="E4" s="159"/>
      <c r="F4" s="160"/>
      <c r="G4" s="169" t="s">
        <v>129</v>
      </c>
      <c r="H4" s="170"/>
      <c r="I4" s="171"/>
    </row>
    <row r="5" spans="1:9">
      <c r="A5" s="158"/>
      <c r="B5" s="159"/>
      <c r="C5" s="159"/>
      <c r="D5" s="159"/>
      <c r="E5" s="159"/>
      <c r="F5" s="160"/>
      <c r="G5" s="167"/>
      <c r="H5" s="167"/>
      <c r="I5" s="168"/>
    </row>
    <row r="6" spans="1:9">
      <c r="A6" s="158"/>
      <c r="B6" s="159"/>
      <c r="C6" s="159"/>
      <c r="D6" s="159"/>
      <c r="E6" s="159"/>
      <c r="F6" s="160"/>
      <c r="G6" s="169" t="s">
        <v>130</v>
      </c>
      <c r="H6" s="170"/>
      <c r="I6" s="171"/>
    </row>
    <row r="7" spans="1:9">
      <c r="A7" s="158"/>
      <c r="B7" s="159"/>
      <c r="C7" s="159"/>
      <c r="D7" s="159"/>
      <c r="E7" s="159"/>
      <c r="F7" s="160"/>
      <c r="G7" s="172"/>
      <c r="H7" s="167"/>
      <c r="I7" s="168"/>
    </row>
    <row r="8" spans="1:9">
      <c r="A8" s="158"/>
      <c r="B8" s="159"/>
      <c r="C8" s="159"/>
      <c r="D8" s="159"/>
      <c r="E8" s="159"/>
      <c r="F8" s="160"/>
      <c r="G8" s="112" t="s">
        <v>132</v>
      </c>
      <c r="H8" s="173"/>
      <c r="I8" s="168"/>
    </row>
    <row r="9" spans="1:9">
      <c r="A9" s="158"/>
      <c r="B9" s="159"/>
      <c r="C9" s="159"/>
      <c r="D9" s="159"/>
      <c r="E9" s="159"/>
      <c r="F9" s="160"/>
      <c r="G9" s="113" t="s">
        <v>133</v>
      </c>
      <c r="H9" s="173"/>
      <c r="I9" s="168"/>
    </row>
    <row r="10" spans="1:9">
      <c r="A10" s="158"/>
      <c r="B10" s="159"/>
      <c r="C10" s="159"/>
      <c r="D10" s="159"/>
      <c r="E10" s="159"/>
      <c r="F10" s="160"/>
      <c r="G10" s="112" t="s">
        <v>134</v>
      </c>
      <c r="H10" s="173"/>
      <c r="I10" s="168"/>
    </row>
    <row r="11" spans="1:9">
      <c r="A11" s="158"/>
      <c r="B11" s="159"/>
      <c r="C11" s="159"/>
      <c r="D11" s="159"/>
      <c r="E11" s="159"/>
      <c r="F11" s="160"/>
      <c r="G11" s="174"/>
      <c r="H11" s="174"/>
      <c r="I11" s="175"/>
    </row>
    <row r="12" spans="1:9">
      <c r="A12" s="158"/>
      <c r="B12" s="159"/>
      <c r="C12" s="159"/>
      <c r="D12" s="159"/>
      <c r="E12" s="159"/>
      <c r="F12" s="160"/>
      <c r="G12" s="176"/>
      <c r="H12" s="176"/>
      <c r="I12" s="177"/>
    </row>
    <row r="13" spans="1:9">
      <c r="A13" s="158"/>
      <c r="B13" s="159"/>
      <c r="C13" s="159"/>
      <c r="D13" s="159"/>
      <c r="E13" s="159"/>
      <c r="F13" s="160"/>
      <c r="G13" s="176"/>
      <c r="H13" s="176"/>
      <c r="I13" s="177"/>
    </row>
    <row r="14" spans="1:9">
      <c r="A14" s="158"/>
      <c r="B14" s="159"/>
      <c r="C14" s="159"/>
      <c r="D14" s="159"/>
      <c r="E14" s="159"/>
      <c r="F14" s="160"/>
      <c r="G14" s="176"/>
      <c r="H14" s="176"/>
      <c r="I14" s="177"/>
    </row>
    <row r="15" spans="1:9">
      <c r="A15" s="158"/>
      <c r="B15" s="159"/>
      <c r="C15" s="159"/>
      <c r="D15" s="159"/>
      <c r="E15" s="159"/>
      <c r="F15" s="160"/>
      <c r="G15" s="176"/>
      <c r="H15" s="176"/>
      <c r="I15" s="177"/>
    </row>
    <row r="16" spans="1:9">
      <c r="A16" s="158"/>
      <c r="B16" s="159"/>
      <c r="C16" s="159"/>
      <c r="D16" s="159"/>
      <c r="E16" s="159"/>
      <c r="F16" s="160"/>
      <c r="G16" s="178"/>
      <c r="H16" s="178"/>
      <c r="I16" s="179"/>
    </row>
    <row r="17" spans="1:15">
      <c r="A17" s="158"/>
      <c r="B17" s="159"/>
      <c r="C17" s="159"/>
      <c r="D17" s="159"/>
      <c r="E17" s="159"/>
      <c r="F17" s="160"/>
      <c r="G17" s="112" t="s">
        <v>135</v>
      </c>
      <c r="H17" s="167"/>
      <c r="I17" s="168"/>
    </row>
    <row r="18" spans="1:15">
      <c r="A18" s="158"/>
      <c r="B18" s="159"/>
      <c r="C18" s="159"/>
      <c r="D18" s="159"/>
      <c r="E18" s="159"/>
      <c r="F18" s="160"/>
      <c r="G18" s="174"/>
      <c r="H18" s="174"/>
      <c r="I18" s="175"/>
    </row>
    <row r="19" spans="1:15">
      <c r="A19" s="158"/>
      <c r="B19" s="159"/>
      <c r="C19" s="159"/>
      <c r="D19" s="159"/>
      <c r="E19" s="159"/>
      <c r="F19" s="160"/>
      <c r="G19" s="176"/>
      <c r="H19" s="176"/>
      <c r="I19" s="177"/>
    </row>
    <row r="20" spans="1:15">
      <c r="A20" s="158"/>
      <c r="B20" s="159"/>
      <c r="C20" s="159"/>
      <c r="D20" s="159"/>
      <c r="E20" s="159"/>
      <c r="F20" s="160"/>
      <c r="G20" s="176"/>
      <c r="H20" s="176"/>
      <c r="I20" s="177"/>
    </row>
    <row r="21" spans="1:15">
      <c r="A21" s="158"/>
      <c r="B21" s="159"/>
      <c r="C21" s="159"/>
      <c r="D21" s="159"/>
      <c r="E21" s="159"/>
      <c r="F21" s="160"/>
      <c r="G21" s="176"/>
      <c r="H21" s="176"/>
      <c r="I21" s="177"/>
    </row>
    <row r="22" spans="1:15">
      <c r="A22" s="158"/>
      <c r="B22" s="159"/>
      <c r="C22" s="159"/>
      <c r="D22" s="159"/>
      <c r="E22" s="159"/>
      <c r="F22" s="160"/>
      <c r="G22" s="176"/>
      <c r="H22" s="176"/>
      <c r="I22" s="177"/>
    </row>
    <row r="23" spans="1:15">
      <c r="A23" s="158"/>
      <c r="B23" s="159"/>
      <c r="C23" s="159"/>
      <c r="D23" s="159"/>
      <c r="E23" s="159"/>
      <c r="F23" s="160"/>
      <c r="G23" s="178"/>
      <c r="H23" s="178"/>
      <c r="I23" s="179"/>
    </row>
    <row r="24" spans="1:15">
      <c r="A24" s="158"/>
      <c r="B24" s="159"/>
      <c r="C24" s="159"/>
      <c r="D24" s="159"/>
      <c r="E24" s="159"/>
      <c r="F24" s="160"/>
      <c r="G24" s="114" t="s">
        <v>55</v>
      </c>
      <c r="H24" s="173"/>
      <c r="I24" s="168"/>
    </row>
    <row r="25" spans="1:15">
      <c r="A25" s="158"/>
      <c r="B25" s="159"/>
      <c r="C25" s="159"/>
      <c r="D25" s="159"/>
      <c r="E25" s="159"/>
      <c r="F25" s="160"/>
      <c r="G25" s="114" t="s">
        <v>136</v>
      </c>
      <c r="H25" s="173"/>
      <c r="I25" s="168"/>
    </row>
    <row r="26" spans="1:15">
      <c r="A26" s="158"/>
      <c r="B26" s="159"/>
      <c r="C26" s="159"/>
      <c r="D26" s="159"/>
      <c r="E26" s="159"/>
      <c r="F26" s="160"/>
      <c r="G26" s="115" t="s">
        <v>137</v>
      </c>
      <c r="H26" s="173"/>
      <c r="I26" s="168"/>
    </row>
    <row r="27" spans="1:15" ht="14.25" thickBot="1">
      <c r="A27" s="158"/>
      <c r="B27" s="159"/>
      <c r="C27" s="159"/>
      <c r="D27" s="159"/>
      <c r="E27" s="159"/>
      <c r="F27" s="160"/>
      <c r="G27" s="103"/>
      <c r="H27" s="103"/>
      <c r="I27" s="104"/>
      <c r="K27" s="105"/>
      <c r="L27" s="106"/>
      <c r="M27" s="105"/>
      <c r="N27" s="105"/>
      <c r="O27" s="107"/>
    </row>
    <row r="28" spans="1:15" ht="14.25" thickBot="1">
      <c r="A28" s="158"/>
      <c r="B28" s="159"/>
      <c r="C28" s="159"/>
      <c r="D28" s="159"/>
      <c r="E28" s="159"/>
      <c r="F28" s="160"/>
      <c r="G28" s="169" t="s">
        <v>138</v>
      </c>
      <c r="H28" s="170"/>
      <c r="I28" s="171"/>
      <c r="K28" s="108" t="s">
        <v>147</v>
      </c>
      <c r="L28" s="109" t="s">
        <v>148</v>
      </c>
      <c r="M28" s="110" t="s">
        <v>149</v>
      </c>
      <c r="N28" s="110" t="s">
        <v>150</v>
      </c>
      <c r="O28" s="111" t="s">
        <v>142</v>
      </c>
    </row>
    <row r="29" spans="1:15">
      <c r="A29" s="158"/>
      <c r="B29" s="159"/>
      <c r="C29" s="159"/>
      <c r="D29" s="159"/>
      <c r="E29" s="159"/>
      <c r="F29" s="160"/>
      <c r="G29" s="103" t="s">
        <v>140</v>
      </c>
      <c r="H29" s="103"/>
      <c r="I29" s="104"/>
      <c r="K29" s="180"/>
      <c r="L29" s="182"/>
      <c r="M29" s="184"/>
      <c r="N29" s="182"/>
      <c r="O29" s="186"/>
    </row>
    <row r="30" spans="1:15">
      <c r="A30" s="158"/>
      <c r="B30" s="159"/>
      <c r="C30" s="159"/>
      <c r="D30" s="159"/>
      <c r="E30" s="159"/>
      <c r="F30" s="160"/>
      <c r="G30" s="167"/>
      <c r="H30" s="167"/>
      <c r="I30" s="168"/>
      <c r="K30" s="181"/>
      <c r="L30" s="183"/>
      <c r="M30" s="185"/>
      <c r="N30" s="183"/>
      <c r="O30" s="187"/>
    </row>
    <row r="31" spans="1:15">
      <c r="A31" s="158"/>
      <c r="B31" s="159"/>
      <c r="C31" s="159"/>
      <c r="D31" s="159"/>
      <c r="E31" s="159"/>
      <c r="F31" s="160"/>
      <c r="G31" s="103" t="s">
        <v>142</v>
      </c>
      <c r="H31" s="103"/>
      <c r="I31" s="104"/>
      <c r="K31" s="181"/>
      <c r="L31" s="183"/>
      <c r="M31" s="185"/>
      <c r="N31" s="183"/>
      <c r="O31" s="187"/>
    </row>
    <row r="32" spans="1:15">
      <c r="A32" s="158"/>
      <c r="B32" s="159"/>
      <c r="C32" s="159"/>
      <c r="D32" s="159"/>
      <c r="E32" s="159"/>
      <c r="F32" s="160"/>
      <c r="G32" s="174"/>
      <c r="H32" s="174"/>
      <c r="I32" s="175"/>
      <c r="K32" s="181"/>
      <c r="L32" s="183"/>
      <c r="M32" s="185"/>
      <c r="N32" s="183"/>
      <c r="O32" s="187"/>
    </row>
    <row r="33" spans="1:15">
      <c r="A33" s="158"/>
      <c r="B33" s="159"/>
      <c r="C33" s="159"/>
      <c r="D33" s="159"/>
      <c r="E33" s="159"/>
      <c r="F33" s="160"/>
      <c r="G33" s="176"/>
      <c r="H33" s="176"/>
      <c r="I33" s="177"/>
      <c r="K33" s="181"/>
      <c r="L33" s="183"/>
      <c r="M33" s="185"/>
      <c r="N33" s="183"/>
      <c r="O33" s="187"/>
    </row>
    <row r="34" spans="1:15">
      <c r="A34" s="158"/>
      <c r="B34" s="159"/>
      <c r="C34" s="159"/>
      <c r="D34" s="159"/>
      <c r="E34" s="159"/>
      <c r="F34" s="160"/>
      <c r="G34" s="176"/>
      <c r="H34" s="176"/>
      <c r="I34" s="177"/>
      <c r="K34" s="181"/>
      <c r="L34" s="183"/>
      <c r="M34" s="185"/>
      <c r="N34" s="183"/>
      <c r="O34" s="187"/>
    </row>
    <row r="35" spans="1:15">
      <c r="A35" s="158"/>
      <c r="B35" s="159"/>
      <c r="C35" s="159"/>
      <c r="D35" s="159"/>
      <c r="E35" s="159"/>
      <c r="F35" s="160"/>
      <c r="G35" s="176"/>
      <c r="H35" s="176"/>
      <c r="I35" s="177"/>
      <c r="K35" s="181"/>
      <c r="L35" s="183"/>
      <c r="M35" s="185"/>
      <c r="N35" s="183"/>
      <c r="O35" s="187"/>
    </row>
    <row r="36" spans="1:15">
      <c r="A36" s="158"/>
      <c r="B36" s="159"/>
      <c r="C36" s="159"/>
      <c r="D36" s="159"/>
      <c r="E36" s="159"/>
      <c r="F36" s="160"/>
      <c r="G36" s="176"/>
      <c r="H36" s="176"/>
      <c r="I36" s="177"/>
      <c r="K36" s="181"/>
      <c r="L36" s="183"/>
      <c r="M36" s="185"/>
      <c r="N36" s="183"/>
      <c r="O36" s="187"/>
    </row>
    <row r="37" spans="1:15" ht="13.5" customHeight="1">
      <c r="A37" s="158"/>
      <c r="B37" s="159"/>
      <c r="C37" s="159"/>
      <c r="D37" s="159"/>
      <c r="E37" s="159"/>
      <c r="F37" s="160"/>
      <c r="G37" s="178"/>
      <c r="H37" s="178"/>
      <c r="I37" s="179"/>
      <c r="K37" s="181"/>
      <c r="L37" s="183"/>
      <c r="M37" s="185"/>
      <c r="N37" s="183"/>
      <c r="O37" s="187"/>
    </row>
    <row r="38" spans="1:15" ht="14.25" thickBot="1">
      <c r="A38" s="158"/>
      <c r="B38" s="159"/>
      <c r="C38" s="159"/>
      <c r="D38" s="159"/>
      <c r="E38" s="159"/>
      <c r="F38" s="160"/>
      <c r="G38" s="103" t="s">
        <v>140</v>
      </c>
      <c r="H38" s="103"/>
      <c r="I38" s="104"/>
      <c r="K38" s="191"/>
      <c r="L38" s="188"/>
      <c r="M38" s="192"/>
      <c r="N38" s="188"/>
      <c r="O38" s="189"/>
    </row>
    <row r="39" spans="1:15">
      <c r="A39" s="158"/>
      <c r="B39" s="159"/>
      <c r="C39" s="159"/>
      <c r="D39" s="159"/>
      <c r="E39" s="159"/>
      <c r="F39" s="160"/>
      <c r="G39" s="167"/>
      <c r="H39" s="167"/>
      <c r="I39" s="168"/>
    </row>
    <row r="40" spans="1:15">
      <c r="A40" s="158"/>
      <c r="B40" s="159"/>
      <c r="C40" s="159"/>
      <c r="D40" s="159"/>
      <c r="E40" s="159"/>
      <c r="F40" s="160"/>
      <c r="G40" s="103" t="s">
        <v>142</v>
      </c>
      <c r="H40" s="103"/>
      <c r="I40" s="104"/>
    </row>
    <row r="41" spans="1:15">
      <c r="A41" s="158"/>
      <c r="B41" s="159"/>
      <c r="C41" s="159"/>
      <c r="D41" s="159"/>
      <c r="E41" s="159"/>
      <c r="F41" s="160"/>
      <c r="G41" s="174"/>
      <c r="H41" s="174"/>
      <c r="I41" s="175"/>
    </row>
    <row r="42" spans="1:15">
      <c r="A42" s="158"/>
      <c r="B42" s="159"/>
      <c r="C42" s="159"/>
      <c r="D42" s="159"/>
      <c r="E42" s="159"/>
      <c r="F42" s="160"/>
      <c r="G42" s="176"/>
      <c r="H42" s="176"/>
      <c r="I42" s="177"/>
    </row>
    <row r="43" spans="1:15">
      <c r="A43" s="158"/>
      <c r="B43" s="159"/>
      <c r="C43" s="159"/>
      <c r="D43" s="159"/>
      <c r="E43" s="159"/>
      <c r="F43" s="160"/>
      <c r="G43" s="176"/>
      <c r="H43" s="176"/>
      <c r="I43" s="177"/>
    </row>
    <row r="44" spans="1:15">
      <c r="A44" s="158"/>
      <c r="B44" s="159"/>
      <c r="C44" s="159"/>
      <c r="D44" s="159"/>
      <c r="E44" s="159"/>
      <c r="F44" s="160"/>
      <c r="G44" s="176"/>
      <c r="H44" s="176"/>
      <c r="I44" s="177"/>
    </row>
    <row r="45" spans="1:15">
      <c r="A45" s="158"/>
      <c r="B45" s="159"/>
      <c r="C45" s="159"/>
      <c r="D45" s="159"/>
      <c r="E45" s="159"/>
      <c r="F45" s="160"/>
      <c r="G45" s="176"/>
      <c r="H45" s="176"/>
      <c r="I45" s="177"/>
    </row>
    <row r="46" spans="1:15">
      <c r="A46" s="158"/>
      <c r="B46" s="159"/>
      <c r="C46" s="159"/>
      <c r="D46" s="159"/>
      <c r="E46" s="159"/>
      <c r="F46" s="160"/>
      <c r="G46" s="176"/>
      <c r="H46" s="176"/>
      <c r="I46" s="177"/>
    </row>
    <row r="47" spans="1:15" ht="14.25" thickBot="1">
      <c r="A47" s="161"/>
      <c r="B47" s="162"/>
      <c r="C47" s="162"/>
      <c r="D47" s="162"/>
      <c r="E47" s="162"/>
      <c r="F47" s="163"/>
      <c r="G47" s="178"/>
      <c r="H47" s="178"/>
      <c r="I47" s="179"/>
    </row>
    <row r="48" spans="1:15" ht="14.25" thickTop="1">
      <c r="A48" s="193" t="s">
        <v>143</v>
      </c>
      <c r="B48" s="194"/>
      <c r="C48" s="194"/>
      <c r="D48" s="194"/>
      <c r="E48" s="194"/>
      <c r="F48" s="194"/>
      <c r="G48" s="194"/>
      <c r="H48" s="194"/>
      <c r="I48" s="195"/>
    </row>
    <row r="49" spans="1:9">
      <c r="A49" s="196"/>
      <c r="B49" s="197"/>
      <c r="C49" s="197"/>
      <c r="D49" s="197"/>
      <c r="E49" s="197"/>
      <c r="F49" s="197"/>
      <c r="G49" s="197"/>
      <c r="H49" s="197"/>
      <c r="I49" s="198"/>
    </row>
    <row r="50" spans="1:9">
      <c r="A50" s="199"/>
      <c r="B50" s="200"/>
      <c r="C50" s="200"/>
      <c r="D50" s="200"/>
      <c r="E50" s="200"/>
      <c r="F50" s="200"/>
      <c r="G50" s="200"/>
      <c r="H50" s="200"/>
      <c r="I50" s="201"/>
    </row>
    <row r="51" spans="1:9">
      <c r="A51" s="199"/>
      <c r="B51" s="200"/>
      <c r="C51" s="200"/>
      <c r="D51" s="200"/>
      <c r="E51" s="200"/>
      <c r="F51" s="200"/>
      <c r="G51" s="200"/>
      <c r="H51" s="200"/>
      <c r="I51" s="201"/>
    </row>
    <row r="52" spans="1:9">
      <c r="A52" s="199"/>
      <c r="B52" s="200"/>
      <c r="C52" s="200"/>
      <c r="D52" s="200"/>
      <c r="E52" s="200"/>
      <c r="F52" s="200"/>
      <c r="G52" s="200"/>
      <c r="H52" s="200"/>
      <c r="I52" s="201"/>
    </row>
    <row r="53" spans="1:9">
      <c r="A53" s="199"/>
      <c r="B53" s="200"/>
      <c r="C53" s="200"/>
      <c r="D53" s="200"/>
      <c r="E53" s="200"/>
      <c r="F53" s="200"/>
      <c r="G53" s="200"/>
      <c r="H53" s="200"/>
      <c r="I53" s="201"/>
    </row>
    <row r="54" spans="1:9">
      <c r="A54" s="199"/>
      <c r="B54" s="200"/>
      <c r="C54" s="200"/>
      <c r="D54" s="200"/>
      <c r="E54" s="200"/>
      <c r="F54" s="200"/>
      <c r="G54" s="200"/>
      <c r="H54" s="200"/>
      <c r="I54" s="201"/>
    </row>
    <row r="55" spans="1:9">
      <c r="A55" s="202"/>
      <c r="B55" s="203"/>
      <c r="C55" s="203"/>
      <c r="D55" s="203"/>
      <c r="E55" s="203"/>
      <c r="F55" s="203"/>
      <c r="G55" s="203"/>
      <c r="H55" s="203"/>
      <c r="I55" s="204"/>
    </row>
    <row r="56" spans="1:9">
      <c r="A56" s="190" t="s">
        <v>144</v>
      </c>
      <c r="B56" s="190"/>
      <c r="C56" s="183"/>
      <c r="D56" s="183"/>
      <c r="E56" s="183"/>
      <c r="F56" s="205"/>
      <c r="G56" s="205"/>
      <c r="H56" s="205"/>
      <c r="I56" s="205"/>
    </row>
    <row r="57" spans="1:9">
      <c r="A57" s="190" t="s">
        <v>145</v>
      </c>
      <c r="B57" s="190"/>
      <c r="C57" s="183"/>
      <c r="D57" s="183"/>
      <c r="E57" s="183"/>
      <c r="F57" s="183"/>
      <c r="G57" s="183"/>
      <c r="H57" s="183"/>
      <c r="I57" s="183"/>
    </row>
  </sheetData>
  <mergeCells count="53">
    <mergeCell ref="H25:I25"/>
    <mergeCell ref="H26:I26"/>
    <mergeCell ref="G28:I28"/>
    <mergeCell ref="A56:B56"/>
    <mergeCell ref="C56:I56"/>
    <mergeCell ref="A57:B57"/>
    <mergeCell ref="C57:I57"/>
    <mergeCell ref="K37:K38"/>
    <mergeCell ref="G41:I47"/>
    <mergeCell ref="A48:I48"/>
    <mergeCell ref="A49:I55"/>
    <mergeCell ref="L37:L38"/>
    <mergeCell ref="M37:M38"/>
    <mergeCell ref="N37:N38"/>
    <mergeCell ref="O37:O38"/>
    <mergeCell ref="G39:I39"/>
    <mergeCell ref="G32:I37"/>
    <mergeCell ref="O33:O34"/>
    <mergeCell ref="K35:K36"/>
    <mergeCell ref="L35:L36"/>
    <mergeCell ref="M35:M36"/>
    <mergeCell ref="N35:N36"/>
    <mergeCell ref="O35:O36"/>
    <mergeCell ref="K33:K34"/>
    <mergeCell ref="L33:L34"/>
    <mergeCell ref="M33:M34"/>
    <mergeCell ref="N33:N34"/>
    <mergeCell ref="K31:K32"/>
    <mergeCell ref="L31:L32"/>
    <mergeCell ref="M31:M32"/>
    <mergeCell ref="N31:N32"/>
    <mergeCell ref="O31:O32"/>
    <mergeCell ref="K29:K30"/>
    <mergeCell ref="L29:L30"/>
    <mergeCell ref="M29:M30"/>
    <mergeCell ref="N29:N30"/>
    <mergeCell ref="O29:O30"/>
    <mergeCell ref="A1:I1"/>
    <mergeCell ref="A2:F47"/>
    <mergeCell ref="G2:I2"/>
    <mergeCell ref="G3:I3"/>
    <mergeCell ref="G4:I4"/>
    <mergeCell ref="G5:I5"/>
    <mergeCell ref="G6:I6"/>
    <mergeCell ref="G7:I7"/>
    <mergeCell ref="H10:I10"/>
    <mergeCell ref="G11:I16"/>
    <mergeCell ref="H8:I8"/>
    <mergeCell ref="H9:I9"/>
    <mergeCell ref="G30:I30"/>
    <mergeCell ref="H17:I17"/>
    <mergeCell ref="G18:I23"/>
    <mergeCell ref="H24:I24"/>
  </mergeCells>
  <phoneticPr fontId="3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AQ115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16" sqref="P16"/>
    </sheetView>
  </sheetViews>
  <sheetFormatPr defaultColWidth="4.7109375" defaultRowHeight="15" customHeight="1"/>
  <cols>
    <col min="1" max="1" width="6.7109375" style="2" customWidth="1"/>
    <col min="2" max="2" width="6.5703125" style="2" customWidth="1"/>
    <col min="3" max="3" width="8.42578125" style="26" customWidth="1"/>
    <col min="4" max="4" width="10.140625" style="2" customWidth="1"/>
    <col min="5" max="5" width="6.28515625" style="26" customWidth="1"/>
    <col min="6" max="6" width="5.5703125" style="2" customWidth="1"/>
    <col min="7" max="7" width="7.42578125" style="2" customWidth="1"/>
    <col min="8" max="21" width="4.7109375" style="2"/>
    <col min="22" max="22" width="7.5703125" style="2" customWidth="1"/>
    <col min="23" max="23" width="33.140625" style="2" customWidth="1"/>
    <col min="24" max="26" width="4.7109375" style="2"/>
    <col min="27" max="27" width="6" style="2" customWidth="1"/>
    <col min="28" max="28" width="4.7109375" style="2"/>
    <col min="29" max="29" width="6.140625" style="2" bestFit="1" customWidth="1"/>
    <col min="30" max="42" width="4.7109375" style="2"/>
    <col min="43" max="43" width="23" style="2" customWidth="1"/>
    <col min="44" max="16384" width="4.7109375" style="2"/>
  </cols>
  <sheetData>
    <row r="1" spans="1:43" ht="15" customHeight="1" thickBot="1">
      <c r="A1" s="231" t="s">
        <v>168</v>
      </c>
      <c r="B1" s="231"/>
      <c r="C1" s="231"/>
      <c r="D1" s="231"/>
      <c r="E1" s="231"/>
      <c r="F1" s="231"/>
      <c r="G1" s="231"/>
      <c r="AA1" s="232" t="s">
        <v>87</v>
      </c>
      <c r="AB1" s="232"/>
      <c r="AC1" s="22"/>
      <c r="AD1" s="233" t="s">
        <v>88</v>
      </c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2"/>
      <c r="AQ1" s="22"/>
    </row>
    <row r="2" spans="1:43" ht="15" customHeight="1" thickBot="1">
      <c r="A2" s="231"/>
      <c r="B2" s="231"/>
      <c r="C2" s="231"/>
      <c r="D2" s="231"/>
      <c r="E2" s="231"/>
      <c r="F2" s="231"/>
      <c r="G2" s="231"/>
      <c r="H2" s="219" t="s">
        <v>76</v>
      </c>
      <c r="I2" s="221">
        <v>1</v>
      </c>
      <c r="J2" s="222"/>
      <c r="K2" s="221">
        <v>2</v>
      </c>
      <c r="L2" s="222"/>
      <c r="M2" s="221">
        <v>3</v>
      </c>
      <c r="N2" s="222"/>
      <c r="O2" s="221">
        <v>4</v>
      </c>
      <c r="P2" s="222"/>
      <c r="Q2" s="221">
        <v>5</v>
      </c>
      <c r="R2" s="222"/>
      <c r="S2" s="221">
        <v>6</v>
      </c>
      <c r="T2" s="222"/>
      <c r="U2" s="223" t="s">
        <v>82</v>
      </c>
      <c r="V2" s="225" t="s">
        <v>77</v>
      </c>
      <c r="W2" s="227" t="s">
        <v>78</v>
      </c>
      <c r="AA2" s="234" t="s">
        <v>89</v>
      </c>
      <c r="AB2" s="236"/>
      <c r="AC2" s="238" t="s">
        <v>98</v>
      </c>
      <c r="AD2" s="221">
        <v>1</v>
      </c>
      <c r="AE2" s="222"/>
      <c r="AF2" s="221">
        <v>2</v>
      </c>
      <c r="AG2" s="222"/>
      <c r="AH2" s="221">
        <v>3</v>
      </c>
      <c r="AI2" s="222"/>
      <c r="AJ2" s="221">
        <v>4</v>
      </c>
      <c r="AK2" s="222"/>
      <c r="AL2" s="221">
        <v>5</v>
      </c>
      <c r="AM2" s="222"/>
      <c r="AN2" s="221">
        <v>6</v>
      </c>
      <c r="AO2" s="222"/>
      <c r="AP2" s="223" t="s">
        <v>82</v>
      </c>
      <c r="AQ2" s="227" t="s">
        <v>78</v>
      </c>
    </row>
    <row r="3" spans="1:43" ht="24.75" customHeight="1" thickBot="1">
      <c r="A3" s="30">
        <v>1</v>
      </c>
      <c r="B3" s="209" t="s">
        <v>58</v>
      </c>
      <c r="C3" s="210"/>
      <c r="D3" s="229" t="s">
        <v>59</v>
      </c>
      <c r="E3" s="230"/>
      <c r="F3" s="51" t="s">
        <v>85</v>
      </c>
      <c r="G3" s="51" t="s">
        <v>75</v>
      </c>
      <c r="H3" s="220"/>
      <c r="I3" s="57" t="s">
        <v>79</v>
      </c>
      <c r="J3" s="57" t="s">
        <v>80</v>
      </c>
      <c r="K3" s="57" t="s">
        <v>79</v>
      </c>
      <c r="L3" s="57" t="s">
        <v>80</v>
      </c>
      <c r="M3" s="57" t="s">
        <v>79</v>
      </c>
      <c r="N3" s="57" t="s">
        <v>80</v>
      </c>
      <c r="O3" s="57" t="s">
        <v>79</v>
      </c>
      <c r="P3" s="57" t="s">
        <v>80</v>
      </c>
      <c r="Q3" s="57" t="s">
        <v>79</v>
      </c>
      <c r="R3" s="57" t="s">
        <v>80</v>
      </c>
      <c r="S3" s="57" t="s">
        <v>79</v>
      </c>
      <c r="T3" s="57" t="s">
        <v>80</v>
      </c>
      <c r="U3" s="224"/>
      <c r="V3" s="226"/>
      <c r="W3" s="228"/>
      <c r="AA3" s="235"/>
      <c r="AB3" s="237"/>
      <c r="AC3" s="239"/>
      <c r="AD3" s="57" t="s">
        <v>79</v>
      </c>
      <c r="AE3" s="57" t="s">
        <v>80</v>
      </c>
      <c r="AF3" s="57" t="s">
        <v>79</v>
      </c>
      <c r="AG3" s="57" t="s">
        <v>80</v>
      </c>
      <c r="AH3" s="57" t="s">
        <v>79</v>
      </c>
      <c r="AI3" s="57" t="s">
        <v>80</v>
      </c>
      <c r="AJ3" s="57" t="s">
        <v>79</v>
      </c>
      <c r="AK3" s="57" t="s">
        <v>80</v>
      </c>
      <c r="AL3" s="57" t="s">
        <v>79</v>
      </c>
      <c r="AM3" s="57" t="s">
        <v>80</v>
      </c>
      <c r="AN3" s="57" t="s">
        <v>79</v>
      </c>
      <c r="AO3" s="57" t="s">
        <v>80</v>
      </c>
      <c r="AP3" s="224"/>
      <c r="AQ3" s="240"/>
    </row>
    <row r="4" spans="1:43" ht="15" customHeight="1" thickTop="1" thickBot="1">
      <c r="A4" s="206" t="str">
        <f>VLOOKUP(A3,A54:B114,2,FALSE)</f>
        <v>あとまる</v>
      </c>
      <c r="B4" s="99" t="s">
        <v>22</v>
      </c>
      <c r="C4" s="49" t="str">
        <f>HLOOKUP($A$4,キャラクターデータ!$C$4:$W$9995,2,FALSE)</f>
        <v>男</v>
      </c>
      <c r="D4" s="64" t="s">
        <v>60</v>
      </c>
      <c r="E4" s="49">
        <f>HLOOKUP($A$4,キャラクターデータ!$C$4:$W$9995,4,FALSE)</f>
        <v>1</v>
      </c>
      <c r="F4" s="52">
        <f>HLOOKUP($A$4,キャラクターデータ!$C$4:$W$9995,37,FALSE)</f>
        <v>1</v>
      </c>
      <c r="G4" s="56">
        <f>IFERROR(E4+F4, "-")</f>
        <v>2</v>
      </c>
      <c r="H4" s="58"/>
      <c r="I4" s="74"/>
      <c r="J4" s="77"/>
      <c r="K4" s="74"/>
      <c r="L4" s="77"/>
      <c r="M4" s="74"/>
      <c r="N4" s="77"/>
      <c r="O4" s="74"/>
      <c r="P4" s="77"/>
      <c r="Q4" s="74"/>
      <c r="R4" s="77"/>
      <c r="S4" s="74"/>
      <c r="T4" s="77"/>
      <c r="U4" s="96">
        <f>SUM(G4:T4)</f>
        <v>2</v>
      </c>
      <c r="V4" s="211"/>
      <c r="W4" s="214" t="s">
        <v>83</v>
      </c>
      <c r="Z4" s="248">
        <v>1</v>
      </c>
      <c r="AA4" s="241" t="str">
        <f>VLOOKUP(Z4,Z54:AA132,2,FALSE)</f>
        <v>こぼるど</v>
      </c>
      <c r="AB4" s="80" t="s">
        <v>96</v>
      </c>
      <c r="AC4" s="49">
        <f>HLOOKUP($AA$4,モンスターデータ!$C$4:$W$9996,2,FALSE)</f>
        <v>1</v>
      </c>
      <c r="AD4" s="74"/>
      <c r="AE4" s="77"/>
      <c r="AF4" s="74"/>
      <c r="AG4" s="77"/>
      <c r="AH4" s="74"/>
      <c r="AI4" s="77"/>
      <c r="AJ4" s="74"/>
      <c r="AK4" s="77"/>
      <c r="AL4" s="74"/>
      <c r="AM4" s="77"/>
      <c r="AN4" s="74"/>
      <c r="AO4" s="77"/>
      <c r="AP4" s="69">
        <f>SUM(AB4:AO4)</f>
        <v>1</v>
      </c>
      <c r="AQ4" s="244"/>
    </row>
    <row r="5" spans="1:43" ht="15" customHeight="1" thickBot="1">
      <c r="A5" s="207"/>
      <c r="B5" s="99" t="s">
        <v>23</v>
      </c>
      <c r="C5" s="28" t="str">
        <f>HLOOKUP($A$4,キャラクターデータ!$C$4:$W$9995,3,FALSE)</f>
        <v>魔法使い</v>
      </c>
      <c r="D5" s="65" t="s">
        <v>61</v>
      </c>
      <c r="E5" s="27">
        <f>HLOOKUP($A$4,キャラクターデータ!$C$4:$W$9995,5,FALSE)</f>
        <v>3</v>
      </c>
      <c r="F5" s="53">
        <f>HLOOKUP($A$4,キャラクターデータ!$C$4:$W$9995,38,FALSE)</f>
        <v>0</v>
      </c>
      <c r="G5" s="56">
        <f>IFERROR(E5+F5, "-")</f>
        <v>3</v>
      </c>
      <c r="H5" s="59"/>
      <c r="I5" s="75"/>
      <c r="J5" s="78"/>
      <c r="K5" s="75"/>
      <c r="L5" s="78"/>
      <c r="M5" s="75"/>
      <c r="N5" s="78"/>
      <c r="O5" s="75"/>
      <c r="P5" s="78"/>
      <c r="Q5" s="75"/>
      <c r="R5" s="78"/>
      <c r="S5" s="75"/>
      <c r="T5" s="78"/>
      <c r="U5" s="97">
        <f t="shared" ref="U5:U7" si="0">SUM(G5:T5)</f>
        <v>3</v>
      </c>
      <c r="V5" s="212"/>
      <c r="W5" s="215"/>
      <c r="Z5" s="249"/>
      <c r="AA5" s="242"/>
      <c r="AB5" s="81" t="s">
        <v>95</v>
      </c>
      <c r="AC5" s="27" t="str">
        <f>HLOOKUP($AA$4,モンスターデータ!$C$4:$W$9996,3,FALSE)</f>
        <v>-</v>
      </c>
      <c r="AD5" s="75"/>
      <c r="AE5" s="78"/>
      <c r="AF5" s="75"/>
      <c r="AG5" s="78"/>
      <c r="AH5" s="75"/>
      <c r="AI5" s="78"/>
      <c r="AJ5" s="75"/>
      <c r="AK5" s="78"/>
      <c r="AL5" s="75"/>
      <c r="AM5" s="78"/>
      <c r="AN5" s="75"/>
      <c r="AO5" s="78"/>
      <c r="AP5" s="70">
        <f t="shared" ref="AP5:AP7" si="1">SUM(AB5:AO5)</f>
        <v>0</v>
      </c>
      <c r="AQ5" s="215"/>
    </row>
    <row r="6" spans="1:43" ht="15" customHeight="1" thickTop="1" thickBot="1">
      <c r="A6" s="207"/>
      <c r="B6" s="29"/>
      <c r="D6" s="65" t="s">
        <v>55</v>
      </c>
      <c r="E6" s="28" t="str">
        <f>HLOOKUP($A$4,キャラクターデータ!$C$4:$W$9995,6,FALSE)</f>
        <v>-</v>
      </c>
      <c r="F6" s="54">
        <f>HLOOKUP($A$4,キャラクターデータ!$C$4:$W$9995,39,FALSE)</f>
        <v>0</v>
      </c>
      <c r="G6" s="55" t="str">
        <f>IFERROR(E6+F6, "-")</f>
        <v>-</v>
      </c>
      <c r="H6" s="59"/>
      <c r="I6" s="75"/>
      <c r="J6" s="78"/>
      <c r="K6" s="75"/>
      <c r="L6" s="78"/>
      <c r="M6" s="75"/>
      <c r="N6" s="78"/>
      <c r="O6" s="75"/>
      <c r="P6" s="78"/>
      <c r="Q6" s="75"/>
      <c r="R6" s="78"/>
      <c r="S6" s="75"/>
      <c r="T6" s="78"/>
      <c r="U6" s="97">
        <f t="shared" si="0"/>
        <v>0</v>
      </c>
      <c r="V6" s="212"/>
      <c r="W6" s="215"/>
      <c r="AA6" s="242"/>
      <c r="AB6" s="81" t="s">
        <v>92</v>
      </c>
      <c r="AC6" s="27">
        <f>HLOOKUP($AA$4,モンスターデータ!$C$4:$W$9996,4,FALSE)</f>
        <v>1</v>
      </c>
      <c r="AD6" s="75"/>
      <c r="AE6" s="78"/>
      <c r="AF6" s="75"/>
      <c r="AG6" s="78"/>
      <c r="AH6" s="75"/>
      <c r="AI6" s="78"/>
      <c r="AJ6" s="75"/>
      <c r="AK6" s="78"/>
      <c r="AL6" s="75"/>
      <c r="AM6" s="78"/>
      <c r="AN6" s="75"/>
      <c r="AO6" s="78"/>
      <c r="AP6" s="70">
        <f t="shared" si="1"/>
        <v>1</v>
      </c>
      <c r="AQ6" s="215"/>
    </row>
    <row r="7" spans="1:43" ht="15" customHeight="1" thickTop="1" thickBot="1">
      <c r="A7" s="208"/>
      <c r="B7" s="29"/>
      <c r="D7" s="1"/>
      <c r="E7" s="2"/>
      <c r="G7" s="66" t="s">
        <v>81</v>
      </c>
      <c r="H7" s="61"/>
      <c r="I7" s="76"/>
      <c r="J7" s="79"/>
      <c r="K7" s="76"/>
      <c r="L7" s="79"/>
      <c r="M7" s="76"/>
      <c r="N7" s="79"/>
      <c r="O7" s="76"/>
      <c r="P7" s="79"/>
      <c r="Q7" s="76"/>
      <c r="R7" s="79"/>
      <c r="S7" s="76"/>
      <c r="T7" s="79"/>
      <c r="U7" s="98">
        <f t="shared" si="0"/>
        <v>0</v>
      </c>
      <c r="V7" s="213"/>
      <c r="W7" s="216"/>
      <c r="AA7" s="243"/>
      <c r="AB7" s="82" t="s">
        <v>93</v>
      </c>
      <c r="AC7" s="28" t="str">
        <f>HLOOKUP($AA$4,モンスターデータ!$C$4:$W$9996,5,FALSE)</f>
        <v>-</v>
      </c>
      <c r="AD7" s="76"/>
      <c r="AE7" s="79"/>
      <c r="AF7" s="76"/>
      <c r="AG7" s="79"/>
      <c r="AH7" s="76"/>
      <c r="AI7" s="79"/>
      <c r="AJ7" s="76"/>
      <c r="AK7" s="79"/>
      <c r="AL7" s="76"/>
      <c r="AM7" s="79"/>
      <c r="AN7" s="76"/>
      <c r="AO7" s="79"/>
      <c r="AP7" s="71">
        <f t="shared" si="1"/>
        <v>0</v>
      </c>
      <c r="AQ7" s="216"/>
    </row>
    <row r="8" spans="1:43" ht="24.75" customHeight="1" thickTop="1" thickBot="1">
      <c r="A8" s="30">
        <v>4</v>
      </c>
      <c r="B8" s="209" t="s">
        <v>58</v>
      </c>
      <c r="C8" s="210"/>
      <c r="D8" s="229" t="s">
        <v>59</v>
      </c>
      <c r="E8" s="230"/>
      <c r="F8" s="51" t="s">
        <v>85</v>
      </c>
      <c r="G8" s="51" t="s">
        <v>75</v>
      </c>
      <c r="H8" s="72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V8" s="67"/>
      <c r="W8" s="68"/>
      <c r="Z8" s="87">
        <v>2</v>
      </c>
      <c r="AA8" s="245" t="str">
        <f>VLOOKUP(Z8,Z54:AA132,2,FALSE)</f>
        <v>ごぶりん</v>
      </c>
      <c r="AB8" s="88" t="s">
        <v>90</v>
      </c>
      <c r="AC8" s="49">
        <f>HLOOKUP($AA$8,モンスターデータ!$C$4:$W$9996,2,FALSE)</f>
        <v>2</v>
      </c>
      <c r="AD8" s="116"/>
      <c r="AE8" s="117"/>
      <c r="AF8" s="117"/>
      <c r="AG8" s="117"/>
      <c r="AH8" s="117"/>
      <c r="AI8" s="117"/>
      <c r="AJ8" s="117"/>
      <c r="AK8" s="118"/>
      <c r="AL8" s="117"/>
      <c r="AM8" s="117"/>
      <c r="AN8" s="117"/>
      <c r="AO8" s="119"/>
      <c r="AP8" s="63">
        <f t="shared" ref="AP8:AP27" si="2">SUM(AC8:AO8)</f>
        <v>2</v>
      </c>
      <c r="AQ8" s="246"/>
    </row>
    <row r="9" spans="1:43" ht="15" customHeight="1" thickTop="1" thickBot="1">
      <c r="A9" s="206" t="str">
        <f>VLOOKUP(A8,A54:B114,2,FALSE)</f>
        <v>ととりと</v>
      </c>
      <c r="B9" s="99" t="s">
        <v>22</v>
      </c>
      <c r="C9" s="49" t="str">
        <f>HLOOKUP($A$9,キャラクターデータ!$C$4:$W$9995,2,FALSE)</f>
        <v>女</v>
      </c>
      <c r="D9" s="64" t="s">
        <v>60</v>
      </c>
      <c r="E9" s="49">
        <f>HLOOKUP($A$9,キャラクターデータ!$C$4:$W$9995,4,FALSE)</f>
        <v>3</v>
      </c>
      <c r="F9" s="52">
        <f>HLOOKUP($A$9,キャラクターデータ!$C$4:$W$9995,37,FALSE)</f>
        <v>0</v>
      </c>
      <c r="G9" s="56">
        <f>IFERROR(E9+F9, "-")</f>
        <v>3</v>
      </c>
      <c r="H9" s="58"/>
      <c r="I9" s="74"/>
      <c r="J9" s="77"/>
      <c r="K9" s="74"/>
      <c r="L9" s="77"/>
      <c r="M9" s="74"/>
      <c r="N9" s="77"/>
      <c r="O9" s="74"/>
      <c r="P9" s="77"/>
      <c r="Q9" s="74"/>
      <c r="R9" s="77"/>
      <c r="S9" s="74"/>
      <c r="T9" s="77"/>
      <c r="U9" s="96">
        <f>SUM(G9:T9)</f>
        <v>3</v>
      </c>
      <c r="V9" s="217"/>
      <c r="W9" s="218" t="s">
        <v>86</v>
      </c>
      <c r="AA9" s="245"/>
      <c r="AB9" s="85" t="s">
        <v>97</v>
      </c>
      <c r="AC9" s="27" t="str">
        <f>HLOOKUP($AA$8,モンスターデータ!$C$4:$W$9996,3,FALSE)</f>
        <v>-</v>
      </c>
      <c r="AD9" s="120"/>
      <c r="AE9" s="121"/>
      <c r="AF9" s="121"/>
      <c r="AG9" s="121"/>
      <c r="AH9" s="121"/>
      <c r="AI9" s="121"/>
      <c r="AJ9" s="121"/>
      <c r="AK9" s="122"/>
      <c r="AL9" s="121"/>
      <c r="AM9" s="121"/>
      <c r="AN9" s="121"/>
      <c r="AO9" s="123"/>
      <c r="AP9" s="60">
        <f t="shared" si="2"/>
        <v>0</v>
      </c>
      <c r="AQ9" s="215"/>
    </row>
    <row r="10" spans="1:43" ht="15" customHeight="1" thickBot="1">
      <c r="A10" s="207"/>
      <c r="B10" s="99" t="s">
        <v>23</v>
      </c>
      <c r="C10" s="28" t="str">
        <f>HLOOKUP($A$9,キャラクターデータ!$C$4:$W$9995,3,FALSE)</f>
        <v>精霊使い</v>
      </c>
      <c r="D10" s="65" t="s">
        <v>61</v>
      </c>
      <c r="E10" s="27">
        <f>HLOOKUP($A$9,キャラクターデータ!$C$4:$W$9995,5,FALSE)</f>
        <v>3</v>
      </c>
      <c r="F10" s="53">
        <f>HLOOKUP($A$9,キャラクターデータ!$C$4:$W$9995,38,FALSE)</f>
        <v>0</v>
      </c>
      <c r="G10" s="56">
        <f>IFERROR(E10+F10, "-")</f>
        <v>3</v>
      </c>
      <c r="H10" s="59"/>
      <c r="I10" s="75"/>
      <c r="J10" s="78"/>
      <c r="K10" s="75"/>
      <c r="L10" s="78"/>
      <c r="M10" s="75"/>
      <c r="N10" s="78"/>
      <c r="O10" s="75"/>
      <c r="P10" s="78"/>
      <c r="Q10" s="75"/>
      <c r="R10" s="78"/>
      <c r="S10" s="75"/>
      <c r="T10" s="78"/>
      <c r="U10" s="97">
        <f t="shared" ref="U10:U12" si="3">SUM(G10:T10)</f>
        <v>3</v>
      </c>
      <c r="V10" s="212"/>
      <c r="W10" s="215"/>
      <c r="AA10" s="245"/>
      <c r="AB10" s="85" t="s">
        <v>92</v>
      </c>
      <c r="AC10" s="27">
        <f>HLOOKUP($AA$8,モンスターデータ!$C$4:$W$9996,4,FALSE)</f>
        <v>1</v>
      </c>
      <c r="AD10" s="120"/>
      <c r="AE10" s="121"/>
      <c r="AF10" s="121"/>
      <c r="AG10" s="121"/>
      <c r="AH10" s="121"/>
      <c r="AI10" s="121"/>
      <c r="AJ10" s="121"/>
      <c r="AK10" s="122"/>
      <c r="AL10" s="121"/>
      <c r="AM10" s="121"/>
      <c r="AN10" s="121"/>
      <c r="AO10" s="123"/>
      <c r="AP10" s="60">
        <f t="shared" si="2"/>
        <v>1</v>
      </c>
      <c r="AQ10" s="215"/>
    </row>
    <row r="11" spans="1:43" ht="15" customHeight="1" thickTop="1" thickBot="1">
      <c r="A11" s="207"/>
      <c r="B11" s="29"/>
      <c r="D11" s="65" t="s">
        <v>55</v>
      </c>
      <c r="E11" s="28" t="str">
        <f>HLOOKUP($A$9,キャラクターデータ!$C$4:$W$9995,6,FALSE)</f>
        <v>-</v>
      </c>
      <c r="F11" s="54">
        <f>HLOOKUP($A$9,キャラクターデータ!$C$4:$W$9995,39,FALSE)</f>
        <v>0</v>
      </c>
      <c r="G11" s="55" t="str">
        <f>IFERROR(E11+F11, "-")</f>
        <v>-</v>
      </c>
      <c r="H11" s="59"/>
      <c r="I11" s="75"/>
      <c r="J11" s="78"/>
      <c r="K11" s="75"/>
      <c r="L11" s="78"/>
      <c r="M11" s="75"/>
      <c r="N11" s="78"/>
      <c r="O11" s="75"/>
      <c r="P11" s="78"/>
      <c r="Q11" s="75"/>
      <c r="R11" s="78"/>
      <c r="S11" s="75"/>
      <c r="T11" s="78"/>
      <c r="U11" s="97">
        <f t="shared" si="3"/>
        <v>0</v>
      </c>
      <c r="V11" s="212"/>
      <c r="W11" s="215"/>
      <c r="AA11" s="245"/>
      <c r="AB11" s="86" t="s">
        <v>93</v>
      </c>
      <c r="AC11" s="28" t="str">
        <f>HLOOKUP($AA$8,モンスターデータ!$C$4:$W$9996,5,FALSE)</f>
        <v>-</v>
      </c>
      <c r="AD11" s="124"/>
      <c r="AE11" s="125"/>
      <c r="AF11" s="125"/>
      <c r="AG11" s="125"/>
      <c r="AH11" s="125"/>
      <c r="AI11" s="125"/>
      <c r="AJ11" s="125"/>
      <c r="AK11" s="126"/>
      <c r="AL11" s="125"/>
      <c r="AM11" s="125"/>
      <c r="AN11" s="125"/>
      <c r="AO11" s="127"/>
      <c r="AP11" s="62">
        <f t="shared" si="2"/>
        <v>0</v>
      </c>
      <c r="AQ11" s="216"/>
    </row>
    <row r="12" spans="1:43" ht="15" customHeight="1" thickTop="1" thickBot="1">
      <c r="A12" s="208"/>
      <c r="B12" s="29"/>
      <c r="D12" s="1"/>
      <c r="E12" s="2"/>
      <c r="G12" s="66" t="s">
        <v>81</v>
      </c>
      <c r="H12" s="61"/>
      <c r="I12" s="76"/>
      <c r="J12" s="79"/>
      <c r="K12" s="76"/>
      <c r="L12" s="79"/>
      <c r="M12" s="76"/>
      <c r="N12" s="79"/>
      <c r="O12" s="76"/>
      <c r="P12" s="79"/>
      <c r="Q12" s="76"/>
      <c r="R12" s="79"/>
      <c r="S12" s="76"/>
      <c r="T12" s="79"/>
      <c r="U12" s="98">
        <f t="shared" si="3"/>
        <v>0</v>
      </c>
      <c r="V12" s="213"/>
      <c r="W12" s="216"/>
      <c r="AA12" s="250" t="str">
        <f>VLOOKUP(Z13,Z54:AA132,2,FALSE)</f>
        <v>ごぶりん</v>
      </c>
      <c r="AB12" s="84" t="s">
        <v>96</v>
      </c>
      <c r="AC12" s="49">
        <f>HLOOKUP($AA$12,モンスターデータ!$C$4:$W$9996,2,FALSE)</f>
        <v>2</v>
      </c>
      <c r="AD12" s="116"/>
      <c r="AE12" s="117"/>
      <c r="AF12" s="117"/>
      <c r="AG12" s="117"/>
      <c r="AH12" s="117"/>
      <c r="AI12" s="117"/>
      <c r="AJ12" s="117"/>
      <c r="AK12" s="118"/>
      <c r="AL12" s="117"/>
      <c r="AM12" s="117"/>
      <c r="AN12" s="117"/>
      <c r="AO12" s="119"/>
      <c r="AP12" s="63">
        <f t="shared" si="2"/>
        <v>2</v>
      </c>
      <c r="AQ12" s="246"/>
    </row>
    <row r="13" spans="1:43" ht="24.75" customHeight="1" thickBot="1">
      <c r="A13" s="30">
        <v>2</v>
      </c>
      <c r="B13" s="209" t="s">
        <v>58</v>
      </c>
      <c r="C13" s="210"/>
      <c r="D13" s="229" t="s">
        <v>59</v>
      </c>
      <c r="E13" s="230"/>
      <c r="F13" s="51" t="s">
        <v>85</v>
      </c>
      <c r="G13" s="51" t="s">
        <v>75</v>
      </c>
      <c r="H13" s="72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V13" s="67"/>
      <c r="W13" s="68"/>
      <c r="Z13" s="87">
        <v>2</v>
      </c>
      <c r="AA13" s="245"/>
      <c r="AB13" s="85" t="s">
        <v>95</v>
      </c>
      <c r="AC13" s="27" t="str">
        <f>HLOOKUP($AA$12,モンスターデータ!$C$4:$W$9996,3,FALSE)</f>
        <v>-</v>
      </c>
      <c r="AD13" s="120"/>
      <c r="AE13" s="121"/>
      <c r="AF13" s="121"/>
      <c r="AG13" s="121"/>
      <c r="AH13" s="121"/>
      <c r="AI13" s="121"/>
      <c r="AJ13" s="121"/>
      <c r="AK13" s="122"/>
      <c r="AL13" s="121"/>
      <c r="AM13" s="121"/>
      <c r="AN13" s="121"/>
      <c r="AO13" s="123"/>
      <c r="AP13" s="60">
        <f t="shared" si="2"/>
        <v>0</v>
      </c>
      <c r="AQ13" s="215"/>
    </row>
    <row r="14" spans="1:43" ht="15" customHeight="1" thickTop="1" thickBot="1">
      <c r="A14" s="206" t="str">
        <f>VLOOKUP(A13,A19:B114,2,FALSE)</f>
        <v>いおん</v>
      </c>
      <c r="B14" s="99" t="s">
        <v>22</v>
      </c>
      <c r="C14" s="49" t="str">
        <f>HLOOKUP($A$14,キャラクターデータ!$C$4:$W$9995,2,FALSE)</f>
        <v>女</v>
      </c>
      <c r="D14" s="64" t="s">
        <v>60</v>
      </c>
      <c r="E14" s="49">
        <f>HLOOKUP($A$14,キャラクターデータ!$C$4:$W$9995,4,FALSE)</f>
        <v>3</v>
      </c>
      <c r="F14" s="52">
        <f>HLOOKUP($A$14,キャラクターデータ!$C$4:$W$9995,37,FALSE)</f>
        <v>0</v>
      </c>
      <c r="G14" s="56">
        <f>IFERROR(E14+F14, "-")</f>
        <v>3</v>
      </c>
      <c r="H14" s="58"/>
      <c r="I14" s="74"/>
      <c r="J14" s="77"/>
      <c r="K14" s="74"/>
      <c r="L14" s="77"/>
      <c r="M14" s="74"/>
      <c r="N14" s="77"/>
      <c r="O14" s="74"/>
      <c r="P14" s="77"/>
      <c r="Q14" s="74"/>
      <c r="R14" s="77"/>
      <c r="S14" s="74"/>
      <c r="T14" s="77"/>
      <c r="U14" s="96">
        <f>SUM(G14:T14)</f>
        <v>3</v>
      </c>
      <c r="V14" s="217"/>
      <c r="W14" s="218"/>
      <c r="AA14" s="245"/>
      <c r="AB14" s="85" t="s">
        <v>92</v>
      </c>
      <c r="AC14" s="27">
        <f>HLOOKUP($AA$12,モンスターデータ!$C$4:$W$9996,4,FALSE)</f>
        <v>1</v>
      </c>
      <c r="AD14" s="120"/>
      <c r="AE14" s="121"/>
      <c r="AF14" s="121"/>
      <c r="AG14" s="121"/>
      <c r="AH14" s="121"/>
      <c r="AI14" s="121"/>
      <c r="AJ14" s="121"/>
      <c r="AK14" s="122"/>
      <c r="AL14" s="121"/>
      <c r="AM14" s="121"/>
      <c r="AN14" s="121"/>
      <c r="AO14" s="123"/>
      <c r="AP14" s="60">
        <f t="shared" si="2"/>
        <v>1</v>
      </c>
      <c r="AQ14" s="215"/>
    </row>
    <row r="15" spans="1:43" ht="15" customHeight="1" thickBot="1">
      <c r="A15" s="207"/>
      <c r="B15" s="99" t="s">
        <v>23</v>
      </c>
      <c r="C15" s="28" t="str">
        <f>HLOOKUP($A$14,キャラクターデータ!$C$4:$W$9995,3,FALSE)</f>
        <v>棒術使い</v>
      </c>
      <c r="D15" s="65" t="s">
        <v>61</v>
      </c>
      <c r="E15" s="27" t="str">
        <f>HLOOKUP($A$14,キャラクターデータ!$C$4:$W$9995,5,FALSE)</f>
        <v>-</v>
      </c>
      <c r="F15" s="53">
        <f>HLOOKUP($A$14,キャラクターデータ!$C$4:$W$9995,38,FALSE)</f>
        <v>0</v>
      </c>
      <c r="G15" s="56" t="str">
        <f>IFERROR(E15+F15, "-")</f>
        <v>-</v>
      </c>
      <c r="H15" s="59"/>
      <c r="I15" s="75"/>
      <c r="J15" s="78"/>
      <c r="K15" s="75"/>
      <c r="L15" s="78"/>
      <c r="M15" s="75"/>
      <c r="N15" s="78"/>
      <c r="O15" s="75"/>
      <c r="P15" s="78"/>
      <c r="Q15" s="75"/>
      <c r="R15" s="78"/>
      <c r="S15" s="75"/>
      <c r="T15" s="78"/>
      <c r="U15" s="97">
        <f t="shared" ref="U15:U17" si="4">SUM(G15:T15)</f>
        <v>0</v>
      </c>
      <c r="V15" s="212"/>
      <c r="W15" s="215"/>
      <c r="AA15" s="245"/>
      <c r="AB15" s="84" t="s">
        <v>93</v>
      </c>
      <c r="AC15" s="28" t="str">
        <f>HLOOKUP($AA$12,モンスターデータ!$C$4:$W$9996,5,FALSE)</f>
        <v>-</v>
      </c>
      <c r="AD15" s="124"/>
      <c r="AE15" s="125"/>
      <c r="AF15" s="125"/>
      <c r="AG15" s="125"/>
      <c r="AH15" s="125"/>
      <c r="AI15" s="125"/>
      <c r="AJ15" s="125"/>
      <c r="AK15" s="126"/>
      <c r="AL15" s="125"/>
      <c r="AM15" s="125"/>
      <c r="AN15" s="125"/>
      <c r="AO15" s="127"/>
      <c r="AP15" s="62">
        <f t="shared" si="2"/>
        <v>0</v>
      </c>
      <c r="AQ15" s="251"/>
    </row>
    <row r="16" spans="1:43" ht="15" customHeight="1" thickTop="1" thickBot="1">
      <c r="A16" s="207"/>
      <c r="B16" s="29"/>
      <c r="D16" s="65" t="s">
        <v>55</v>
      </c>
      <c r="E16" s="28">
        <f>HLOOKUP($A$14,キャラクターデータ!$C$4:$W$9995,6,FALSE)</f>
        <v>4</v>
      </c>
      <c r="F16" s="54">
        <f>HLOOKUP($A$14,キャラクターデータ!$C$4:$W$9995,39,FALSE)</f>
        <v>0</v>
      </c>
      <c r="G16" s="55">
        <f>IFERROR(E16+F16, "-")</f>
        <v>4</v>
      </c>
      <c r="H16" s="59"/>
      <c r="I16" s="75"/>
      <c r="J16" s="78"/>
      <c r="K16" s="75"/>
      <c r="L16" s="78"/>
      <c r="M16" s="75"/>
      <c r="N16" s="78"/>
      <c r="O16" s="75"/>
      <c r="P16" s="78"/>
      <c r="Q16" s="75"/>
      <c r="R16" s="78"/>
      <c r="S16" s="75"/>
      <c r="T16" s="78"/>
      <c r="U16" s="97">
        <f t="shared" si="4"/>
        <v>4</v>
      </c>
      <c r="V16" s="212"/>
      <c r="W16" s="215"/>
      <c r="AA16" s="250" t="str">
        <f>VLOOKUP(Z18,Z54:AA132,2,FALSE)</f>
        <v>りざーどまん</v>
      </c>
      <c r="AB16" s="88" t="s">
        <v>90</v>
      </c>
      <c r="AC16" s="49">
        <f>HLOOKUP($AA$16,モンスターデータ!$C$4:$W$9996,2,FALSE)</f>
        <v>3</v>
      </c>
      <c r="AD16" s="116"/>
      <c r="AE16" s="117"/>
      <c r="AF16" s="117"/>
      <c r="AG16" s="117"/>
      <c r="AH16" s="117"/>
      <c r="AI16" s="117"/>
      <c r="AJ16" s="117"/>
      <c r="AK16" s="118"/>
      <c r="AL16" s="117"/>
      <c r="AM16" s="117"/>
      <c r="AN16" s="117"/>
      <c r="AO16" s="119"/>
      <c r="AP16" s="63">
        <f t="shared" si="2"/>
        <v>3</v>
      </c>
      <c r="AQ16" s="246"/>
    </row>
    <row r="17" spans="1:43" ht="15" customHeight="1" thickTop="1" thickBot="1">
      <c r="A17" s="208"/>
      <c r="B17" s="29"/>
      <c r="D17" s="1"/>
      <c r="E17" s="2"/>
      <c r="G17" s="66" t="s">
        <v>81</v>
      </c>
      <c r="H17" s="61"/>
      <c r="I17" s="76"/>
      <c r="J17" s="79"/>
      <c r="K17" s="76"/>
      <c r="L17" s="79"/>
      <c r="M17" s="76"/>
      <c r="N17" s="79"/>
      <c r="O17" s="76"/>
      <c r="P17" s="79"/>
      <c r="Q17" s="76"/>
      <c r="R17" s="79"/>
      <c r="S17" s="76"/>
      <c r="T17" s="79"/>
      <c r="U17" s="98">
        <f t="shared" si="4"/>
        <v>0</v>
      </c>
      <c r="V17" s="213"/>
      <c r="W17" s="216"/>
      <c r="AA17" s="245"/>
      <c r="AB17" s="85" t="s">
        <v>95</v>
      </c>
      <c r="AC17" s="27" t="str">
        <f>HLOOKUP($AA$16,モンスターデータ!$C$4:$W$9996,3,FALSE)</f>
        <v>-</v>
      </c>
      <c r="AD17" s="120"/>
      <c r="AE17" s="121"/>
      <c r="AF17" s="121"/>
      <c r="AG17" s="121"/>
      <c r="AH17" s="121"/>
      <c r="AI17" s="121"/>
      <c r="AJ17" s="121"/>
      <c r="AK17" s="122"/>
      <c r="AL17" s="121"/>
      <c r="AM17" s="121"/>
      <c r="AN17" s="121"/>
      <c r="AO17" s="123"/>
      <c r="AP17" s="60">
        <f t="shared" si="2"/>
        <v>0</v>
      </c>
      <c r="AQ17" s="215"/>
    </row>
    <row r="18" spans="1:43" ht="24.75" customHeight="1" thickBot="1">
      <c r="A18" s="30">
        <v>3</v>
      </c>
      <c r="B18" s="209" t="s">
        <v>58</v>
      </c>
      <c r="C18" s="210"/>
      <c r="D18" s="229" t="s">
        <v>59</v>
      </c>
      <c r="E18" s="230"/>
      <c r="F18" s="51" t="s">
        <v>85</v>
      </c>
      <c r="G18" s="51" t="s">
        <v>75</v>
      </c>
      <c r="H18" s="72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V18" s="67"/>
      <c r="W18" s="68"/>
      <c r="Z18" s="87">
        <v>5</v>
      </c>
      <c r="AA18" s="245"/>
      <c r="AB18" s="85" t="s">
        <v>92</v>
      </c>
      <c r="AC18" s="27">
        <f>HLOOKUP($AA$16,モンスターデータ!$C$4:$W$9996,4,FALSE)</f>
        <v>2</v>
      </c>
      <c r="AD18" s="120"/>
      <c r="AE18" s="121"/>
      <c r="AF18" s="121"/>
      <c r="AG18" s="121"/>
      <c r="AH18" s="121"/>
      <c r="AI18" s="121"/>
      <c r="AJ18" s="121"/>
      <c r="AK18" s="122"/>
      <c r="AL18" s="121"/>
      <c r="AM18" s="121"/>
      <c r="AN18" s="121"/>
      <c r="AO18" s="123"/>
      <c r="AP18" s="60">
        <f t="shared" si="2"/>
        <v>2</v>
      </c>
      <c r="AQ18" s="215"/>
    </row>
    <row r="19" spans="1:43" ht="15" customHeight="1" thickTop="1" thickBot="1">
      <c r="A19" s="206" t="str">
        <f>VLOOKUP(A18,A54:B119,2,FALSE)</f>
        <v>黒猫ジャック</v>
      </c>
      <c r="B19" s="99" t="s">
        <v>22</v>
      </c>
      <c r="C19" s="49" t="str">
        <f>HLOOKUP($A$19,キャラクターデータ!$C$4:$W$9995,2,FALSE)</f>
        <v>女</v>
      </c>
      <c r="D19" s="64" t="s">
        <v>60</v>
      </c>
      <c r="E19" s="49">
        <f>HLOOKUP($A$19,キャラクターデータ!$C$4:$W$9995,4,FALSE)</f>
        <v>2</v>
      </c>
      <c r="F19" s="52">
        <f>HLOOKUP($A$19,キャラクターデータ!$C$4:$W$9995,37,FALSE)</f>
        <v>0</v>
      </c>
      <c r="G19" s="56">
        <f>IFERROR(E19+F19, "-")</f>
        <v>2</v>
      </c>
      <c r="H19" s="58"/>
      <c r="I19" s="74"/>
      <c r="J19" s="77"/>
      <c r="K19" s="74"/>
      <c r="L19" s="77"/>
      <c r="M19" s="74"/>
      <c r="N19" s="77"/>
      <c r="O19" s="74"/>
      <c r="P19" s="77"/>
      <c r="Q19" s="74"/>
      <c r="R19" s="77"/>
      <c r="S19" s="74"/>
      <c r="T19" s="77"/>
      <c r="U19" s="96">
        <f>SUM(G19:T19)</f>
        <v>2</v>
      </c>
      <c r="V19" s="217"/>
      <c r="W19" s="218" t="s">
        <v>84</v>
      </c>
      <c r="AA19" s="245"/>
      <c r="AB19" s="86" t="s">
        <v>93</v>
      </c>
      <c r="AC19" s="28" t="str">
        <f>HLOOKUP($AA$16,モンスターデータ!$C$4:$W$9996,5,FALSE)</f>
        <v>-</v>
      </c>
      <c r="AD19" s="124"/>
      <c r="AE19" s="125"/>
      <c r="AF19" s="125"/>
      <c r="AG19" s="125"/>
      <c r="AH19" s="125"/>
      <c r="AI19" s="125"/>
      <c r="AJ19" s="125"/>
      <c r="AK19" s="126"/>
      <c r="AL19" s="125"/>
      <c r="AM19" s="125"/>
      <c r="AN19" s="125"/>
      <c r="AO19" s="127"/>
      <c r="AP19" s="62">
        <f t="shared" si="2"/>
        <v>0</v>
      </c>
      <c r="AQ19" s="216"/>
    </row>
    <row r="20" spans="1:43" ht="15" customHeight="1" thickTop="1" thickBot="1">
      <c r="A20" s="207"/>
      <c r="B20" s="99" t="s">
        <v>23</v>
      </c>
      <c r="C20" s="28" t="str">
        <f>HLOOKUP($A$19,キャラクターデータ!$C$4:$W$9995,3,FALSE)</f>
        <v>巫女</v>
      </c>
      <c r="D20" s="65" t="s">
        <v>61</v>
      </c>
      <c r="E20" s="27">
        <f>HLOOKUP($A$19,キャラクターデータ!$C$4:$W$9995,5,FALSE)</f>
        <v>5</v>
      </c>
      <c r="F20" s="53">
        <f>HLOOKUP($A$19,キャラクターデータ!$C$4:$W$9995,38,FALSE)</f>
        <v>3</v>
      </c>
      <c r="G20" s="56">
        <f>IFERROR(E20+F20, "-")</f>
        <v>8</v>
      </c>
      <c r="H20" s="59"/>
      <c r="I20" s="75"/>
      <c r="J20" s="78"/>
      <c r="K20" s="75"/>
      <c r="L20" s="78"/>
      <c r="M20" s="75"/>
      <c r="N20" s="78"/>
      <c r="O20" s="75"/>
      <c r="P20" s="78"/>
      <c r="Q20" s="75"/>
      <c r="R20" s="78"/>
      <c r="S20" s="75"/>
      <c r="T20" s="78"/>
      <c r="U20" s="97">
        <f t="shared" ref="U20:U22" si="5">SUM(G20:T20)</f>
        <v>8</v>
      </c>
      <c r="V20" s="212"/>
      <c r="W20" s="215"/>
      <c r="AA20" s="250" t="str">
        <f>VLOOKUP(Z21,Z54:AA132,2,FALSE)</f>
        <v>ほね</v>
      </c>
      <c r="AB20" s="88" t="s">
        <v>94</v>
      </c>
      <c r="AC20" s="49">
        <f>HLOOKUP($AA$20,モンスターデータ!$C$4:$W$9996,2,FALSE)</f>
        <v>3</v>
      </c>
      <c r="AD20" s="116"/>
      <c r="AE20" s="117"/>
      <c r="AF20" s="117"/>
      <c r="AG20" s="117"/>
      <c r="AH20" s="117"/>
      <c r="AI20" s="117"/>
      <c r="AJ20" s="117"/>
      <c r="AK20" s="118"/>
      <c r="AL20" s="117"/>
      <c r="AM20" s="117"/>
      <c r="AN20" s="117"/>
      <c r="AO20" s="119"/>
      <c r="AP20" s="63">
        <f t="shared" si="2"/>
        <v>3</v>
      </c>
      <c r="AQ20" s="246"/>
    </row>
    <row r="21" spans="1:43" ht="15" customHeight="1" thickTop="1" thickBot="1">
      <c r="A21" s="207"/>
      <c r="B21" s="29"/>
      <c r="D21" s="65" t="s">
        <v>55</v>
      </c>
      <c r="E21" s="28" t="str">
        <f>HLOOKUP($A$19,キャラクターデータ!$C$4:$W$9995,6,FALSE)</f>
        <v>-</v>
      </c>
      <c r="F21" s="54">
        <f>HLOOKUP($A$19,キャラクターデータ!$C$4:$W$9995,39,FALSE)</f>
        <v>0</v>
      </c>
      <c r="G21" s="55" t="str">
        <f>IFERROR(E21+F21, "-")</f>
        <v>-</v>
      </c>
      <c r="H21" s="59"/>
      <c r="I21" s="75"/>
      <c r="J21" s="78"/>
      <c r="K21" s="75"/>
      <c r="L21" s="78"/>
      <c r="M21" s="75"/>
      <c r="N21" s="78"/>
      <c r="O21" s="75"/>
      <c r="P21" s="78"/>
      <c r="Q21" s="75"/>
      <c r="R21" s="78"/>
      <c r="S21" s="75"/>
      <c r="T21" s="78"/>
      <c r="U21" s="97">
        <f t="shared" si="5"/>
        <v>0</v>
      </c>
      <c r="V21" s="212"/>
      <c r="W21" s="215"/>
      <c r="Z21" s="248">
        <v>6</v>
      </c>
      <c r="AA21" s="245"/>
      <c r="AB21" s="85" t="s">
        <v>97</v>
      </c>
      <c r="AC21" s="27" t="str">
        <f>HLOOKUP($AA$20,モンスターデータ!$C$4:$W$9996,3,FALSE)</f>
        <v>-</v>
      </c>
      <c r="AD21" s="120"/>
      <c r="AE21" s="121"/>
      <c r="AF21" s="121"/>
      <c r="AG21" s="121"/>
      <c r="AH21" s="121"/>
      <c r="AI21" s="121"/>
      <c r="AJ21" s="121"/>
      <c r="AK21" s="122"/>
      <c r="AL21" s="121"/>
      <c r="AM21" s="121"/>
      <c r="AN21" s="121"/>
      <c r="AO21" s="123"/>
      <c r="AP21" s="60">
        <f t="shared" si="2"/>
        <v>0</v>
      </c>
      <c r="AQ21" s="215"/>
    </row>
    <row r="22" spans="1:43" ht="15" customHeight="1" thickTop="1" thickBot="1">
      <c r="A22" s="208"/>
      <c r="B22" s="29"/>
      <c r="D22" s="1"/>
      <c r="E22" s="2"/>
      <c r="G22" s="66" t="s">
        <v>81</v>
      </c>
      <c r="H22" s="61"/>
      <c r="I22" s="76"/>
      <c r="J22" s="79"/>
      <c r="K22" s="76"/>
      <c r="L22" s="79"/>
      <c r="M22" s="76"/>
      <c r="N22" s="79"/>
      <c r="O22" s="76"/>
      <c r="P22" s="79"/>
      <c r="Q22" s="76"/>
      <c r="R22" s="79"/>
      <c r="S22" s="76"/>
      <c r="T22" s="79"/>
      <c r="U22" s="98">
        <f t="shared" si="5"/>
        <v>0</v>
      </c>
      <c r="V22" s="213"/>
      <c r="W22" s="216"/>
      <c r="Z22" s="249"/>
      <c r="AA22" s="245"/>
      <c r="AB22" s="85" t="s">
        <v>92</v>
      </c>
      <c r="AC22" s="27">
        <f>HLOOKUP($AA$20,モンスターデータ!$C$4:$W$9996,4,FALSE)</f>
        <v>1</v>
      </c>
      <c r="AD22" s="120"/>
      <c r="AE22" s="121"/>
      <c r="AF22" s="121"/>
      <c r="AG22" s="121"/>
      <c r="AH22" s="121"/>
      <c r="AI22" s="121"/>
      <c r="AJ22" s="121"/>
      <c r="AK22" s="122"/>
      <c r="AL22" s="121"/>
      <c r="AM22" s="121"/>
      <c r="AN22" s="121"/>
      <c r="AO22" s="123"/>
      <c r="AP22" s="60">
        <f t="shared" si="2"/>
        <v>1</v>
      </c>
      <c r="AQ22" s="215"/>
    </row>
    <row r="23" spans="1:43" ht="24.75" customHeight="1" thickBot="1">
      <c r="A23" s="30">
        <v>5</v>
      </c>
      <c r="B23" s="209" t="s">
        <v>58</v>
      </c>
      <c r="C23" s="210"/>
      <c r="D23" s="229" t="s">
        <v>59</v>
      </c>
      <c r="E23" s="230"/>
      <c r="F23" s="51" t="s">
        <v>85</v>
      </c>
      <c r="G23" s="51" t="s">
        <v>75</v>
      </c>
      <c r="H23" s="72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V23" s="67"/>
      <c r="W23" s="68"/>
      <c r="AA23" s="245"/>
      <c r="AB23" s="86" t="s">
        <v>93</v>
      </c>
      <c r="AC23" s="28" t="str">
        <f>HLOOKUP($AA$20,モンスターデータ!$C$4:$W$9996,5,FALSE)</f>
        <v>-</v>
      </c>
      <c r="AD23" s="124"/>
      <c r="AE23" s="125"/>
      <c r="AF23" s="125"/>
      <c r="AG23" s="125"/>
      <c r="AH23" s="125"/>
      <c r="AI23" s="125"/>
      <c r="AJ23" s="125"/>
      <c r="AK23" s="126"/>
      <c r="AL23" s="125"/>
      <c r="AM23" s="125"/>
      <c r="AN23" s="125"/>
      <c r="AO23" s="127"/>
      <c r="AP23" s="62">
        <f t="shared" si="2"/>
        <v>0</v>
      </c>
      <c r="AQ23" s="216"/>
    </row>
    <row r="24" spans="1:43" ht="15" customHeight="1" thickTop="1" thickBot="1">
      <c r="A24" s="206" t="str">
        <f>VLOOKUP(A23,A54:B124,2,FALSE)</f>
        <v>NOEL</v>
      </c>
      <c r="B24" s="99" t="s">
        <v>22</v>
      </c>
      <c r="C24" s="49" t="str">
        <f>HLOOKUP($A$24,キャラクターデータ!$C$4:$W$9995,2,FALSE)</f>
        <v>男</v>
      </c>
      <c r="D24" s="64" t="s">
        <v>60</v>
      </c>
      <c r="E24" s="49">
        <f>HLOOKUP($A$24,キャラクターデータ!$C$4:$W$9995,4,FALSE)</f>
        <v>3</v>
      </c>
      <c r="F24" s="52">
        <f>HLOOKUP($A$24,キャラクターデータ!$C$4:$W$9995,37,FALSE)</f>
        <v>0</v>
      </c>
      <c r="G24" s="56">
        <f>IFERROR(E24+F24, "-")</f>
        <v>3</v>
      </c>
      <c r="H24" s="58"/>
      <c r="I24" s="74"/>
      <c r="J24" s="77"/>
      <c r="K24" s="74"/>
      <c r="L24" s="77"/>
      <c r="M24" s="74"/>
      <c r="N24" s="77"/>
      <c r="O24" s="74"/>
      <c r="P24" s="77"/>
      <c r="Q24" s="74"/>
      <c r="R24" s="77"/>
      <c r="S24" s="74"/>
      <c r="T24" s="77"/>
      <c r="U24" s="96">
        <f>SUM(G24:T24)</f>
        <v>3</v>
      </c>
      <c r="V24" s="217"/>
      <c r="W24" s="218"/>
      <c r="Z24" s="248">
        <v>8</v>
      </c>
      <c r="AA24" s="245" t="str">
        <f>VLOOKUP(Z24,Z54:AA132,2,FALSE)</f>
        <v>ぐーる</v>
      </c>
      <c r="AB24" s="84" t="s">
        <v>94</v>
      </c>
      <c r="AC24" s="49">
        <f>HLOOKUP($AA$24,モンスターデータ!$C$4:$W$9996,2,FALSE)</f>
        <v>0</v>
      </c>
      <c r="AD24" s="116"/>
      <c r="AE24" s="117"/>
      <c r="AF24" s="117"/>
      <c r="AG24" s="117"/>
      <c r="AH24" s="117"/>
      <c r="AI24" s="117"/>
      <c r="AJ24" s="117"/>
      <c r="AK24" s="118"/>
      <c r="AL24" s="117"/>
      <c r="AM24" s="117"/>
      <c r="AN24" s="117"/>
      <c r="AO24" s="119"/>
      <c r="AP24" s="63">
        <f t="shared" si="2"/>
        <v>0</v>
      </c>
      <c r="AQ24" s="247"/>
    </row>
    <row r="25" spans="1:43" ht="15" customHeight="1" thickBot="1">
      <c r="A25" s="207"/>
      <c r="B25" s="99" t="s">
        <v>23</v>
      </c>
      <c r="C25" s="28" t="str">
        <f>HLOOKUP($A$24,キャラクターデータ!$C$4:$W$9995,3,FALSE)</f>
        <v>騎士</v>
      </c>
      <c r="D25" s="65" t="s">
        <v>61</v>
      </c>
      <c r="E25" s="27" t="str">
        <f>HLOOKUP($A$24,キャラクターデータ!$C$4:$W$9995,5,FALSE)</f>
        <v>-</v>
      </c>
      <c r="F25" s="53">
        <f>HLOOKUP($A$24,キャラクターデータ!$C$4:$W$9995,38,FALSE)</f>
        <v>0</v>
      </c>
      <c r="G25" s="56" t="str">
        <f>IFERROR(E25+F25, "-")</f>
        <v>-</v>
      </c>
      <c r="H25" s="59"/>
      <c r="I25" s="75"/>
      <c r="J25" s="78"/>
      <c r="K25" s="75"/>
      <c r="L25" s="78"/>
      <c r="M25" s="75"/>
      <c r="N25" s="78"/>
      <c r="O25" s="75"/>
      <c r="P25" s="78"/>
      <c r="Q25" s="75"/>
      <c r="R25" s="78"/>
      <c r="S25" s="75"/>
      <c r="T25" s="78"/>
      <c r="U25" s="97">
        <f t="shared" ref="U25:U27" si="6">SUM(G25:T25)</f>
        <v>0</v>
      </c>
      <c r="V25" s="212"/>
      <c r="W25" s="215"/>
      <c r="Z25" s="249"/>
      <c r="AA25" s="245"/>
      <c r="AB25" s="85" t="s">
        <v>91</v>
      </c>
      <c r="AC25" s="27">
        <f>HLOOKUP($AA$24,モンスターデータ!$C$4:$W$9996,3,FALSE)</f>
        <v>0</v>
      </c>
      <c r="AD25" s="120"/>
      <c r="AE25" s="121"/>
      <c r="AF25" s="121"/>
      <c r="AG25" s="121"/>
      <c r="AH25" s="121"/>
      <c r="AI25" s="121"/>
      <c r="AJ25" s="121"/>
      <c r="AK25" s="122"/>
      <c r="AL25" s="121"/>
      <c r="AM25" s="121"/>
      <c r="AN25" s="121"/>
      <c r="AO25" s="123"/>
      <c r="AP25" s="60">
        <f t="shared" si="2"/>
        <v>0</v>
      </c>
      <c r="AQ25" s="215"/>
    </row>
    <row r="26" spans="1:43" ht="15" customHeight="1" thickTop="1" thickBot="1">
      <c r="A26" s="207"/>
      <c r="B26" s="29"/>
      <c r="D26" s="65" t="s">
        <v>55</v>
      </c>
      <c r="E26" s="28">
        <f>HLOOKUP($A$24,キャラクターデータ!$C$4:$W$9995,6,FALSE)</f>
        <v>4</v>
      </c>
      <c r="F26" s="54">
        <f>HLOOKUP($A$24,キャラクターデータ!$C$4:$W$9995,39,FALSE)</f>
        <v>0</v>
      </c>
      <c r="G26" s="55">
        <f>IFERROR(E26+F26, "-")</f>
        <v>4</v>
      </c>
      <c r="H26" s="59"/>
      <c r="I26" s="75"/>
      <c r="J26" s="78"/>
      <c r="K26" s="75"/>
      <c r="L26" s="78"/>
      <c r="M26" s="75"/>
      <c r="N26" s="78"/>
      <c r="O26" s="75"/>
      <c r="P26" s="78"/>
      <c r="Q26" s="75"/>
      <c r="R26" s="78"/>
      <c r="S26" s="75"/>
      <c r="T26" s="78"/>
      <c r="U26" s="97">
        <f t="shared" si="6"/>
        <v>4</v>
      </c>
      <c r="V26" s="212"/>
      <c r="W26" s="215"/>
      <c r="AA26" s="245"/>
      <c r="AB26" s="85" t="s">
        <v>92</v>
      </c>
      <c r="AC26" s="27">
        <f>HLOOKUP($AA$24,モンスターデータ!$C$4:$W$9996,4,FALSE)</f>
        <v>0</v>
      </c>
      <c r="AD26" s="120"/>
      <c r="AE26" s="121"/>
      <c r="AF26" s="121"/>
      <c r="AG26" s="121"/>
      <c r="AH26" s="121"/>
      <c r="AI26" s="121"/>
      <c r="AJ26" s="121"/>
      <c r="AK26" s="122"/>
      <c r="AL26" s="121"/>
      <c r="AM26" s="121"/>
      <c r="AN26" s="121"/>
      <c r="AO26" s="123"/>
      <c r="AP26" s="60">
        <f t="shared" si="2"/>
        <v>0</v>
      </c>
      <c r="AQ26" s="215"/>
    </row>
    <row r="27" spans="1:43" ht="15" customHeight="1" thickTop="1" thickBot="1">
      <c r="A27" s="208"/>
      <c r="B27" s="29"/>
      <c r="D27" s="1"/>
      <c r="E27" s="2"/>
      <c r="G27" s="66" t="s">
        <v>81</v>
      </c>
      <c r="H27" s="61"/>
      <c r="I27" s="76"/>
      <c r="J27" s="79"/>
      <c r="K27" s="76"/>
      <c r="L27" s="79"/>
      <c r="M27" s="76"/>
      <c r="N27" s="79"/>
      <c r="O27" s="76"/>
      <c r="P27" s="79"/>
      <c r="Q27" s="76"/>
      <c r="R27" s="79"/>
      <c r="S27" s="76"/>
      <c r="T27" s="79"/>
      <c r="U27" s="98">
        <f t="shared" si="6"/>
        <v>0</v>
      </c>
      <c r="V27" s="213"/>
      <c r="W27" s="216"/>
      <c r="AA27" s="245"/>
      <c r="AB27" s="86" t="s">
        <v>93</v>
      </c>
      <c r="AC27" s="28">
        <f>HLOOKUP($AA$24,モンスターデータ!$C$4:$W$9996,5,FALSE)</f>
        <v>0</v>
      </c>
      <c r="AD27" s="124"/>
      <c r="AE27" s="125"/>
      <c r="AF27" s="125"/>
      <c r="AG27" s="125"/>
      <c r="AH27" s="125"/>
      <c r="AI27" s="125"/>
      <c r="AJ27" s="125"/>
      <c r="AK27" s="126"/>
      <c r="AL27" s="125"/>
      <c r="AM27" s="125"/>
      <c r="AN27" s="125"/>
      <c r="AO27" s="127"/>
      <c r="AP27" s="62">
        <f t="shared" si="2"/>
        <v>0</v>
      </c>
      <c r="AQ27" s="216"/>
    </row>
    <row r="28" spans="1:43" ht="24.75" customHeight="1" thickBot="1">
      <c r="A28" s="30">
        <v>6</v>
      </c>
      <c r="B28" s="209" t="s">
        <v>58</v>
      </c>
      <c r="C28" s="210"/>
      <c r="D28" s="229" t="s">
        <v>59</v>
      </c>
      <c r="E28" s="230"/>
      <c r="F28" s="51" t="s">
        <v>85</v>
      </c>
      <c r="G28" s="51" t="s">
        <v>75</v>
      </c>
      <c r="H28" s="72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V28" s="67"/>
      <c r="W28" s="68"/>
    </row>
    <row r="29" spans="1:43" ht="15" customHeight="1" thickTop="1">
      <c r="A29" s="206" t="str">
        <f>VLOOKUP(A28,A54:B129,2,FALSE)</f>
        <v>ヤガミ</v>
      </c>
      <c r="B29" s="99" t="s">
        <v>22</v>
      </c>
      <c r="C29" s="49" t="str">
        <f>HLOOKUP($A$29,キャラクターデータ!$C$4:$W$9995,2,FALSE)</f>
        <v>女</v>
      </c>
      <c r="D29" s="64" t="s">
        <v>60</v>
      </c>
      <c r="E29" s="49">
        <f>HLOOKUP($A$29,キャラクターデータ!$C$4:$W$9995,4,FALSE)</f>
        <v>3</v>
      </c>
      <c r="F29" s="52">
        <f>HLOOKUP($A$29,キャラクターデータ!$C$4:$W$9995,37,FALSE)</f>
        <v>0</v>
      </c>
      <c r="G29" s="56">
        <f>IFERROR(E29+F29, "-")</f>
        <v>3</v>
      </c>
      <c r="H29" s="58"/>
      <c r="I29" s="74"/>
      <c r="J29" s="77"/>
      <c r="K29" s="74"/>
      <c r="L29" s="77"/>
      <c r="M29" s="74"/>
      <c r="N29" s="77"/>
      <c r="O29" s="74"/>
      <c r="P29" s="77"/>
      <c r="Q29" s="74"/>
      <c r="R29" s="77"/>
      <c r="S29" s="74"/>
      <c r="T29" s="77"/>
      <c r="U29" s="96">
        <f>SUM(G29:T29)</f>
        <v>3</v>
      </c>
      <c r="V29" s="217"/>
      <c r="W29" s="218"/>
    </row>
    <row r="30" spans="1:43" ht="15" customHeight="1" thickBot="1">
      <c r="A30" s="207"/>
      <c r="B30" s="99" t="s">
        <v>23</v>
      </c>
      <c r="C30" s="28" t="str">
        <f>HLOOKUP($A$29,キャラクターデータ!$C$4:$W$9995,3,FALSE)</f>
        <v>神官</v>
      </c>
      <c r="D30" s="65" t="s">
        <v>61</v>
      </c>
      <c r="E30" s="27">
        <f>HLOOKUP($A$29,キャラクターデータ!$C$4:$W$9995,5,FALSE)</f>
        <v>4</v>
      </c>
      <c r="F30" s="53">
        <f>HLOOKUP($A$29,キャラクターデータ!$C$4:$W$9995,38,FALSE)</f>
        <v>0</v>
      </c>
      <c r="G30" s="56">
        <f>IFERROR(E30+F30, "-")</f>
        <v>4</v>
      </c>
      <c r="H30" s="59"/>
      <c r="I30" s="75"/>
      <c r="J30" s="78"/>
      <c r="K30" s="75"/>
      <c r="L30" s="78"/>
      <c r="M30" s="75"/>
      <c r="N30" s="78"/>
      <c r="O30" s="75"/>
      <c r="P30" s="78"/>
      <c r="Q30" s="75"/>
      <c r="R30" s="78"/>
      <c r="S30" s="75"/>
      <c r="T30" s="78"/>
      <c r="U30" s="97">
        <f t="shared" ref="U30:U32" si="7">SUM(G30:T30)</f>
        <v>4</v>
      </c>
      <c r="V30" s="212"/>
      <c r="W30" s="215"/>
    </row>
    <row r="31" spans="1:43" ht="15" customHeight="1" thickTop="1" thickBot="1">
      <c r="A31" s="207"/>
      <c r="B31" s="29"/>
      <c r="D31" s="65" t="s">
        <v>55</v>
      </c>
      <c r="E31" s="28" t="str">
        <f>HLOOKUP($A$29,キャラクターデータ!$C$4:$W$9995,6,FALSE)</f>
        <v>-</v>
      </c>
      <c r="F31" s="54">
        <f>HLOOKUP($A$29,キャラクターデータ!$C$4:$W$9995,39,FALSE)</f>
        <v>0</v>
      </c>
      <c r="G31" s="55" t="str">
        <f>IFERROR(E31+F31, "-")</f>
        <v>-</v>
      </c>
      <c r="H31" s="59"/>
      <c r="I31" s="75"/>
      <c r="J31" s="78"/>
      <c r="K31" s="75"/>
      <c r="L31" s="78"/>
      <c r="M31" s="75"/>
      <c r="N31" s="78"/>
      <c r="O31" s="75"/>
      <c r="P31" s="78"/>
      <c r="Q31" s="75"/>
      <c r="R31" s="78"/>
      <c r="S31" s="75"/>
      <c r="T31" s="78"/>
      <c r="U31" s="97">
        <f t="shared" si="7"/>
        <v>0</v>
      </c>
      <c r="V31" s="212"/>
      <c r="W31" s="215"/>
    </row>
    <row r="32" spans="1:43" ht="15" customHeight="1" thickTop="1" thickBot="1">
      <c r="A32" s="208"/>
      <c r="B32" s="29"/>
      <c r="D32" s="1"/>
      <c r="E32" s="2"/>
      <c r="G32" s="66" t="s">
        <v>81</v>
      </c>
      <c r="H32" s="61"/>
      <c r="I32" s="76"/>
      <c r="J32" s="79"/>
      <c r="K32" s="76"/>
      <c r="L32" s="79"/>
      <c r="M32" s="76"/>
      <c r="N32" s="79"/>
      <c r="O32" s="76"/>
      <c r="P32" s="79"/>
      <c r="Q32" s="76"/>
      <c r="R32" s="79"/>
      <c r="S32" s="76"/>
      <c r="T32" s="79"/>
      <c r="U32" s="98">
        <f t="shared" si="7"/>
        <v>0</v>
      </c>
      <c r="V32" s="213"/>
      <c r="W32" s="216"/>
    </row>
    <row r="33" spans="1:23" ht="24.75" customHeight="1" thickBot="1">
      <c r="A33" s="30">
        <v>7</v>
      </c>
      <c r="B33" s="209" t="s">
        <v>58</v>
      </c>
      <c r="C33" s="210"/>
      <c r="D33" s="229" t="s">
        <v>59</v>
      </c>
      <c r="E33" s="230"/>
      <c r="F33" s="51" t="s">
        <v>85</v>
      </c>
      <c r="G33" s="51" t="s">
        <v>75</v>
      </c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V33" s="67"/>
      <c r="W33" s="68"/>
    </row>
    <row r="34" spans="1:23" ht="15" customHeight="1" thickTop="1">
      <c r="A34" s="206" t="str">
        <f>VLOOKUP(A33,A54:B134,2,FALSE)</f>
        <v>ユウタ</v>
      </c>
      <c r="B34" s="99" t="s">
        <v>22</v>
      </c>
      <c r="C34" s="49" t="str">
        <f>HLOOKUP($A$34,キャラクターデータ!$C$4:$W$9995,2,FALSE)</f>
        <v>男</v>
      </c>
      <c r="D34" s="64" t="s">
        <v>60</v>
      </c>
      <c r="E34" s="49">
        <f>HLOOKUP($A$34,キャラクターデータ!$C$4:$W$9995,4,FALSE)</f>
        <v>4</v>
      </c>
      <c r="F34" s="52">
        <f>HLOOKUP($A$34,キャラクターデータ!$C$4:$W$9995,37,FALSE)</f>
        <v>0</v>
      </c>
      <c r="G34" s="56">
        <f>IFERROR(E34+F34, "-")</f>
        <v>4</v>
      </c>
      <c r="H34" s="58"/>
      <c r="I34" s="74"/>
      <c r="J34" s="77"/>
      <c r="K34" s="74"/>
      <c r="L34" s="77"/>
      <c r="M34" s="74"/>
      <c r="N34" s="77"/>
      <c r="O34" s="74"/>
      <c r="P34" s="77"/>
      <c r="Q34" s="74"/>
      <c r="R34" s="77"/>
      <c r="S34" s="74"/>
      <c r="T34" s="77"/>
      <c r="U34" s="96">
        <f>SUM(G34:T34)</f>
        <v>4</v>
      </c>
      <c r="V34" s="217"/>
      <c r="W34" s="218"/>
    </row>
    <row r="35" spans="1:23" ht="15" customHeight="1" thickBot="1">
      <c r="A35" s="207"/>
      <c r="B35" s="99" t="s">
        <v>23</v>
      </c>
      <c r="C35" s="28" t="str">
        <f>HLOOKUP($A$34,キャラクターデータ!$C$4:$W$9995,3,FALSE)</f>
        <v>清掃員</v>
      </c>
      <c r="D35" s="65" t="s">
        <v>61</v>
      </c>
      <c r="E35" s="27" t="str">
        <f>HLOOKUP($A$34,キャラクターデータ!$C$4:$W$9995,5,FALSE)</f>
        <v>-</v>
      </c>
      <c r="F35" s="53">
        <f>HLOOKUP($A$34,キャラクターデータ!$C$4:$W$9995,38,FALSE)</f>
        <v>0</v>
      </c>
      <c r="G35" s="56" t="str">
        <f>IFERROR(E35+F35, "-")</f>
        <v>-</v>
      </c>
      <c r="H35" s="59"/>
      <c r="I35" s="75"/>
      <c r="J35" s="78"/>
      <c r="K35" s="75"/>
      <c r="L35" s="78"/>
      <c r="M35" s="75"/>
      <c r="N35" s="78"/>
      <c r="O35" s="75"/>
      <c r="P35" s="78"/>
      <c r="Q35" s="75"/>
      <c r="R35" s="78"/>
      <c r="S35" s="75"/>
      <c r="T35" s="78"/>
      <c r="U35" s="97">
        <f t="shared" ref="U35:U37" si="8">SUM(G35:T35)</f>
        <v>0</v>
      </c>
      <c r="V35" s="212"/>
      <c r="W35" s="215"/>
    </row>
    <row r="36" spans="1:23" ht="15" customHeight="1" thickTop="1" thickBot="1">
      <c r="A36" s="207"/>
      <c r="B36" s="29"/>
      <c r="D36" s="65" t="s">
        <v>55</v>
      </c>
      <c r="E36" s="28">
        <f>HLOOKUP($A$34,キャラクターデータ!$C$4:$W$9995,6,FALSE)</f>
        <v>2</v>
      </c>
      <c r="F36" s="54">
        <f>HLOOKUP($A$34,キャラクターデータ!$C$4:$W$9995,39,FALSE)</f>
        <v>0</v>
      </c>
      <c r="G36" s="55">
        <f>IFERROR(E36+F36, "-")</f>
        <v>2</v>
      </c>
      <c r="H36" s="59"/>
      <c r="I36" s="75"/>
      <c r="J36" s="78"/>
      <c r="K36" s="75"/>
      <c r="L36" s="78"/>
      <c r="M36" s="75"/>
      <c r="N36" s="78"/>
      <c r="O36" s="75"/>
      <c r="P36" s="78"/>
      <c r="Q36" s="75"/>
      <c r="R36" s="78"/>
      <c r="S36" s="75"/>
      <c r="T36" s="78"/>
      <c r="U36" s="97">
        <f t="shared" si="8"/>
        <v>2</v>
      </c>
      <c r="V36" s="212"/>
      <c r="W36" s="215"/>
    </row>
    <row r="37" spans="1:23" ht="15" customHeight="1" thickTop="1" thickBot="1">
      <c r="A37" s="208"/>
      <c r="B37" s="29"/>
      <c r="D37" s="1"/>
      <c r="E37" s="2"/>
      <c r="G37" s="66" t="s">
        <v>81</v>
      </c>
      <c r="H37" s="61"/>
      <c r="I37" s="76"/>
      <c r="J37" s="79"/>
      <c r="K37" s="76"/>
      <c r="L37" s="79"/>
      <c r="M37" s="76"/>
      <c r="N37" s="79"/>
      <c r="O37" s="76"/>
      <c r="P37" s="79"/>
      <c r="Q37" s="76"/>
      <c r="R37" s="79"/>
      <c r="S37" s="76"/>
      <c r="T37" s="79"/>
      <c r="U37" s="98">
        <f t="shared" si="8"/>
        <v>0</v>
      </c>
      <c r="V37" s="213"/>
      <c r="W37" s="216"/>
    </row>
    <row r="38" spans="1:23" ht="24.75" customHeight="1" thickBot="1">
      <c r="A38" s="30">
        <v>8</v>
      </c>
      <c r="B38" s="209" t="s">
        <v>58</v>
      </c>
      <c r="C38" s="210"/>
      <c r="D38" s="229" t="s">
        <v>59</v>
      </c>
      <c r="E38" s="230"/>
      <c r="F38" s="51" t="s">
        <v>85</v>
      </c>
      <c r="G38" s="51" t="s">
        <v>75</v>
      </c>
      <c r="H38" s="72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V38" s="67"/>
      <c r="W38" s="68"/>
    </row>
    <row r="39" spans="1:23" ht="15" customHeight="1" thickTop="1">
      <c r="A39" s="206" t="str">
        <f>VLOOKUP(A38,A54:B139,2,FALSE)</f>
        <v>募集中１</v>
      </c>
      <c r="B39" s="99" t="s">
        <v>22</v>
      </c>
      <c r="C39" s="49" t="str">
        <f>HLOOKUP($A$39,キャラクターデータ!$C$4:$W$9995,2,FALSE)</f>
        <v>中性</v>
      </c>
      <c r="D39" s="64" t="s">
        <v>60</v>
      </c>
      <c r="E39" s="49">
        <f>HLOOKUP($A$39,キャラクターデータ!$C$4:$W$9995,4,FALSE)</f>
        <v>0</v>
      </c>
      <c r="F39" s="52">
        <f>HLOOKUP($A$4,キャラクターデータ!$C$4:$W$9995,37,FALSE)</f>
        <v>1</v>
      </c>
      <c r="G39" s="56">
        <f>IFERROR(E39+F39, "-")</f>
        <v>1</v>
      </c>
      <c r="H39" s="58"/>
      <c r="I39" s="74"/>
      <c r="J39" s="77"/>
      <c r="K39" s="74"/>
      <c r="L39" s="77"/>
      <c r="M39" s="74"/>
      <c r="N39" s="77"/>
      <c r="O39" s="74"/>
      <c r="P39" s="77"/>
      <c r="Q39" s="74"/>
      <c r="R39" s="77"/>
      <c r="S39" s="74"/>
      <c r="T39" s="77"/>
      <c r="U39" s="96">
        <f>SUM(G39:T39)</f>
        <v>1</v>
      </c>
      <c r="V39" s="217"/>
      <c r="W39" s="218"/>
    </row>
    <row r="40" spans="1:23" ht="15" customHeight="1" thickBot="1">
      <c r="A40" s="207"/>
      <c r="B40" s="99" t="s">
        <v>23</v>
      </c>
      <c r="C40" s="28">
        <f>HLOOKUP($A$39,キャラクターデータ!$C$4:$W$9995,3,FALSE)</f>
        <v>0</v>
      </c>
      <c r="D40" s="65" t="s">
        <v>61</v>
      </c>
      <c r="E40" s="27">
        <f>HLOOKUP($A$39,キャラクターデータ!$C$4:$W$9995,5,FALSE)</f>
        <v>0</v>
      </c>
      <c r="F40" s="53">
        <f>HLOOKUP($A$4,キャラクターデータ!$C$4:$W$9995,38,FALSE)</f>
        <v>0</v>
      </c>
      <c r="G40" s="56">
        <f>IFERROR(E40+F40, "-")</f>
        <v>0</v>
      </c>
      <c r="H40" s="59"/>
      <c r="I40" s="75"/>
      <c r="J40" s="78"/>
      <c r="K40" s="75"/>
      <c r="L40" s="78"/>
      <c r="M40" s="75"/>
      <c r="N40" s="78"/>
      <c r="O40" s="75"/>
      <c r="P40" s="78"/>
      <c r="Q40" s="75"/>
      <c r="R40" s="78"/>
      <c r="S40" s="75"/>
      <c r="T40" s="78"/>
      <c r="U40" s="97">
        <f t="shared" ref="U40:U42" si="9">SUM(G40:T40)</f>
        <v>0</v>
      </c>
      <c r="V40" s="212"/>
      <c r="W40" s="215"/>
    </row>
    <row r="41" spans="1:23" ht="15" customHeight="1" thickTop="1" thickBot="1">
      <c r="A41" s="207"/>
      <c r="B41" s="29"/>
      <c r="D41" s="65" t="s">
        <v>55</v>
      </c>
      <c r="E41" s="28">
        <f>HLOOKUP($A$39,キャラクターデータ!$C$4:$W$9995,6,FALSE)</f>
        <v>0</v>
      </c>
      <c r="F41" s="54">
        <f>HLOOKUP($A$4,キャラクターデータ!$C$4:$W$9995,39,FALSE)</f>
        <v>0</v>
      </c>
      <c r="G41" s="55">
        <f>IFERROR(E41+F41, "-")</f>
        <v>0</v>
      </c>
      <c r="H41" s="59"/>
      <c r="I41" s="75"/>
      <c r="J41" s="78"/>
      <c r="K41" s="75"/>
      <c r="L41" s="78"/>
      <c r="M41" s="75"/>
      <c r="N41" s="78"/>
      <c r="O41" s="75"/>
      <c r="P41" s="78"/>
      <c r="Q41" s="75"/>
      <c r="R41" s="78"/>
      <c r="S41" s="75"/>
      <c r="T41" s="78"/>
      <c r="U41" s="97">
        <f t="shared" si="9"/>
        <v>0</v>
      </c>
      <c r="V41" s="212"/>
      <c r="W41" s="215"/>
    </row>
    <row r="42" spans="1:23" ht="15" customHeight="1" thickTop="1" thickBot="1">
      <c r="A42" s="208"/>
      <c r="B42" s="29"/>
      <c r="D42" s="1"/>
      <c r="E42" s="2"/>
      <c r="G42" s="66" t="s">
        <v>81</v>
      </c>
      <c r="H42" s="61"/>
      <c r="I42" s="76"/>
      <c r="J42" s="79"/>
      <c r="K42" s="76"/>
      <c r="L42" s="79"/>
      <c r="M42" s="76"/>
      <c r="N42" s="79"/>
      <c r="O42" s="76"/>
      <c r="P42" s="79"/>
      <c r="Q42" s="76"/>
      <c r="R42" s="79"/>
      <c r="S42" s="76"/>
      <c r="T42" s="79"/>
      <c r="U42" s="98">
        <f t="shared" si="9"/>
        <v>0</v>
      </c>
      <c r="V42" s="213"/>
      <c r="W42" s="216"/>
    </row>
    <row r="43" spans="1:23" ht="24.75" customHeight="1" thickBot="1">
      <c r="A43" s="30">
        <v>9</v>
      </c>
      <c r="B43" s="209" t="s">
        <v>58</v>
      </c>
      <c r="C43" s="210"/>
      <c r="D43" s="229" t="s">
        <v>59</v>
      </c>
      <c r="E43" s="230"/>
      <c r="F43" s="51" t="s">
        <v>85</v>
      </c>
      <c r="G43" s="51" t="s">
        <v>75</v>
      </c>
      <c r="H43" s="72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V43" s="67"/>
      <c r="W43" s="68"/>
    </row>
    <row r="44" spans="1:23" ht="15" customHeight="1" thickTop="1">
      <c r="A44" s="206" t="str">
        <f>VLOOKUP(A43,A49:B144,2,FALSE)</f>
        <v>募集中2</v>
      </c>
      <c r="B44" s="99" t="s">
        <v>22</v>
      </c>
      <c r="C44" s="49" t="str">
        <f>HLOOKUP($A$44,キャラクターデータ!$C$4:$W$9995,2,FALSE)</f>
        <v>中性</v>
      </c>
      <c r="D44" s="64" t="s">
        <v>60</v>
      </c>
      <c r="E44" s="49">
        <f>HLOOKUP($A$44,キャラクターデータ!$C$4:$W$9995,4,FALSE)</f>
        <v>0</v>
      </c>
      <c r="F44" s="52">
        <f>HLOOKUP($A$44,キャラクターデータ!$C$4:$W$9995,37,FALSE)</f>
        <v>0</v>
      </c>
      <c r="G44" s="56">
        <f>IFERROR(E44+F44, "-")</f>
        <v>0</v>
      </c>
      <c r="H44" s="58"/>
      <c r="I44" s="74"/>
      <c r="J44" s="77"/>
      <c r="K44" s="74"/>
      <c r="L44" s="77"/>
      <c r="M44" s="74"/>
      <c r="N44" s="77"/>
      <c r="O44" s="74"/>
      <c r="P44" s="77"/>
      <c r="Q44" s="74"/>
      <c r="R44" s="77"/>
      <c r="S44" s="74"/>
      <c r="T44" s="77"/>
      <c r="U44" s="96">
        <f>SUM(G44:T44)</f>
        <v>0</v>
      </c>
      <c r="V44" s="217"/>
      <c r="W44" s="218"/>
    </row>
    <row r="45" spans="1:23" ht="15" customHeight="1" thickBot="1">
      <c r="A45" s="207"/>
      <c r="B45" s="99" t="s">
        <v>23</v>
      </c>
      <c r="C45" s="28">
        <f>HLOOKUP($A$44,キャラクターデータ!$C$4:$W$9995,3,FALSE)</f>
        <v>0</v>
      </c>
      <c r="D45" s="65" t="s">
        <v>61</v>
      </c>
      <c r="E45" s="27">
        <f>HLOOKUP($A$44,キャラクターデータ!$C$4:$W$9995,5,FALSE)</f>
        <v>0</v>
      </c>
      <c r="F45" s="53">
        <f>HLOOKUP($A$44,キャラクターデータ!$C$4:$W$9995,38,FALSE)</f>
        <v>0</v>
      </c>
      <c r="G45" s="56">
        <f>IFERROR(E45+F45, "-")</f>
        <v>0</v>
      </c>
      <c r="H45" s="59"/>
      <c r="I45" s="75"/>
      <c r="J45" s="78"/>
      <c r="K45" s="75"/>
      <c r="L45" s="78"/>
      <c r="M45" s="75"/>
      <c r="N45" s="78"/>
      <c r="O45" s="75"/>
      <c r="P45" s="78"/>
      <c r="Q45" s="75"/>
      <c r="R45" s="78"/>
      <c r="S45" s="75"/>
      <c r="T45" s="78"/>
      <c r="U45" s="97">
        <f t="shared" ref="U45:U47" si="10">SUM(G45:T45)</f>
        <v>0</v>
      </c>
      <c r="V45" s="212"/>
      <c r="W45" s="215"/>
    </row>
    <row r="46" spans="1:23" ht="15" customHeight="1" thickTop="1" thickBot="1">
      <c r="A46" s="207"/>
      <c r="B46" s="29"/>
      <c r="D46" s="65" t="s">
        <v>55</v>
      </c>
      <c r="E46" s="28">
        <f>HLOOKUP($A$44,キャラクターデータ!$C$4:$W$9995,6,FALSE)</f>
        <v>0</v>
      </c>
      <c r="F46" s="54">
        <f>HLOOKUP($A$44,キャラクターデータ!$C$4:$W$9995,39,FALSE)</f>
        <v>0</v>
      </c>
      <c r="G46" s="55">
        <f>IFERROR(E46+F46, "-")</f>
        <v>0</v>
      </c>
      <c r="H46" s="59"/>
      <c r="I46" s="75"/>
      <c r="J46" s="78"/>
      <c r="K46" s="75"/>
      <c r="L46" s="78"/>
      <c r="M46" s="75"/>
      <c r="N46" s="78"/>
      <c r="O46" s="75"/>
      <c r="P46" s="78"/>
      <c r="Q46" s="75"/>
      <c r="R46" s="78"/>
      <c r="S46" s="75"/>
      <c r="T46" s="78"/>
      <c r="U46" s="97">
        <f t="shared" si="10"/>
        <v>0</v>
      </c>
      <c r="V46" s="212"/>
      <c r="W46" s="215"/>
    </row>
    <row r="47" spans="1:23" ht="15" customHeight="1" thickTop="1" thickBot="1">
      <c r="A47" s="208"/>
      <c r="B47" s="29"/>
      <c r="D47" s="1"/>
      <c r="E47" s="2"/>
      <c r="G47" s="66" t="s">
        <v>81</v>
      </c>
      <c r="H47" s="61"/>
      <c r="I47" s="76"/>
      <c r="J47" s="79"/>
      <c r="K47" s="76"/>
      <c r="L47" s="79"/>
      <c r="M47" s="76"/>
      <c r="N47" s="79"/>
      <c r="O47" s="76"/>
      <c r="P47" s="79"/>
      <c r="Q47" s="76"/>
      <c r="R47" s="79"/>
      <c r="S47" s="76"/>
      <c r="T47" s="79"/>
      <c r="U47" s="98">
        <f t="shared" si="10"/>
        <v>0</v>
      </c>
      <c r="V47" s="213"/>
      <c r="W47" s="216"/>
    </row>
    <row r="48" spans="1:23" ht="24.75" customHeight="1" thickBot="1">
      <c r="A48" s="30">
        <v>10</v>
      </c>
      <c r="B48" s="209" t="s">
        <v>58</v>
      </c>
      <c r="C48" s="210"/>
      <c r="D48" s="229" t="s">
        <v>59</v>
      </c>
      <c r="E48" s="230"/>
      <c r="F48" s="51" t="s">
        <v>85</v>
      </c>
      <c r="G48" s="51" t="s">
        <v>75</v>
      </c>
      <c r="H48" s="72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V48" s="67"/>
      <c r="W48" s="68"/>
    </row>
    <row r="49" spans="1:28" ht="15" customHeight="1" thickTop="1">
      <c r="A49" s="206" t="str">
        <f>VLOOKUP(A48,A54:B149,2,FALSE)</f>
        <v>募集中3</v>
      </c>
      <c r="B49" s="99" t="s">
        <v>22</v>
      </c>
      <c r="C49" s="49" t="str">
        <f>HLOOKUP($A$49,キャラクターデータ!$C$4:$W$9995,2,FALSE)</f>
        <v>中性</v>
      </c>
      <c r="D49" s="64" t="s">
        <v>60</v>
      </c>
      <c r="E49" s="49">
        <f>HLOOKUP($A$49,キャラクターデータ!$C$4:$W$9995,4,FALSE)</f>
        <v>0</v>
      </c>
      <c r="F49" s="52">
        <f>HLOOKUP($A$49,キャラクターデータ!$C$4:$W$9995,37,FALSE)</f>
        <v>0</v>
      </c>
      <c r="G49" s="56">
        <f>IFERROR(E49+F49, "-")</f>
        <v>0</v>
      </c>
      <c r="H49" s="58"/>
      <c r="I49" s="74"/>
      <c r="J49" s="77"/>
      <c r="K49" s="74"/>
      <c r="L49" s="77"/>
      <c r="M49" s="74"/>
      <c r="N49" s="77"/>
      <c r="O49" s="74"/>
      <c r="P49" s="77"/>
      <c r="Q49" s="74"/>
      <c r="R49" s="77"/>
      <c r="S49" s="74"/>
      <c r="T49" s="77"/>
      <c r="U49" s="96">
        <f>SUM(G49:T49)</f>
        <v>0</v>
      </c>
      <c r="V49" s="217"/>
      <c r="W49" s="218"/>
    </row>
    <row r="50" spans="1:28" ht="15" customHeight="1" thickBot="1">
      <c r="A50" s="207"/>
      <c r="B50" s="99" t="s">
        <v>23</v>
      </c>
      <c r="C50" s="28">
        <f>HLOOKUP($A$49,キャラクターデータ!$C$4:$W$9995,3,FALSE)</f>
        <v>0</v>
      </c>
      <c r="D50" s="65" t="s">
        <v>61</v>
      </c>
      <c r="E50" s="27">
        <f>HLOOKUP($A$49,キャラクターデータ!$C$4:$W$9995,5,FALSE)</f>
        <v>0</v>
      </c>
      <c r="F50" s="53">
        <f>HLOOKUP($A$49,キャラクターデータ!$C$4:$W$9995,38,FALSE)</f>
        <v>0</v>
      </c>
      <c r="G50" s="56">
        <f>IFERROR(E50+F50, "-")</f>
        <v>0</v>
      </c>
      <c r="H50" s="59"/>
      <c r="I50" s="75"/>
      <c r="J50" s="78"/>
      <c r="K50" s="75"/>
      <c r="L50" s="78"/>
      <c r="M50" s="75"/>
      <c r="N50" s="78"/>
      <c r="O50" s="75"/>
      <c r="P50" s="78"/>
      <c r="Q50" s="75"/>
      <c r="R50" s="78"/>
      <c r="S50" s="75"/>
      <c r="T50" s="78"/>
      <c r="U50" s="97">
        <f t="shared" ref="U50:U52" si="11">SUM(G50:T50)</f>
        <v>0</v>
      </c>
      <c r="V50" s="212"/>
      <c r="W50" s="215"/>
    </row>
    <row r="51" spans="1:28" ht="15" customHeight="1" thickTop="1" thickBot="1">
      <c r="A51" s="207"/>
      <c r="B51" s="29"/>
      <c r="D51" s="65" t="s">
        <v>55</v>
      </c>
      <c r="E51" s="28">
        <f>HLOOKUP($A$49,キャラクターデータ!$C$4:$W$9995,6,FALSE)</f>
        <v>0</v>
      </c>
      <c r="F51" s="54">
        <f>HLOOKUP($A$49,キャラクターデータ!$C$4:$W$9995,39,FALSE)</f>
        <v>0</v>
      </c>
      <c r="G51" s="55">
        <f>IFERROR(E51+F51, "-")</f>
        <v>0</v>
      </c>
      <c r="H51" s="59"/>
      <c r="I51" s="75"/>
      <c r="J51" s="78"/>
      <c r="K51" s="75"/>
      <c r="L51" s="78"/>
      <c r="M51" s="75"/>
      <c r="N51" s="78"/>
      <c r="O51" s="75"/>
      <c r="P51" s="78"/>
      <c r="Q51" s="75"/>
      <c r="R51" s="78"/>
      <c r="S51" s="75"/>
      <c r="T51" s="78"/>
      <c r="U51" s="97">
        <f t="shared" si="11"/>
        <v>0</v>
      </c>
      <c r="V51" s="212"/>
      <c r="W51" s="215"/>
    </row>
    <row r="52" spans="1:28" ht="15" customHeight="1" thickTop="1" thickBot="1">
      <c r="A52" s="208"/>
      <c r="B52" s="29"/>
      <c r="D52" s="1"/>
      <c r="E52" s="2"/>
      <c r="G52" s="66" t="s">
        <v>81</v>
      </c>
      <c r="H52" s="61"/>
      <c r="I52" s="76"/>
      <c r="J52" s="79"/>
      <c r="K52" s="76"/>
      <c r="L52" s="79"/>
      <c r="M52" s="76"/>
      <c r="N52" s="79"/>
      <c r="O52" s="76"/>
      <c r="P52" s="79"/>
      <c r="Q52" s="76"/>
      <c r="R52" s="79"/>
      <c r="S52" s="76"/>
      <c r="T52" s="79"/>
      <c r="U52" s="98">
        <f t="shared" si="11"/>
        <v>0</v>
      </c>
      <c r="V52" s="213"/>
      <c r="W52" s="216"/>
    </row>
    <row r="54" spans="1:28" ht="20.100000000000001" customHeight="1">
      <c r="A54" s="23">
        <v>1</v>
      </c>
      <c r="B54" s="32" t="str">
        <f>キャラクターデータ!C4</f>
        <v>あとまる</v>
      </c>
      <c r="Z54" s="23">
        <v>1</v>
      </c>
      <c r="AA54" s="90" t="str">
        <f>モンスターデータ!C4</f>
        <v>こぼるど</v>
      </c>
    </row>
    <row r="55" spans="1:28" ht="20.100000000000001" customHeight="1">
      <c r="A55" s="23">
        <v>2</v>
      </c>
      <c r="B55" s="32" t="str">
        <f>キャラクターデータ!D4</f>
        <v>いおん</v>
      </c>
      <c r="Z55" s="23">
        <v>2</v>
      </c>
      <c r="AA55" s="90" t="str">
        <f>モンスターデータ!D4</f>
        <v>ごぶりん</v>
      </c>
    </row>
    <row r="56" spans="1:28" ht="20.100000000000001" customHeight="1">
      <c r="A56" s="23">
        <v>3</v>
      </c>
      <c r="B56" s="33" t="str">
        <f>キャラクターデータ!E4</f>
        <v>黒猫ジャック</v>
      </c>
      <c r="Z56" s="23">
        <v>3</v>
      </c>
      <c r="AA56" s="89" t="str">
        <f>モンスターデータ!E4</f>
        <v>ほぶごぶ</v>
      </c>
    </row>
    <row r="57" spans="1:28" ht="20.100000000000001" customHeight="1">
      <c r="A57" s="23">
        <v>4</v>
      </c>
      <c r="B57" s="33" t="str">
        <f>キャラクターデータ!F4</f>
        <v>ととりと</v>
      </c>
      <c r="Z57" s="23">
        <v>4</v>
      </c>
      <c r="AA57" s="89" t="str">
        <f>モンスターデータ!F4</f>
        <v>うるふ</v>
      </c>
    </row>
    <row r="58" spans="1:28" ht="20.100000000000001" customHeight="1">
      <c r="A58" s="23">
        <v>5</v>
      </c>
      <c r="B58" s="33" t="str">
        <f>キャラクターデータ!G4</f>
        <v>NOEL</v>
      </c>
      <c r="Z58" s="23">
        <v>5</v>
      </c>
      <c r="AA58" s="89" t="str">
        <f>モンスターデータ!G4</f>
        <v>りざーどまん</v>
      </c>
    </row>
    <row r="59" spans="1:28" ht="20.100000000000001" customHeight="1">
      <c r="A59" s="23">
        <v>6</v>
      </c>
      <c r="B59" s="33" t="str">
        <f>キャラクターデータ!H4</f>
        <v>ヤガミ</v>
      </c>
      <c r="Z59" s="23">
        <v>6</v>
      </c>
      <c r="AA59" s="89" t="str">
        <f>モンスターデータ!H4</f>
        <v>ほね</v>
      </c>
      <c r="AB59" s="83"/>
    </row>
    <row r="60" spans="1:28" ht="20.100000000000001" customHeight="1">
      <c r="A60" s="23">
        <v>7</v>
      </c>
      <c r="B60" s="33" t="str">
        <f>キャラクターデータ!I4</f>
        <v>ユウタ</v>
      </c>
      <c r="Z60" s="23">
        <v>7</v>
      </c>
      <c r="AA60" s="89" t="str">
        <f>モンスターデータ!I4</f>
        <v>ぞんび</v>
      </c>
      <c r="AB60" s="83"/>
    </row>
    <row r="61" spans="1:28" ht="20.100000000000001" customHeight="1">
      <c r="A61" s="23">
        <v>8</v>
      </c>
      <c r="B61" s="33" t="str">
        <f>キャラクターデータ!J4</f>
        <v>募集中１</v>
      </c>
      <c r="Z61" s="23">
        <v>8</v>
      </c>
      <c r="AA61" s="89" t="str">
        <f>モンスターデータ!J4</f>
        <v>ぐーる</v>
      </c>
    </row>
    <row r="62" spans="1:28" ht="20.100000000000001" customHeight="1">
      <c r="A62" s="23">
        <v>9</v>
      </c>
      <c r="B62" s="33" t="str">
        <f>キャラクターデータ!K4</f>
        <v>募集中2</v>
      </c>
      <c r="Z62" s="23">
        <v>9</v>
      </c>
      <c r="AA62" s="89" t="str">
        <f>モンスターデータ!K4</f>
        <v>がーごいる</v>
      </c>
    </row>
    <row r="63" spans="1:28" ht="20.100000000000001" customHeight="1">
      <c r="A63" s="23">
        <v>10</v>
      </c>
      <c r="B63" s="33" t="str">
        <f>キャラクターデータ!L4</f>
        <v>募集中3</v>
      </c>
      <c r="Z63" s="23">
        <v>10</v>
      </c>
      <c r="AA63" s="89" t="str">
        <f>モンスターデータ!L4</f>
        <v>へるはうんど</v>
      </c>
    </row>
    <row r="64" spans="1:28" ht="20.100000000000001" customHeight="1">
      <c r="A64" s="23">
        <v>11</v>
      </c>
      <c r="B64" s="33" t="str">
        <f>キャラクターデータ!M4</f>
        <v>募集中4</v>
      </c>
      <c r="Z64" s="23">
        <v>11</v>
      </c>
      <c r="AA64" s="89" t="str">
        <f>モンスターデータ!M4</f>
        <v>ぐりふぉん</v>
      </c>
    </row>
    <row r="65" spans="1:27" ht="20.100000000000001" customHeight="1">
      <c r="A65" s="23">
        <v>12</v>
      </c>
      <c r="B65" s="33" t="str">
        <f>キャラクターデータ!N4</f>
        <v>募集中5</v>
      </c>
      <c r="Z65" s="23">
        <v>12</v>
      </c>
      <c r="AA65" s="89" t="str">
        <f>モンスターデータ!N4</f>
        <v>おーが</v>
      </c>
    </row>
    <row r="66" spans="1:27" ht="20.100000000000001" customHeight="1">
      <c r="A66" s="23">
        <v>13</v>
      </c>
      <c r="B66" s="33" t="str">
        <f>キャラクターデータ!O4</f>
        <v>募集中6</v>
      </c>
      <c r="Z66" s="23">
        <v>13</v>
      </c>
      <c r="AA66" s="89" t="str">
        <f>モンスターデータ!O4</f>
        <v>とうぞく</v>
      </c>
    </row>
    <row r="67" spans="1:27" ht="20.100000000000001" customHeight="1">
      <c r="A67" s="23">
        <v>14</v>
      </c>
      <c r="B67" s="33" t="str">
        <f>キャラクターデータ!P4</f>
        <v>募集中7</v>
      </c>
      <c r="Z67" s="23">
        <v>14</v>
      </c>
      <c r="AA67" s="89" t="str">
        <f>モンスターデータ!P4</f>
        <v>ようへい</v>
      </c>
    </row>
    <row r="68" spans="1:27" ht="20.100000000000001" customHeight="1">
      <c r="A68" s="23">
        <v>15</v>
      </c>
      <c r="B68" s="33" t="str">
        <f>キャラクターデータ!Q4</f>
        <v>募集中8</v>
      </c>
      <c r="Z68" s="23">
        <v>15</v>
      </c>
      <c r="AA68" s="89" t="str">
        <f>モンスターデータ!Q4</f>
        <v>まじゅつし</v>
      </c>
    </row>
    <row r="69" spans="1:27" ht="20.100000000000001" customHeight="1">
      <c r="A69" s="23">
        <v>16</v>
      </c>
      <c r="B69" s="33" t="str">
        <f>キャラクターデータ!R4</f>
        <v>募集中9</v>
      </c>
      <c r="Z69" s="23">
        <v>16</v>
      </c>
      <c r="AA69" s="89" t="str">
        <f>モンスターデータ!R4</f>
        <v>おかしら</v>
      </c>
    </row>
    <row r="70" spans="1:27" ht="20.100000000000001" customHeight="1">
      <c r="A70" s="23">
        <v>17</v>
      </c>
      <c r="B70" s="33" t="str">
        <f>キャラクターデータ!S4</f>
        <v>募集中10</v>
      </c>
      <c r="Z70" s="23">
        <v>17</v>
      </c>
      <c r="AA70" s="89" t="str">
        <f>モンスターデータ!S4</f>
        <v>募集中1</v>
      </c>
    </row>
    <row r="71" spans="1:27" ht="20.100000000000001" customHeight="1">
      <c r="A71" s="23">
        <v>18</v>
      </c>
      <c r="B71" s="33" t="str">
        <f>キャラクターデータ!T4</f>
        <v>募集中11</v>
      </c>
      <c r="Z71" s="23">
        <v>18</v>
      </c>
      <c r="AA71" s="89" t="str">
        <f>モンスターデータ!T4</f>
        <v>募集中2</v>
      </c>
    </row>
    <row r="72" spans="1:27" ht="20.100000000000001" customHeight="1">
      <c r="A72" s="23">
        <v>19</v>
      </c>
      <c r="B72" s="33" t="str">
        <f>キャラクターデータ!U4</f>
        <v>募集中12</v>
      </c>
      <c r="Z72" s="23">
        <v>19</v>
      </c>
      <c r="AA72" s="89" t="str">
        <f>モンスターデータ!U4</f>
        <v>募集中3</v>
      </c>
    </row>
    <row r="73" spans="1:27" ht="20.100000000000001" customHeight="1">
      <c r="A73" s="23">
        <v>20</v>
      </c>
      <c r="B73" s="33" t="str">
        <f>キャラクターデータ!V4</f>
        <v>募集中13</v>
      </c>
      <c r="Z73" s="23">
        <v>20</v>
      </c>
      <c r="AA73" s="89" t="str">
        <f>モンスターデータ!V4</f>
        <v>募集中4</v>
      </c>
    </row>
    <row r="74" spans="1:27" ht="20.100000000000001" customHeight="1">
      <c r="A74" s="23">
        <v>21</v>
      </c>
      <c r="B74" s="33" t="str">
        <f>キャラクターデータ!W4</f>
        <v>募集中14</v>
      </c>
      <c r="Z74" s="23">
        <v>21</v>
      </c>
      <c r="AA74" s="89" t="str">
        <f>モンスターデータ!W4</f>
        <v>募集中5</v>
      </c>
    </row>
    <row r="75" spans="1:27" ht="20.100000000000001" customHeight="1">
      <c r="A75" s="23"/>
      <c r="B75"/>
    </row>
    <row r="76" spans="1:27" ht="20.100000000000001" customHeight="1">
      <c r="A76" s="23"/>
      <c r="B76"/>
    </row>
    <row r="77" spans="1:27" ht="20.100000000000001" customHeight="1">
      <c r="A77" s="23"/>
      <c r="B77"/>
    </row>
    <row r="78" spans="1:27" ht="20.100000000000001" customHeight="1">
      <c r="A78" s="23"/>
      <c r="B78"/>
    </row>
    <row r="79" spans="1:27" ht="20.100000000000001" customHeight="1">
      <c r="A79" s="23"/>
      <c r="B79"/>
    </row>
    <row r="80" spans="1:27" ht="20.100000000000001" customHeight="1">
      <c r="A80" s="23"/>
      <c r="B80"/>
    </row>
    <row r="81" spans="1:2" ht="20.100000000000001" customHeight="1">
      <c r="A81" s="23"/>
      <c r="B81"/>
    </row>
    <row r="82" spans="1:2" ht="20.100000000000001" customHeight="1">
      <c r="A82" s="23"/>
      <c r="B82"/>
    </row>
    <row r="83" spans="1:2" ht="20.100000000000001" customHeight="1">
      <c r="A83" s="23"/>
      <c r="B83"/>
    </row>
    <row r="84" spans="1:2" ht="20.100000000000001" customHeight="1">
      <c r="A84" s="23"/>
      <c r="B84"/>
    </row>
    <row r="85" spans="1:2" ht="20.100000000000001" customHeight="1">
      <c r="A85" s="23"/>
      <c r="B85"/>
    </row>
    <row r="86" spans="1:2" ht="20.100000000000001" customHeight="1">
      <c r="A86" s="23"/>
      <c r="B86"/>
    </row>
    <row r="87" spans="1:2" ht="20.100000000000001" customHeight="1">
      <c r="A87" s="23"/>
      <c r="B87"/>
    </row>
    <row r="88" spans="1:2" ht="20.100000000000001" customHeight="1">
      <c r="A88" s="23"/>
      <c r="B88"/>
    </row>
    <row r="89" spans="1:2" ht="20.100000000000001" customHeight="1">
      <c r="A89" s="23"/>
      <c r="B89"/>
    </row>
    <row r="90" spans="1:2" ht="20.100000000000001" customHeight="1">
      <c r="A90" s="23"/>
      <c r="B90"/>
    </row>
    <row r="91" spans="1:2" ht="20.100000000000001" customHeight="1">
      <c r="A91" s="23"/>
      <c r="B91"/>
    </row>
    <row r="92" spans="1:2" ht="20.100000000000001" customHeight="1">
      <c r="A92" s="31"/>
      <c r="B92"/>
    </row>
    <row r="93" spans="1:2" ht="20.100000000000001" customHeight="1">
      <c r="A93" s="23"/>
      <c r="B93"/>
    </row>
    <row r="94" spans="1:2" ht="20.100000000000001" customHeight="1">
      <c r="A94" s="23"/>
      <c r="B94"/>
    </row>
    <row r="95" spans="1:2" ht="20.100000000000001" customHeight="1">
      <c r="A95" s="23"/>
      <c r="B95"/>
    </row>
    <row r="96" spans="1:2" ht="20.100000000000001" customHeight="1">
      <c r="A96" s="23"/>
      <c r="B96"/>
    </row>
    <row r="97" spans="1:2" ht="20.100000000000001" customHeight="1">
      <c r="A97" s="23"/>
      <c r="B97"/>
    </row>
    <row r="98" spans="1:2" ht="20.100000000000001" customHeight="1">
      <c r="A98" s="23"/>
      <c r="B98"/>
    </row>
    <row r="99" spans="1:2" ht="20.100000000000001" customHeight="1">
      <c r="A99" s="23"/>
      <c r="B99"/>
    </row>
    <row r="100" spans="1:2" ht="20.100000000000001" customHeight="1">
      <c r="A100" s="23"/>
      <c r="B100"/>
    </row>
    <row r="101" spans="1:2" ht="20.100000000000001" customHeight="1">
      <c r="A101" s="23"/>
      <c r="B101"/>
    </row>
    <row r="102" spans="1:2" ht="20.100000000000001" customHeight="1">
      <c r="A102" s="23"/>
      <c r="B102"/>
    </row>
    <row r="103" spans="1:2" ht="20.100000000000001" customHeight="1">
      <c r="A103" s="23"/>
      <c r="B103"/>
    </row>
    <row r="104" spans="1:2" ht="20.100000000000001" customHeight="1">
      <c r="A104" s="23"/>
      <c r="B104"/>
    </row>
    <row r="105" spans="1:2" ht="20.100000000000001" customHeight="1">
      <c r="A105" s="23"/>
      <c r="B105"/>
    </row>
    <row r="106" spans="1:2" ht="20.100000000000001" customHeight="1">
      <c r="A106" s="23"/>
      <c r="B106"/>
    </row>
    <row r="107" spans="1:2" ht="20.100000000000001" customHeight="1">
      <c r="A107" s="23"/>
      <c r="B107"/>
    </row>
    <row r="108" spans="1:2" ht="20.100000000000001" customHeight="1">
      <c r="A108" s="23"/>
      <c r="B108"/>
    </row>
    <row r="109" spans="1:2" ht="20.100000000000001" customHeight="1">
      <c r="A109" s="23"/>
      <c r="B109"/>
    </row>
    <row r="110" spans="1:2" ht="20.100000000000001" customHeight="1">
      <c r="A110" s="23"/>
      <c r="B110"/>
    </row>
    <row r="111" spans="1:2" ht="20.100000000000001" customHeight="1">
      <c r="A111" s="23"/>
      <c r="B111"/>
    </row>
    <row r="112" spans="1:2" ht="20.100000000000001" customHeight="1">
      <c r="A112" s="23"/>
      <c r="B112"/>
    </row>
    <row r="113" spans="1:2" ht="20.100000000000001" customHeight="1">
      <c r="A113" s="23"/>
      <c r="B113"/>
    </row>
    <row r="114" spans="1:2" ht="20.100000000000001" customHeight="1">
      <c r="A114" s="23"/>
      <c r="B114"/>
    </row>
    <row r="115" spans="1:2" ht="20.100000000000001" customHeight="1"/>
  </sheetData>
  <mergeCells count="89">
    <mergeCell ref="AA24:AA27"/>
    <mergeCell ref="AQ24:AQ27"/>
    <mergeCell ref="Z4:Z5"/>
    <mergeCell ref="Z21:Z22"/>
    <mergeCell ref="Z24:Z25"/>
    <mergeCell ref="AA12:AA15"/>
    <mergeCell ref="AQ12:AQ15"/>
    <mergeCell ref="AA16:AA19"/>
    <mergeCell ref="AQ16:AQ19"/>
    <mergeCell ref="AA20:AA23"/>
    <mergeCell ref="AQ20:AQ23"/>
    <mergeCell ref="AQ2:AQ3"/>
    <mergeCell ref="AA4:AA7"/>
    <mergeCell ref="AQ4:AQ7"/>
    <mergeCell ref="AA8:AA11"/>
    <mergeCell ref="AQ8:AQ11"/>
    <mergeCell ref="AP2:AP3"/>
    <mergeCell ref="AA1:AB1"/>
    <mergeCell ref="AD1:AO1"/>
    <mergeCell ref="AA2:AA3"/>
    <mergeCell ref="AB2:AB3"/>
    <mergeCell ref="AC2:AC3"/>
    <mergeCell ref="AD2:AE2"/>
    <mergeCell ref="AF2:AG2"/>
    <mergeCell ref="AH2:AI2"/>
    <mergeCell ref="AJ2:AK2"/>
    <mergeCell ref="AL2:AM2"/>
    <mergeCell ref="AN2:AO2"/>
    <mergeCell ref="A1:G2"/>
    <mergeCell ref="A4:A7"/>
    <mergeCell ref="B18:C18"/>
    <mergeCell ref="B23:C23"/>
    <mergeCell ref="B28:C28"/>
    <mergeCell ref="B8:C8"/>
    <mergeCell ref="B13:C13"/>
    <mergeCell ref="A9:A12"/>
    <mergeCell ref="D3:E3"/>
    <mergeCell ref="D8:E8"/>
    <mergeCell ref="D28:E28"/>
    <mergeCell ref="D13:E13"/>
    <mergeCell ref="D18:E18"/>
    <mergeCell ref="D23:E23"/>
    <mergeCell ref="A19:A22"/>
    <mergeCell ref="A24:A27"/>
    <mergeCell ref="A44:A47"/>
    <mergeCell ref="A49:A52"/>
    <mergeCell ref="D33:E33"/>
    <mergeCell ref="D38:E38"/>
    <mergeCell ref="A34:A37"/>
    <mergeCell ref="A39:A42"/>
    <mergeCell ref="B33:C33"/>
    <mergeCell ref="B38:C38"/>
    <mergeCell ref="D43:E43"/>
    <mergeCell ref="D48:E48"/>
    <mergeCell ref="B43:C43"/>
    <mergeCell ref="B48:C48"/>
    <mergeCell ref="V19:V22"/>
    <mergeCell ref="W19:W22"/>
    <mergeCell ref="V14:V17"/>
    <mergeCell ref="W14:W17"/>
    <mergeCell ref="W49:W52"/>
    <mergeCell ref="W44:W47"/>
    <mergeCell ref="V39:V42"/>
    <mergeCell ref="W39:W42"/>
    <mergeCell ref="V34:V37"/>
    <mergeCell ref="W34:W37"/>
    <mergeCell ref="V49:V52"/>
    <mergeCell ref="V44:V47"/>
    <mergeCell ref="Q2:R2"/>
    <mergeCell ref="S2:T2"/>
    <mergeCell ref="U2:U3"/>
    <mergeCell ref="V2:V3"/>
    <mergeCell ref="W2:W3"/>
    <mergeCell ref="A29:A32"/>
    <mergeCell ref="A14:A17"/>
    <mergeCell ref="B3:C3"/>
    <mergeCell ref="V4:V7"/>
    <mergeCell ref="W4:W7"/>
    <mergeCell ref="V29:V32"/>
    <mergeCell ref="W29:W32"/>
    <mergeCell ref="V9:V12"/>
    <mergeCell ref="W9:W12"/>
    <mergeCell ref="H2:H3"/>
    <mergeCell ref="I2:J2"/>
    <mergeCell ref="K2:L2"/>
    <mergeCell ref="M2:N2"/>
    <mergeCell ref="O2:P2"/>
    <mergeCell ref="V24:V27"/>
    <mergeCell ref="W24:W27"/>
  </mergeCells>
  <phoneticPr fontId="3"/>
  <conditionalFormatting sqref="C4 E4">
    <cfRule type="cellIs" dxfId="162" priority="489" operator="equal">
      <formula>0</formula>
    </cfRule>
  </conditionalFormatting>
  <conditionalFormatting sqref="E5:E6">
    <cfRule type="cellIs" dxfId="161" priority="483" operator="equal">
      <formula>0</formula>
    </cfRule>
  </conditionalFormatting>
  <conditionalFormatting sqref="E4:E6">
    <cfRule type="cellIs" dxfId="160" priority="358" operator="equal">
      <formula>0</formula>
    </cfRule>
  </conditionalFormatting>
  <conditionalFormatting sqref="E5">
    <cfRule type="cellIs" dxfId="159" priority="360" operator="equal">
      <formula>0</formula>
    </cfRule>
  </conditionalFormatting>
  <conditionalFormatting sqref="C4:C5">
    <cfRule type="cellIs" dxfId="158" priority="359" operator="equal">
      <formula>0</formula>
    </cfRule>
  </conditionalFormatting>
  <conditionalFormatting sqref="E6">
    <cfRule type="cellIs" dxfId="157" priority="355" operator="equal">
      <formula>0</formula>
    </cfRule>
  </conditionalFormatting>
  <conditionalFormatting sqref="E4">
    <cfRule type="cellIs" dxfId="156" priority="356" operator="equal">
      <formula>0</formula>
    </cfRule>
  </conditionalFormatting>
  <conditionalFormatting sqref="U4:U5">
    <cfRule type="cellIs" dxfId="155" priority="352" stopIfTrue="1" operator="lessThan">
      <formula>1</formula>
    </cfRule>
    <cfRule type="cellIs" dxfId="154" priority="353" stopIfTrue="1" operator="equal">
      <formula>1</formula>
    </cfRule>
    <cfRule type="cellIs" dxfId="153" priority="354" stopIfTrue="1" operator="equal">
      <formula>2</formula>
    </cfRule>
  </conditionalFormatting>
  <conditionalFormatting sqref="C49 E49">
    <cfRule type="cellIs" dxfId="152" priority="98" operator="equal">
      <formula>0</formula>
    </cfRule>
  </conditionalFormatting>
  <conditionalFormatting sqref="E50:E51">
    <cfRule type="cellIs" dxfId="151" priority="97" operator="equal">
      <formula>0</formula>
    </cfRule>
  </conditionalFormatting>
  <conditionalFormatting sqref="E49:E51">
    <cfRule type="cellIs" dxfId="150" priority="94" operator="equal">
      <formula>0</formula>
    </cfRule>
  </conditionalFormatting>
  <conditionalFormatting sqref="E50">
    <cfRule type="cellIs" dxfId="149" priority="96" operator="equal">
      <formula>0</formula>
    </cfRule>
  </conditionalFormatting>
  <conditionalFormatting sqref="C49:C50">
    <cfRule type="cellIs" dxfId="148" priority="95" operator="equal">
      <formula>0</formula>
    </cfRule>
  </conditionalFormatting>
  <conditionalFormatting sqref="E51">
    <cfRule type="cellIs" dxfId="147" priority="92" operator="equal">
      <formula>0</formula>
    </cfRule>
  </conditionalFormatting>
  <conditionalFormatting sqref="E49">
    <cfRule type="cellIs" dxfId="146" priority="93" operator="equal">
      <formula>0</formula>
    </cfRule>
  </conditionalFormatting>
  <conditionalFormatting sqref="C9 E9">
    <cfRule type="cellIs" dxfId="145" priority="341" operator="equal">
      <formula>0</formula>
    </cfRule>
  </conditionalFormatting>
  <conditionalFormatting sqref="E10:E11">
    <cfRule type="cellIs" dxfId="144" priority="340" operator="equal">
      <formula>0</formula>
    </cfRule>
  </conditionalFormatting>
  <conditionalFormatting sqref="E9:E11">
    <cfRule type="cellIs" dxfId="143" priority="337" operator="equal">
      <formula>0</formula>
    </cfRule>
  </conditionalFormatting>
  <conditionalFormatting sqref="E10">
    <cfRule type="cellIs" dxfId="142" priority="339" operator="equal">
      <formula>0</formula>
    </cfRule>
  </conditionalFormatting>
  <conditionalFormatting sqref="C9:C10">
    <cfRule type="cellIs" dxfId="141" priority="338" operator="equal">
      <formula>0</formula>
    </cfRule>
  </conditionalFormatting>
  <conditionalFormatting sqref="E11">
    <cfRule type="cellIs" dxfId="140" priority="335" operator="equal">
      <formula>0</formula>
    </cfRule>
  </conditionalFormatting>
  <conditionalFormatting sqref="E9">
    <cfRule type="cellIs" dxfId="139" priority="336" operator="equal">
      <formula>0</formula>
    </cfRule>
  </conditionalFormatting>
  <conditionalFormatting sqref="C44 E44">
    <cfRule type="cellIs" dxfId="138" priority="108" operator="equal">
      <formula>0</formula>
    </cfRule>
  </conditionalFormatting>
  <conditionalFormatting sqref="E45:E46">
    <cfRule type="cellIs" dxfId="137" priority="107" operator="equal">
      <formula>0</formula>
    </cfRule>
  </conditionalFormatting>
  <conditionalFormatting sqref="E44:E46">
    <cfRule type="cellIs" dxfId="136" priority="104" operator="equal">
      <formula>0</formula>
    </cfRule>
  </conditionalFormatting>
  <conditionalFormatting sqref="E45">
    <cfRule type="cellIs" dxfId="135" priority="106" operator="equal">
      <formula>0</formula>
    </cfRule>
  </conditionalFormatting>
  <conditionalFormatting sqref="C44:C45">
    <cfRule type="cellIs" dxfId="134" priority="105" operator="equal">
      <formula>0</formula>
    </cfRule>
  </conditionalFormatting>
  <conditionalFormatting sqref="E46">
    <cfRule type="cellIs" dxfId="133" priority="102" operator="equal">
      <formula>0</formula>
    </cfRule>
  </conditionalFormatting>
  <conditionalFormatting sqref="E44">
    <cfRule type="cellIs" dxfId="132" priority="103" operator="equal">
      <formula>0</formula>
    </cfRule>
  </conditionalFormatting>
  <conditionalFormatting sqref="E40:E41">
    <cfRule type="cellIs" dxfId="131" priority="117" operator="equal">
      <formula>0</formula>
    </cfRule>
  </conditionalFormatting>
  <conditionalFormatting sqref="E39:E41">
    <cfRule type="cellIs" dxfId="130" priority="114" operator="equal">
      <formula>0</formula>
    </cfRule>
  </conditionalFormatting>
  <conditionalFormatting sqref="E41">
    <cfRule type="cellIs" dxfId="129" priority="112" operator="equal">
      <formula>0</formula>
    </cfRule>
  </conditionalFormatting>
  <conditionalFormatting sqref="C14 E14">
    <cfRule type="cellIs" dxfId="128" priority="178" operator="equal">
      <formula>0</formula>
    </cfRule>
  </conditionalFormatting>
  <conditionalFormatting sqref="E15:E16">
    <cfRule type="cellIs" dxfId="127" priority="177" operator="equal">
      <formula>0</formula>
    </cfRule>
  </conditionalFormatting>
  <conditionalFormatting sqref="E14:E16">
    <cfRule type="cellIs" dxfId="126" priority="174" operator="equal">
      <formula>0</formula>
    </cfRule>
  </conditionalFormatting>
  <conditionalFormatting sqref="E15">
    <cfRule type="cellIs" dxfId="125" priority="176" operator="equal">
      <formula>0</formula>
    </cfRule>
  </conditionalFormatting>
  <conditionalFormatting sqref="C14:C15">
    <cfRule type="cellIs" dxfId="124" priority="175" operator="equal">
      <formula>0</formula>
    </cfRule>
  </conditionalFormatting>
  <conditionalFormatting sqref="E16">
    <cfRule type="cellIs" dxfId="123" priority="172" operator="equal">
      <formula>0</formula>
    </cfRule>
  </conditionalFormatting>
  <conditionalFormatting sqref="E14">
    <cfRule type="cellIs" dxfId="122" priority="173" operator="equal">
      <formula>0</formula>
    </cfRule>
  </conditionalFormatting>
  <conditionalFormatting sqref="C19 E19">
    <cfRule type="cellIs" dxfId="121" priority="168" operator="equal">
      <formula>0</formula>
    </cfRule>
  </conditionalFormatting>
  <conditionalFormatting sqref="E20:E21">
    <cfRule type="cellIs" dxfId="120" priority="167" operator="equal">
      <formula>0</formula>
    </cfRule>
  </conditionalFormatting>
  <conditionalFormatting sqref="E19:E21">
    <cfRule type="cellIs" dxfId="119" priority="164" operator="equal">
      <formula>0</formula>
    </cfRule>
  </conditionalFormatting>
  <conditionalFormatting sqref="E20">
    <cfRule type="cellIs" dxfId="118" priority="166" operator="equal">
      <formula>0</formula>
    </cfRule>
  </conditionalFormatting>
  <conditionalFormatting sqref="C19:C20">
    <cfRule type="cellIs" dxfId="117" priority="165" operator="equal">
      <formula>0</formula>
    </cfRule>
  </conditionalFormatting>
  <conditionalFormatting sqref="E21">
    <cfRule type="cellIs" dxfId="116" priority="162" operator="equal">
      <formula>0</formula>
    </cfRule>
  </conditionalFormatting>
  <conditionalFormatting sqref="E19">
    <cfRule type="cellIs" dxfId="115" priority="163" operator="equal">
      <formula>0</formula>
    </cfRule>
  </conditionalFormatting>
  <conditionalFormatting sqref="C24 E24">
    <cfRule type="cellIs" dxfId="114" priority="158" operator="equal">
      <formula>0</formula>
    </cfRule>
  </conditionalFormatting>
  <conditionalFormatting sqref="E25:E26">
    <cfRule type="cellIs" dxfId="113" priority="157" operator="equal">
      <formula>0</formula>
    </cfRule>
  </conditionalFormatting>
  <conditionalFormatting sqref="E24:E26">
    <cfRule type="cellIs" dxfId="112" priority="154" operator="equal">
      <formula>0</formula>
    </cfRule>
  </conditionalFormatting>
  <conditionalFormatting sqref="E25">
    <cfRule type="cellIs" dxfId="111" priority="156" operator="equal">
      <formula>0</formula>
    </cfRule>
  </conditionalFormatting>
  <conditionalFormatting sqref="C24:C25">
    <cfRule type="cellIs" dxfId="110" priority="155" operator="equal">
      <formula>0</formula>
    </cfRule>
  </conditionalFormatting>
  <conditionalFormatting sqref="E26">
    <cfRule type="cellIs" dxfId="109" priority="152" operator="equal">
      <formula>0</formula>
    </cfRule>
  </conditionalFormatting>
  <conditionalFormatting sqref="E24">
    <cfRule type="cellIs" dxfId="108" priority="153" operator="equal">
      <formula>0</formula>
    </cfRule>
  </conditionalFormatting>
  <conditionalFormatting sqref="C29 E29">
    <cfRule type="cellIs" dxfId="107" priority="148" operator="equal">
      <formula>0</formula>
    </cfRule>
  </conditionalFormatting>
  <conditionalFormatting sqref="E30:E31">
    <cfRule type="cellIs" dxfId="106" priority="147" operator="equal">
      <formula>0</formula>
    </cfRule>
  </conditionalFormatting>
  <conditionalFormatting sqref="E29:E31">
    <cfRule type="cellIs" dxfId="105" priority="144" operator="equal">
      <formula>0</formula>
    </cfRule>
  </conditionalFormatting>
  <conditionalFormatting sqref="E30">
    <cfRule type="cellIs" dxfId="104" priority="146" operator="equal">
      <formula>0</formula>
    </cfRule>
  </conditionalFormatting>
  <conditionalFormatting sqref="C29:C30">
    <cfRule type="cellIs" dxfId="103" priority="145" operator="equal">
      <formula>0</formula>
    </cfRule>
  </conditionalFormatting>
  <conditionalFormatting sqref="E31">
    <cfRule type="cellIs" dxfId="102" priority="142" operator="equal">
      <formula>0</formula>
    </cfRule>
  </conditionalFormatting>
  <conditionalFormatting sqref="E29">
    <cfRule type="cellIs" dxfId="101" priority="143" operator="equal">
      <formula>0</formula>
    </cfRule>
  </conditionalFormatting>
  <conditionalFormatting sqref="C34 E34">
    <cfRule type="cellIs" dxfId="100" priority="138" operator="equal">
      <formula>0</formula>
    </cfRule>
  </conditionalFormatting>
  <conditionalFormatting sqref="E35:E36">
    <cfRule type="cellIs" dxfId="99" priority="137" operator="equal">
      <formula>0</formula>
    </cfRule>
  </conditionalFormatting>
  <conditionalFormatting sqref="E34:E36">
    <cfRule type="cellIs" dxfId="98" priority="134" operator="equal">
      <formula>0</formula>
    </cfRule>
  </conditionalFormatting>
  <conditionalFormatting sqref="E35">
    <cfRule type="cellIs" dxfId="97" priority="136" operator="equal">
      <formula>0</formula>
    </cfRule>
  </conditionalFormatting>
  <conditionalFormatting sqref="C34:C35">
    <cfRule type="cellIs" dxfId="96" priority="135" operator="equal">
      <formula>0</formula>
    </cfRule>
  </conditionalFormatting>
  <conditionalFormatting sqref="E36">
    <cfRule type="cellIs" dxfId="95" priority="132" operator="equal">
      <formula>0</formula>
    </cfRule>
  </conditionalFormatting>
  <conditionalFormatting sqref="E34">
    <cfRule type="cellIs" dxfId="94" priority="133" operator="equal">
      <formula>0</formula>
    </cfRule>
  </conditionalFormatting>
  <conditionalFormatting sqref="C39 E39">
    <cfRule type="cellIs" dxfId="93" priority="118" operator="equal">
      <formula>0</formula>
    </cfRule>
  </conditionalFormatting>
  <conditionalFormatting sqref="E40">
    <cfRule type="cellIs" dxfId="92" priority="116" operator="equal">
      <formula>0</formula>
    </cfRule>
  </conditionalFormatting>
  <conditionalFormatting sqref="C39">
    <cfRule type="cellIs" dxfId="91" priority="115" operator="equal">
      <formula>0</formula>
    </cfRule>
  </conditionalFormatting>
  <conditionalFormatting sqref="E39">
    <cfRule type="cellIs" dxfId="90" priority="113" operator="equal">
      <formula>0</formula>
    </cfRule>
  </conditionalFormatting>
  <conditionalFormatting sqref="C40">
    <cfRule type="cellIs" dxfId="89" priority="88" operator="equal">
      <formula>0</formula>
    </cfRule>
  </conditionalFormatting>
  <conditionalFormatting sqref="AP24:AP25 AP20:AP21 AP16:AP17 AP12:AP13 AP8:AP9">
    <cfRule type="cellIs" dxfId="88" priority="85" stopIfTrue="1" operator="lessThan">
      <formula>1</formula>
    </cfRule>
    <cfRule type="cellIs" dxfId="87" priority="86" stopIfTrue="1" operator="equal">
      <formula>1</formula>
    </cfRule>
    <cfRule type="cellIs" dxfId="86" priority="87" stopIfTrue="1" operator="equal">
      <formula>2</formula>
    </cfRule>
  </conditionalFormatting>
  <conditionalFormatting sqref="AC4">
    <cfRule type="cellIs" dxfId="85" priority="84" operator="equal">
      <formula>0</formula>
    </cfRule>
  </conditionalFormatting>
  <conditionalFormatting sqref="AC5:AC7">
    <cfRule type="cellIs" dxfId="84" priority="83" operator="equal">
      <formula>0</formula>
    </cfRule>
  </conditionalFormatting>
  <conditionalFormatting sqref="AC4:AC7">
    <cfRule type="cellIs" dxfId="83" priority="81" operator="equal">
      <formula>0</formula>
    </cfRule>
  </conditionalFormatting>
  <conditionalFormatting sqref="AC5">
    <cfRule type="cellIs" dxfId="82" priority="82" operator="equal">
      <formula>0</formula>
    </cfRule>
  </conditionalFormatting>
  <conditionalFormatting sqref="AC6">
    <cfRule type="cellIs" dxfId="81" priority="79" operator="equal">
      <formula>0</formula>
    </cfRule>
  </conditionalFormatting>
  <conditionalFormatting sqref="AC4">
    <cfRule type="cellIs" dxfId="80" priority="80" operator="equal">
      <formula>0</formula>
    </cfRule>
  </conditionalFormatting>
  <conditionalFormatting sqref="AC6">
    <cfRule type="cellIs" dxfId="79" priority="78" operator="equal">
      <formula>0</formula>
    </cfRule>
  </conditionalFormatting>
  <conditionalFormatting sqref="AC7">
    <cfRule type="cellIs" dxfId="78" priority="77" operator="equal">
      <formula>0</formula>
    </cfRule>
  </conditionalFormatting>
  <conditionalFormatting sqref="AP4:AP5">
    <cfRule type="cellIs" dxfId="77" priority="74" stopIfTrue="1" operator="lessThan">
      <formula>1</formula>
    </cfRule>
    <cfRule type="cellIs" dxfId="76" priority="75" stopIfTrue="1" operator="equal">
      <formula>1</formula>
    </cfRule>
    <cfRule type="cellIs" dxfId="75" priority="76" stopIfTrue="1" operator="equal">
      <formula>2</formula>
    </cfRule>
  </conditionalFormatting>
  <conditionalFormatting sqref="AC6">
    <cfRule type="cellIs" dxfId="74" priority="73" operator="equal">
      <formula>0</formula>
    </cfRule>
  </conditionalFormatting>
  <conditionalFormatting sqref="AC8">
    <cfRule type="cellIs" dxfId="73" priority="72" operator="equal">
      <formula>0</formula>
    </cfRule>
  </conditionalFormatting>
  <conditionalFormatting sqref="AC9:AC11">
    <cfRule type="cellIs" dxfId="72" priority="71" operator="equal">
      <formula>0</formula>
    </cfRule>
  </conditionalFormatting>
  <conditionalFormatting sqref="AC8:AC11">
    <cfRule type="cellIs" dxfId="71" priority="69" operator="equal">
      <formula>0</formula>
    </cfRule>
  </conditionalFormatting>
  <conditionalFormatting sqref="AC9">
    <cfRule type="cellIs" dxfId="70" priority="70" operator="equal">
      <formula>0</formula>
    </cfRule>
  </conditionalFormatting>
  <conditionalFormatting sqref="AC10">
    <cfRule type="cellIs" dxfId="69" priority="67" operator="equal">
      <formula>0</formula>
    </cfRule>
  </conditionalFormatting>
  <conditionalFormatting sqref="AC8">
    <cfRule type="cellIs" dxfId="68" priority="68" operator="equal">
      <formula>0</formula>
    </cfRule>
  </conditionalFormatting>
  <conditionalFormatting sqref="AC10">
    <cfRule type="cellIs" dxfId="67" priority="66" operator="equal">
      <formula>0</formula>
    </cfRule>
  </conditionalFormatting>
  <conditionalFormatting sqref="AC11">
    <cfRule type="cellIs" dxfId="66" priority="65" operator="equal">
      <formula>0</formula>
    </cfRule>
  </conditionalFormatting>
  <conditionalFormatting sqref="AC10">
    <cfRule type="cellIs" dxfId="65" priority="64" operator="equal">
      <formula>0</formula>
    </cfRule>
  </conditionalFormatting>
  <conditionalFormatting sqref="AC12">
    <cfRule type="cellIs" dxfId="64" priority="63" operator="equal">
      <formula>0</formula>
    </cfRule>
  </conditionalFormatting>
  <conditionalFormatting sqref="AC13:AC15">
    <cfRule type="cellIs" dxfId="63" priority="62" operator="equal">
      <formula>0</formula>
    </cfRule>
  </conditionalFormatting>
  <conditionalFormatting sqref="AC12:AC15">
    <cfRule type="cellIs" dxfId="62" priority="60" operator="equal">
      <formula>0</formula>
    </cfRule>
  </conditionalFormatting>
  <conditionalFormatting sqref="AC13">
    <cfRule type="cellIs" dxfId="61" priority="61" operator="equal">
      <formula>0</formula>
    </cfRule>
  </conditionalFormatting>
  <conditionalFormatting sqref="AC14">
    <cfRule type="cellIs" dxfId="60" priority="58" operator="equal">
      <formula>0</formula>
    </cfRule>
  </conditionalFormatting>
  <conditionalFormatting sqref="AC12">
    <cfRule type="cellIs" dxfId="59" priority="59" operator="equal">
      <formula>0</formula>
    </cfRule>
  </conditionalFormatting>
  <conditionalFormatting sqref="AC14">
    <cfRule type="cellIs" dxfId="58" priority="57" operator="equal">
      <formula>0</formula>
    </cfRule>
  </conditionalFormatting>
  <conditionalFormatting sqref="AC15">
    <cfRule type="cellIs" dxfId="57" priority="56" operator="equal">
      <formula>0</formula>
    </cfRule>
  </conditionalFormatting>
  <conditionalFormatting sqref="AC14">
    <cfRule type="cellIs" dxfId="56" priority="55" operator="equal">
      <formula>0</formula>
    </cfRule>
  </conditionalFormatting>
  <conditionalFormatting sqref="AC16">
    <cfRule type="cellIs" dxfId="55" priority="54" operator="equal">
      <formula>0</formula>
    </cfRule>
  </conditionalFormatting>
  <conditionalFormatting sqref="AC17:AC19">
    <cfRule type="cellIs" dxfId="54" priority="53" operator="equal">
      <formula>0</formula>
    </cfRule>
  </conditionalFormatting>
  <conditionalFormatting sqref="AC16:AC19">
    <cfRule type="cellIs" dxfId="53" priority="51" operator="equal">
      <formula>0</formula>
    </cfRule>
  </conditionalFormatting>
  <conditionalFormatting sqref="AC17">
    <cfRule type="cellIs" dxfId="52" priority="52" operator="equal">
      <formula>0</formula>
    </cfRule>
  </conditionalFormatting>
  <conditionalFormatting sqref="AC18">
    <cfRule type="cellIs" dxfId="51" priority="49" operator="equal">
      <formula>0</formula>
    </cfRule>
  </conditionalFormatting>
  <conditionalFormatting sqref="AC16">
    <cfRule type="cellIs" dxfId="50" priority="50" operator="equal">
      <formula>0</formula>
    </cfRule>
  </conditionalFormatting>
  <conditionalFormatting sqref="AC18">
    <cfRule type="cellIs" dxfId="49" priority="48" operator="equal">
      <formula>0</formula>
    </cfRule>
  </conditionalFormatting>
  <conditionalFormatting sqref="AC19">
    <cfRule type="cellIs" dxfId="48" priority="47" operator="equal">
      <formula>0</formula>
    </cfRule>
  </conditionalFormatting>
  <conditionalFormatting sqref="AC18">
    <cfRule type="cellIs" dxfId="47" priority="46" operator="equal">
      <formula>0</formula>
    </cfRule>
  </conditionalFormatting>
  <conditionalFormatting sqref="AC20">
    <cfRule type="cellIs" dxfId="46" priority="45" operator="equal">
      <formula>0</formula>
    </cfRule>
  </conditionalFormatting>
  <conditionalFormatting sqref="AC21:AC23">
    <cfRule type="cellIs" dxfId="45" priority="44" operator="equal">
      <formula>0</formula>
    </cfRule>
  </conditionalFormatting>
  <conditionalFormatting sqref="AC20:AC23">
    <cfRule type="cellIs" dxfId="44" priority="42" operator="equal">
      <formula>0</formula>
    </cfRule>
  </conditionalFormatting>
  <conditionalFormatting sqref="AC21">
    <cfRule type="cellIs" dxfId="43" priority="43" operator="equal">
      <formula>0</formula>
    </cfRule>
  </conditionalFormatting>
  <conditionalFormatting sqref="AC22">
    <cfRule type="cellIs" dxfId="42" priority="40" operator="equal">
      <formula>0</formula>
    </cfRule>
  </conditionalFormatting>
  <conditionalFormatting sqref="AC20">
    <cfRule type="cellIs" dxfId="41" priority="41" operator="equal">
      <formula>0</formula>
    </cfRule>
  </conditionalFormatting>
  <conditionalFormatting sqref="AC22">
    <cfRule type="cellIs" dxfId="40" priority="39" operator="equal">
      <formula>0</formula>
    </cfRule>
  </conditionalFormatting>
  <conditionalFormatting sqref="AC23">
    <cfRule type="cellIs" dxfId="39" priority="38" operator="equal">
      <formula>0</formula>
    </cfRule>
  </conditionalFormatting>
  <conditionalFormatting sqref="AC22">
    <cfRule type="cellIs" dxfId="38" priority="37" operator="equal">
      <formula>0</formula>
    </cfRule>
  </conditionalFormatting>
  <conditionalFormatting sqref="AC24">
    <cfRule type="cellIs" dxfId="37" priority="36" operator="equal">
      <formula>0</formula>
    </cfRule>
  </conditionalFormatting>
  <conditionalFormatting sqref="AC25:AC27">
    <cfRule type="cellIs" dxfId="36" priority="35" operator="equal">
      <formula>0</formula>
    </cfRule>
  </conditionalFormatting>
  <conditionalFormatting sqref="AC24:AC27">
    <cfRule type="cellIs" dxfId="35" priority="33" operator="equal">
      <formula>0</formula>
    </cfRule>
  </conditionalFormatting>
  <conditionalFormatting sqref="AC25">
    <cfRule type="cellIs" dxfId="34" priority="34" operator="equal">
      <formula>0</formula>
    </cfRule>
  </conditionalFormatting>
  <conditionalFormatting sqref="AC26">
    <cfRule type="cellIs" dxfId="33" priority="31" operator="equal">
      <formula>0</formula>
    </cfRule>
  </conditionalFormatting>
  <conditionalFormatting sqref="AC24">
    <cfRule type="cellIs" dxfId="32" priority="32" operator="equal">
      <formula>0</formula>
    </cfRule>
  </conditionalFormatting>
  <conditionalFormatting sqref="AC26">
    <cfRule type="cellIs" dxfId="31" priority="30" operator="equal">
      <formula>0</formula>
    </cfRule>
  </conditionalFormatting>
  <conditionalFormatting sqref="AC27">
    <cfRule type="cellIs" dxfId="30" priority="29" operator="equal">
      <formula>0</formula>
    </cfRule>
  </conditionalFormatting>
  <conditionalFormatting sqref="AC26">
    <cfRule type="cellIs" dxfId="29" priority="28" operator="equal">
      <formula>0</formula>
    </cfRule>
  </conditionalFormatting>
  <conditionalFormatting sqref="U49:U50">
    <cfRule type="cellIs" dxfId="28" priority="1" stopIfTrue="1" operator="lessThan">
      <formula>1</formula>
    </cfRule>
    <cfRule type="cellIs" dxfId="27" priority="2" stopIfTrue="1" operator="equal">
      <formula>1</formula>
    </cfRule>
    <cfRule type="cellIs" dxfId="26" priority="3" stopIfTrue="1" operator="equal">
      <formula>2</formula>
    </cfRule>
  </conditionalFormatting>
  <conditionalFormatting sqref="U9:U10">
    <cfRule type="cellIs" dxfId="25" priority="25" stopIfTrue="1" operator="lessThan">
      <formula>1</formula>
    </cfRule>
    <cfRule type="cellIs" dxfId="24" priority="26" stopIfTrue="1" operator="equal">
      <formula>1</formula>
    </cfRule>
    <cfRule type="cellIs" dxfId="23" priority="27" stopIfTrue="1" operator="equal">
      <formula>2</formula>
    </cfRule>
  </conditionalFormatting>
  <conditionalFormatting sqref="U14:U15">
    <cfRule type="cellIs" dxfId="22" priority="22" stopIfTrue="1" operator="lessThan">
      <formula>1</formula>
    </cfRule>
    <cfRule type="cellIs" dxfId="21" priority="23" stopIfTrue="1" operator="equal">
      <formula>1</formula>
    </cfRule>
    <cfRule type="cellIs" dxfId="20" priority="24" stopIfTrue="1" operator="equal">
      <formula>2</formula>
    </cfRule>
  </conditionalFormatting>
  <conditionalFormatting sqref="U19:U20">
    <cfRule type="cellIs" dxfId="19" priority="19" stopIfTrue="1" operator="lessThan">
      <formula>1</formula>
    </cfRule>
    <cfRule type="cellIs" dxfId="18" priority="20" stopIfTrue="1" operator="equal">
      <formula>1</formula>
    </cfRule>
    <cfRule type="cellIs" dxfId="17" priority="21" stopIfTrue="1" operator="equal">
      <formula>2</formula>
    </cfRule>
  </conditionalFormatting>
  <conditionalFormatting sqref="U24:U25">
    <cfRule type="cellIs" dxfId="16" priority="16" stopIfTrue="1" operator="lessThan">
      <formula>1</formula>
    </cfRule>
    <cfRule type="cellIs" dxfId="15" priority="17" stopIfTrue="1" operator="equal">
      <formula>1</formula>
    </cfRule>
    <cfRule type="cellIs" dxfId="14" priority="18" stopIfTrue="1" operator="equal">
      <formula>2</formula>
    </cfRule>
  </conditionalFormatting>
  <conditionalFormatting sqref="U29:U30">
    <cfRule type="cellIs" dxfId="13" priority="13" stopIfTrue="1" operator="lessThan">
      <formula>1</formula>
    </cfRule>
    <cfRule type="cellIs" dxfId="12" priority="14" stopIfTrue="1" operator="equal">
      <formula>1</formula>
    </cfRule>
    <cfRule type="cellIs" dxfId="11" priority="15" stopIfTrue="1" operator="equal">
      <formula>2</formula>
    </cfRule>
  </conditionalFormatting>
  <conditionalFormatting sqref="U34:U35">
    <cfRule type="cellIs" dxfId="10" priority="10" stopIfTrue="1" operator="lessThan">
      <formula>1</formula>
    </cfRule>
    <cfRule type="cellIs" dxfId="9" priority="11" stopIfTrue="1" operator="equal">
      <formula>1</formula>
    </cfRule>
    <cfRule type="cellIs" dxfId="8" priority="12" stopIfTrue="1" operator="equal">
      <formula>2</formula>
    </cfRule>
  </conditionalFormatting>
  <conditionalFormatting sqref="U39:U40">
    <cfRule type="cellIs" dxfId="7" priority="7" stopIfTrue="1" operator="lessThan">
      <formula>1</formula>
    </cfRule>
    <cfRule type="cellIs" dxfId="6" priority="8" stopIfTrue="1" operator="equal">
      <formula>1</formula>
    </cfRule>
    <cfRule type="cellIs" dxfId="5" priority="9" stopIfTrue="1" operator="equal">
      <formula>2</formula>
    </cfRule>
  </conditionalFormatting>
  <conditionalFormatting sqref="U44:U45">
    <cfRule type="cellIs" dxfId="4" priority="4" stopIfTrue="1" operator="lessThan">
      <formula>1</formula>
    </cfRule>
    <cfRule type="cellIs" dxfId="3" priority="5" stopIfTrue="1" operator="equal">
      <formula>1</formula>
    </cfRule>
    <cfRule type="cellIs" dxfId="2" priority="6" stopIfTrue="1" operator="equal">
      <formula>2</formula>
    </cfRule>
  </conditionalFormatting>
  <dataValidations count="1">
    <dataValidation type="list" allowBlank="1" showInputMessage="1" showErrorMessage="1" sqref="V29:V32 V9:V12 V34:V37 V19:V22 V14:V17 V4:V7 V24:V27 AP4:AP7 V39:V42 V49:V52 V44:V47">
      <formula1>$A$54:$A$63</formula1>
    </dataValidation>
  </dataValidations>
  <pageMargins left="0.27559055118110237" right="0.19685039370078741" top="0.39370078740157483" bottom="0" header="0.51181102362204722" footer="0.51181102362204722"/>
  <pageSetup paperSize="9" scale="89" orientation="landscape" horizontalDpi="300" verticalDpi="300" r:id="rId1"/>
  <headerFooter alignWithMargins="0"/>
  <colBreaks count="1" manualBreakCount="1">
    <brk id="5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94"/>
  <sheetViews>
    <sheetView zoomScale="85" zoomScaleNormal="85" workbookViewId="0">
      <pane xSplit="2" ySplit="4" topLeftCell="C5" activePane="bottomRight" state="frozen"/>
      <selection activeCell="G2" sqref="G2"/>
      <selection pane="topRight" activeCell="G2" sqref="G2"/>
      <selection pane="bottomLeft" activeCell="G2" sqref="G2"/>
      <selection pane="bottomRight" activeCell="F10" sqref="F10"/>
    </sheetView>
  </sheetViews>
  <sheetFormatPr defaultRowHeight="12"/>
  <cols>
    <col min="1" max="1" width="15.42578125" style="21" customWidth="1"/>
    <col min="2" max="2" width="8.140625" style="5" bestFit="1" customWidth="1"/>
    <col min="3" max="23" width="5.7109375" style="4" customWidth="1"/>
    <col min="24" max="24" width="6.7109375" style="4" customWidth="1"/>
    <col min="25" max="25" width="9.140625" style="4"/>
    <col min="26" max="26" width="5.7109375" style="4" customWidth="1"/>
    <col min="27" max="27" width="9.140625" style="4"/>
    <col min="28" max="28" width="5.5703125" style="4" customWidth="1"/>
    <col min="29" max="16384" width="9.140625" style="4"/>
  </cols>
  <sheetData>
    <row r="1" spans="1:213" ht="18.75">
      <c r="A1" s="3" t="s">
        <v>1</v>
      </c>
    </row>
    <row r="2" spans="1:213" s="6" customFormat="1" ht="15" thickBot="1">
      <c r="B2" s="7"/>
      <c r="V2" s="8"/>
    </row>
    <row r="3" spans="1:213" ht="13.5" customHeight="1" thickBot="1">
      <c r="A3" s="9"/>
      <c r="B3" s="10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5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</row>
    <row r="4" spans="1:213" ht="69.75" thickBot="1">
      <c r="A4" s="11" t="s">
        <v>24</v>
      </c>
      <c r="B4" s="11" t="s">
        <v>25</v>
      </c>
      <c r="C4" s="12" t="s">
        <v>2</v>
      </c>
      <c r="D4" s="12" t="s">
        <v>3</v>
      </c>
      <c r="E4" s="12" t="s">
        <v>5</v>
      </c>
      <c r="F4" s="12" t="s">
        <v>4</v>
      </c>
      <c r="G4" s="13" t="s">
        <v>6</v>
      </c>
      <c r="H4" s="13" t="s">
        <v>7</v>
      </c>
      <c r="I4" s="13" t="s">
        <v>57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2" t="s">
        <v>15</v>
      </c>
      <c r="R4" s="12" t="s">
        <v>16</v>
      </c>
      <c r="S4" s="12" t="s">
        <v>17</v>
      </c>
      <c r="T4" s="12" t="s">
        <v>18</v>
      </c>
      <c r="U4" s="12" t="s">
        <v>19</v>
      </c>
      <c r="V4" s="12" t="s">
        <v>20</v>
      </c>
      <c r="W4" s="12" t="s">
        <v>21</v>
      </c>
      <c r="X4" s="43" t="s">
        <v>50</v>
      </c>
      <c r="Y4" s="14" t="s">
        <v>0</v>
      </c>
      <c r="Z4" s="14" t="s">
        <v>32</v>
      </c>
      <c r="AA4" s="14" t="s">
        <v>33</v>
      </c>
      <c r="AB4" s="50" t="s">
        <v>72</v>
      </c>
      <c r="AC4" s="14" t="s">
        <v>0</v>
      </c>
      <c r="AD4" s="14" t="s">
        <v>0</v>
      </c>
      <c r="AE4" s="14" t="s">
        <v>0</v>
      </c>
      <c r="AF4" s="14" t="s">
        <v>0</v>
      </c>
      <c r="AG4" s="14" t="s">
        <v>0</v>
      </c>
      <c r="AH4" s="14" t="s">
        <v>0</v>
      </c>
      <c r="AI4" s="14" t="s">
        <v>0</v>
      </c>
      <c r="AJ4" s="14" t="s">
        <v>0</v>
      </c>
      <c r="AK4" s="14" t="s">
        <v>0</v>
      </c>
      <c r="AL4" s="14" t="s">
        <v>0</v>
      </c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</row>
    <row r="5" spans="1:213" s="17" customFormat="1" ht="18.75" customHeight="1" thickTop="1">
      <c r="A5" s="252" t="s">
        <v>26</v>
      </c>
      <c r="B5" s="16" t="s">
        <v>22</v>
      </c>
      <c r="C5" s="35" t="s">
        <v>27</v>
      </c>
      <c r="D5" s="35" t="s">
        <v>28</v>
      </c>
      <c r="E5" s="35" t="s">
        <v>28</v>
      </c>
      <c r="F5" s="35" t="s">
        <v>28</v>
      </c>
      <c r="G5" s="36" t="s">
        <v>27</v>
      </c>
      <c r="H5" s="36" t="s">
        <v>28</v>
      </c>
      <c r="I5" s="36" t="s">
        <v>27</v>
      </c>
      <c r="J5" s="35" t="s">
        <v>29</v>
      </c>
      <c r="K5" s="35" t="s">
        <v>29</v>
      </c>
      <c r="L5" s="35" t="s">
        <v>29</v>
      </c>
      <c r="M5" s="35" t="s">
        <v>29</v>
      </c>
      <c r="N5" s="35" t="s">
        <v>29</v>
      </c>
      <c r="O5" s="35" t="s">
        <v>29</v>
      </c>
      <c r="P5" s="35" t="s">
        <v>29</v>
      </c>
      <c r="Q5" s="35" t="s">
        <v>29</v>
      </c>
      <c r="R5" s="35" t="s">
        <v>29</v>
      </c>
      <c r="S5" s="35" t="s">
        <v>29</v>
      </c>
      <c r="T5" s="35" t="s">
        <v>29</v>
      </c>
      <c r="U5" s="35" t="s">
        <v>29</v>
      </c>
      <c r="V5" s="35" t="s">
        <v>29</v>
      </c>
      <c r="W5" s="35" t="s">
        <v>29</v>
      </c>
      <c r="X5" s="44">
        <f t="shared" ref="X5:X36" si="0">COUNTA(C5:W5)-COUNTIF(C5:W5,0)</f>
        <v>21</v>
      </c>
      <c r="Z5" s="34" t="s">
        <v>27</v>
      </c>
      <c r="AA5" s="34" t="s">
        <v>30</v>
      </c>
      <c r="AB5" s="34" t="s">
        <v>73</v>
      </c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</row>
    <row r="6" spans="1:213" s="17" customFormat="1" ht="18.75" customHeight="1" thickBot="1">
      <c r="A6" s="254"/>
      <c r="B6" s="18" t="s">
        <v>23</v>
      </c>
      <c r="C6" s="37" t="s">
        <v>34</v>
      </c>
      <c r="D6" s="37" t="s">
        <v>49</v>
      </c>
      <c r="E6" s="37" t="s">
        <v>37</v>
      </c>
      <c r="F6" s="37" t="s">
        <v>36</v>
      </c>
      <c r="G6" s="38" t="s">
        <v>51</v>
      </c>
      <c r="H6" s="38" t="s">
        <v>38</v>
      </c>
      <c r="I6" s="38" t="s">
        <v>45</v>
      </c>
      <c r="J6" s="37"/>
      <c r="K6" s="37"/>
      <c r="L6" s="38"/>
      <c r="M6" s="38"/>
      <c r="N6" s="38"/>
      <c r="O6" s="37"/>
      <c r="P6" s="37"/>
      <c r="Q6" s="38"/>
      <c r="R6" s="38"/>
      <c r="S6" s="37"/>
      <c r="T6" s="37"/>
      <c r="U6" s="37"/>
      <c r="V6" s="38"/>
      <c r="W6" s="38"/>
      <c r="X6" s="45">
        <f t="shared" si="0"/>
        <v>7</v>
      </c>
      <c r="Z6" s="34" t="s">
        <v>28</v>
      </c>
      <c r="AA6" s="34" t="s">
        <v>31</v>
      </c>
      <c r="AB6" s="34">
        <v>1</v>
      </c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</row>
    <row r="7" spans="1:213" s="17" customFormat="1" ht="18.75" customHeight="1" thickTop="1">
      <c r="A7" s="259" t="s">
        <v>52</v>
      </c>
      <c r="B7" s="16" t="s">
        <v>53</v>
      </c>
      <c r="C7" s="35">
        <v>1</v>
      </c>
      <c r="D7" s="35">
        <v>3</v>
      </c>
      <c r="E7" s="35">
        <v>2</v>
      </c>
      <c r="F7" s="35">
        <v>3</v>
      </c>
      <c r="G7" s="36">
        <v>3</v>
      </c>
      <c r="H7" s="36">
        <v>3</v>
      </c>
      <c r="I7" s="36">
        <v>4</v>
      </c>
      <c r="J7" s="35"/>
      <c r="K7" s="35"/>
      <c r="L7" s="36"/>
      <c r="M7" s="36"/>
      <c r="N7" s="36"/>
      <c r="O7" s="35"/>
      <c r="P7" s="35"/>
      <c r="Q7" s="36"/>
      <c r="R7" s="36"/>
      <c r="S7" s="35"/>
      <c r="T7" s="35"/>
      <c r="U7" s="35"/>
      <c r="V7" s="36"/>
      <c r="W7" s="36"/>
      <c r="X7" s="44">
        <f t="shared" si="0"/>
        <v>7</v>
      </c>
      <c r="Z7" s="34" t="s">
        <v>29</v>
      </c>
      <c r="AA7" s="34" t="s">
        <v>51</v>
      </c>
      <c r="AB7" s="34">
        <v>2</v>
      </c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</row>
    <row r="8" spans="1:213" s="17" customFormat="1" ht="18.75" customHeight="1">
      <c r="A8" s="260"/>
      <c r="B8" s="16" t="s">
        <v>54</v>
      </c>
      <c r="C8" s="39">
        <v>3</v>
      </c>
      <c r="D8" s="39" t="s">
        <v>56</v>
      </c>
      <c r="E8" s="39">
        <v>5</v>
      </c>
      <c r="F8" s="39">
        <v>3</v>
      </c>
      <c r="G8" s="40" t="s">
        <v>56</v>
      </c>
      <c r="H8" s="40">
        <v>4</v>
      </c>
      <c r="I8" s="40" t="s">
        <v>56</v>
      </c>
      <c r="J8" s="39"/>
      <c r="K8" s="39"/>
      <c r="L8" s="40"/>
      <c r="M8" s="40"/>
      <c r="N8" s="40"/>
      <c r="O8" s="39"/>
      <c r="P8" s="39"/>
      <c r="Q8" s="40"/>
      <c r="R8" s="40"/>
      <c r="S8" s="39"/>
      <c r="T8" s="39"/>
      <c r="U8" s="39"/>
      <c r="V8" s="40"/>
      <c r="W8" s="40"/>
      <c r="X8" s="46">
        <f t="shared" si="0"/>
        <v>7</v>
      </c>
      <c r="Z8" s="34"/>
      <c r="AA8" s="34" t="s">
        <v>49</v>
      </c>
      <c r="AB8" s="34">
        <v>3</v>
      </c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</row>
    <row r="9" spans="1:213" s="17" customFormat="1" ht="18.75" customHeight="1" thickBot="1">
      <c r="A9" s="261"/>
      <c r="B9" s="18" t="s">
        <v>55</v>
      </c>
      <c r="C9" s="37" t="s">
        <v>56</v>
      </c>
      <c r="D9" s="37">
        <v>4</v>
      </c>
      <c r="E9" s="37" t="s">
        <v>56</v>
      </c>
      <c r="F9" s="37" t="s">
        <v>56</v>
      </c>
      <c r="G9" s="38">
        <v>4</v>
      </c>
      <c r="H9" s="38" t="s">
        <v>56</v>
      </c>
      <c r="I9" s="38">
        <v>2</v>
      </c>
      <c r="J9" s="37"/>
      <c r="K9" s="37"/>
      <c r="L9" s="38"/>
      <c r="M9" s="38"/>
      <c r="N9" s="38"/>
      <c r="O9" s="37"/>
      <c r="P9" s="37"/>
      <c r="Q9" s="38"/>
      <c r="R9" s="38"/>
      <c r="S9" s="37"/>
      <c r="T9" s="37"/>
      <c r="U9" s="37"/>
      <c r="V9" s="38"/>
      <c r="W9" s="38"/>
      <c r="X9" s="45">
        <f t="shared" si="0"/>
        <v>7</v>
      </c>
      <c r="Z9" s="34"/>
      <c r="AA9" s="34" t="s">
        <v>40</v>
      </c>
      <c r="AB9" s="34">
        <v>4</v>
      </c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</row>
    <row r="10" spans="1:213" s="17" customFormat="1" ht="18.75" customHeight="1" thickTop="1">
      <c r="A10" s="256" t="s">
        <v>62</v>
      </c>
      <c r="B10" s="16" t="s">
        <v>53</v>
      </c>
      <c r="C10" s="41">
        <v>1</v>
      </c>
      <c r="D10" s="41"/>
      <c r="E10" s="41" t="s">
        <v>56</v>
      </c>
      <c r="F10" s="41"/>
      <c r="G10" s="42"/>
      <c r="H10" s="42"/>
      <c r="I10" s="42"/>
      <c r="J10" s="41"/>
      <c r="K10" s="41"/>
      <c r="L10" s="42"/>
      <c r="M10" s="42"/>
      <c r="N10" s="42"/>
      <c r="O10" s="41"/>
      <c r="P10" s="41"/>
      <c r="Q10" s="42"/>
      <c r="R10" s="42"/>
      <c r="S10" s="41"/>
      <c r="T10" s="41"/>
      <c r="U10" s="41"/>
      <c r="V10" s="42"/>
      <c r="W10" s="42"/>
      <c r="X10" s="47">
        <f t="shared" si="0"/>
        <v>2</v>
      </c>
      <c r="Z10" s="34"/>
      <c r="AA10" s="34" t="s">
        <v>41</v>
      </c>
      <c r="AB10" s="34">
        <v>5</v>
      </c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213" s="17" customFormat="1" ht="18.75" customHeight="1">
      <c r="A11" s="257"/>
      <c r="B11" s="16" t="s">
        <v>54</v>
      </c>
      <c r="C11" s="39" t="s">
        <v>56</v>
      </c>
      <c r="D11" s="39"/>
      <c r="E11" s="39">
        <v>1</v>
      </c>
      <c r="F11" s="39"/>
      <c r="G11" s="40"/>
      <c r="H11" s="40"/>
      <c r="I11" s="40"/>
      <c r="J11" s="39"/>
      <c r="K11" s="39"/>
      <c r="L11" s="40"/>
      <c r="M11" s="40"/>
      <c r="N11" s="40"/>
      <c r="O11" s="39"/>
      <c r="P11" s="39"/>
      <c r="Q11" s="40"/>
      <c r="R11" s="40"/>
      <c r="S11" s="39"/>
      <c r="T11" s="39"/>
      <c r="U11" s="39"/>
      <c r="V11" s="40"/>
      <c r="W11" s="40"/>
      <c r="X11" s="46">
        <f t="shared" si="0"/>
        <v>2</v>
      </c>
      <c r="Z11" s="34"/>
      <c r="AA11" s="34" t="s">
        <v>36</v>
      </c>
      <c r="AB11" s="34">
        <v>6</v>
      </c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spans="1:213" s="17" customFormat="1" ht="18.75" customHeight="1" thickBot="1">
      <c r="A12" s="258"/>
      <c r="B12" s="18" t="s">
        <v>55</v>
      </c>
      <c r="C12" s="37" t="s">
        <v>56</v>
      </c>
      <c r="D12" s="37"/>
      <c r="E12" s="37" t="s">
        <v>56</v>
      </c>
      <c r="F12" s="37"/>
      <c r="G12" s="38"/>
      <c r="H12" s="38"/>
      <c r="I12" s="38"/>
      <c r="J12" s="37"/>
      <c r="K12" s="37"/>
      <c r="L12" s="38"/>
      <c r="M12" s="38"/>
      <c r="N12" s="38"/>
      <c r="O12" s="37"/>
      <c r="P12" s="37"/>
      <c r="Q12" s="38"/>
      <c r="R12" s="38"/>
      <c r="S12" s="37"/>
      <c r="T12" s="37"/>
      <c r="U12" s="37"/>
      <c r="V12" s="38"/>
      <c r="W12" s="38"/>
      <c r="X12" s="45">
        <f t="shared" si="0"/>
        <v>2</v>
      </c>
      <c r="Z12" s="34"/>
      <c r="AA12" s="34" t="s">
        <v>34</v>
      </c>
      <c r="AB12" s="34">
        <v>7</v>
      </c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</row>
    <row r="13" spans="1:213" s="17" customFormat="1" ht="18.75" customHeight="1" thickTop="1">
      <c r="A13" s="256" t="s">
        <v>63</v>
      </c>
      <c r="B13" s="16" t="s">
        <v>53</v>
      </c>
      <c r="C13" s="35"/>
      <c r="D13" s="35"/>
      <c r="E13" s="35" t="s">
        <v>56</v>
      </c>
      <c r="F13" s="35"/>
      <c r="G13" s="36"/>
      <c r="H13" s="36"/>
      <c r="I13" s="36"/>
      <c r="J13" s="35"/>
      <c r="K13" s="35"/>
      <c r="L13" s="36"/>
      <c r="M13" s="36"/>
      <c r="N13" s="36"/>
      <c r="O13" s="35"/>
      <c r="P13" s="35"/>
      <c r="Q13" s="36"/>
      <c r="R13" s="36"/>
      <c r="S13" s="35"/>
      <c r="T13" s="35"/>
      <c r="U13" s="35"/>
      <c r="V13" s="36"/>
      <c r="W13" s="36"/>
      <c r="X13" s="44">
        <f t="shared" si="0"/>
        <v>1</v>
      </c>
      <c r="Z13" s="34"/>
      <c r="AA13" s="34" t="s">
        <v>35</v>
      </c>
      <c r="AB13" s="34">
        <v>8</v>
      </c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213" s="17" customFormat="1" ht="18.75" customHeight="1">
      <c r="A14" s="257"/>
      <c r="B14" s="16" t="s">
        <v>54</v>
      </c>
      <c r="C14" s="39"/>
      <c r="D14" s="39"/>
      <c r="E14" s="39">
        <v>1</v>
      </c>
      <c r="F14" s="39"/>
      <c r="G14" s="40"/>
      <c r="H14" s="40"/>
      <c r="I14" s="40"/>
      <c r="J14" s="39"/>
      <c r="K14" s="39"/>
      <c r="L14" s="40"/>
      <c r="M14" s="40"/>
      <c r="N14" s="40"/>
      <c r="O14" s="39"/>
      <c r="P14" s="39"/>
      <c r="Q14" s="40"/>
      <c r="R14" s="40"/>
      <c r="S14" s="39"/>
      <c r="T14" s="39"/>
      <c r="U14" s="39"/>
      <c r="V14" s="40"/>
      <c r="W14" s="40"/>
      <c r="X14" s="46">
        <f t="shared" si="0"/>
        <v>1</v>
      </c>
      <c r="Z14" s="34"/>
      <c r="AA14" s="34" t="s">
        <v>36</v>
      </c>
      <c r="AB14" s="34">
        <v>9</v>
      </c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</row>
    <row r="15" spans="1:213" s="17" customFormat="1" ht="18.75" customHeight="1" thickBot="1">
      <c r="A15" s="258"/>
      <c r="B15" s="18" t="s">
        <v>55</v>
      </c>
      <c r="C15" s="37"/>
      <c r="D15" s="37"/>
      <c r="E15" s="37" t="s">
        <v>56</v>
      </c>
      <c r="F15" s="37"/>
      <c r="G15" s="38"/>
      <c r="H15" s="38"/>
      <c r="I15" s="38"/>
      <c r="J15" s="37"/>
      <c r="K15" s="37"/>
      <c r="L15" s="38"/>
      <c r="M15" s="38"/>
      <c r="N15" s="38"/>
      <c r="O15" s="37"/>
      <c r="P15" s="37"/>
      <c r="Q15" s="38"/>
      <c r="R15" s="38"/>
      <c r="S15" s="37"/>
      <c r="T15" s="37"/>
      <c r="U15" s="37"/>
      <c r="V15" s="38"/>
      <c r="W15" s="38"/>
      <c r="X15" s="45">
        <f t="shared" si="0"/>
        <v>1</v>
      </c>
      <c r="Z15" s="34"/>
      <c r="AA15" s="34" t="s">
        <v>37</v>
      </c>
      <c r="AB15" s="34">
        <v>10</v>
      </c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</row>
    <row r="16" spans="1:213" s="17" customFormat="1" ht="18.75" customHeight="1" thickTop="1">
      <c r="A16" s="256" t="s">
        <v>64</v>
      </c>
      <c r="B16" s="16" t="s">
        <v>53</v>
      </c>
      <c r="C16" s="35"/>
      <c r="D16" s="35"/>
      <c r="E16" s="35" t="s">
        <v>56</v>
      </c>
      <c r="F16" s="35"/>
      <c r="G16" s="36"/>
      <c r="H16" s="36"/>
      <c r="I16" s="36"/>
      <c r="J16" s="35"/>
      <c r="K16" s="35"/>
      <c r="L16" s="36"/>
      <c r="M16" s="36"/>
      <c r="N16" s="36"/>
      <c r="O16" s="35"/>
      <c r="P16" s="35"/>
      <c r="Q16" s="36"/>
      <c r="R16" s="36"/>
      <c r="S16" s="35"/>
      <c r="T16" s="35"/>
      <c r="U16" s="35"/>
      <c r="V16" s="36"/>
      <c r="W16" s="36"/>
      <c r="X16" s="44">
        <f t="shared" si="0"/>
        <v>1</v>
      </c>
      <c r="Z16" s="34"/>
      <c r="AA16" s="34" t="s">
        <v>38</v>
      </c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</row>
    <row r="17" spans="1:41" s="17" customFormat="1" ht="18.75" customHeight="1">
      <c r="A17" s="257"/>
      <c r="B17" s="16" t="s">
        <v>54</v>
      </c>
      <c r="C17" s="39"/>
      <c r="D17" s="39"/>
      <c r="E17" s="39">
        <v>1</v>
      </c>
      <c r="F17" s="39"/>
      <c r="G17" s="40"/>
      <c r="H17" s="40"/>
      <c r="I17" s="40"/>
      <c r="J17" s="39"/>
      <c r="K17" s="39"/>
      <c r="L17" s="40"/>
      <c r="M17" s="40"/>
      <c r="N17" s="40"/>
      <c r="O17" s="39"/>
      <c r="P17" s="39"/>
      <c r="Q17" s="40"/>
      <c r="R17" s="40"/>
      <c r="S17" s="39"/>
      <c r="T17" s="39"/>
      <c r="U17" s="39"/>
      <c r="V17" s="40"/>
      <c r="W17" s="40"/>
      <c r="X17" s="46">
        <f t="shared" si="0"/>
        <v>1</v>
      </c>
      <c r="Z17" s="34"/>
      <c r="AA17" s="34" t="s">
        <v>39</v>
      </c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</row>
    <row r="18" spans="1:41" s="17" customFormat="1" ht="18.75" customHeight="1" thickBot="1">
      <c r="A18" s="258"/>
      <c r="B18" s="18" t="s">
        <v>55</v>
      </c>
      <c r="C18" s="37"/>
      <c r="D18" s="37"/>
      <c r="E18" s="37" t="s">
        <v>56</v>
      </c>
      <c r="F18" s="37"/>
      <c r="G18" s="38"/>
      <c r="H18" s="38"/>
      <c r="I18" s="38"/>
      <c r="J18" s="37"/>
      <c r="K18" s="37"/>
      <c r="L18" s="38"/>
      <c r="M18" s="38"/>
      <c r="N18" s="38"/>
      <c r="O18" s="37"/>
      <c r="P18" s="37"/>
      <c r="Q18" s="38"/>
      <c r="R18" s="38"/>
      <c r="S18" s="37"/>
      <c r="T18" s="37"/>
      <c r="U18" s="37"/>
      <c r="V18" s="38"/>
      <c r="W18" s="38"/>
      <c r="X18" s="45">
        <f t="shared" si="0"/>
        <v>1</v>
      </c>
      <c r="Z18" s="34"/>
      <c r="AA18" s="34" t="s">
        <v>42</v>
      </c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</row>
    <row r="19" spans="1:41" s="17" customFormat="1" ht="18.75" customHeight="1" thickTop="1">
      <c r="A19" s="256" t="s">
        <v>65</v>
      </c>
      <c r="B19" s="16" t="s">
        <v>53</v>
      </c>
      <c r="C19" s="35"/>
      <c r="D19" s="35"/>
      <c r="E19" s="35"/>
      <c r="F19" s="35"/>
      <c r="G19" s="36"/>
      <c r="H19" s="36"/>
      <c r="I19" s="36"/>
      <c r="J19" s="35"/>
      <c r="K19" s="35"/>
      <c r="L19" s="36"/>
      <c r="M19" s="36"/>
      <c r="N19" s="36"/>
      <c r="O19" s="35"/>
      <c r="P19" s="35"/>
      <c r="Q19" s="36"/>
      <c r="R19" s="36"/>
      <c r="S19" s="35"/>
      <c r="T19" s="35"/>
      <c r="U19" s="35"/>
      <c r="V19" s="36"/>
      <c r="W19" s="36"/>
      <c r="X19" s="44">
        <f t="shared" si="0"/>
        <v>0</v>
      </c>
      <c r="Z19" s="34"/>
      <c r="AA19" s="34" t="s">
        <v>43</v>
      </c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</row>
    <row r="20" spans="1:41" s="17" customFormat="1" ht="18.75" customHeight="1">
      <c r="A20" s="257"/>
      <c r="B20" s="16" t="s">
        <v>54</v>
      </c>
      <c r="C20" s="39"/>
      <c r="D20" s="39"/>
      <c r="E20" s="39"/>
      <c r="F20" s="39"/>
      <c r="G20" s="40"/>
      <c r="H20" s="40"/>
      <c r="I20" s="40"/>
      <c r="J20" s="39"/>
      <c r="K20" s="39"/>
      <c r="L20" s="40"/>
      <c r="M20" s="40"/>
      <c r="N20" s="40"/>
      <c r="O20" s="39"/>
      <c r="P20" s="39"/>
      <c r="Q20" s="40"/>
      <c r="R20" s="40"/>
      <c r="S20" s="39"/>
      <c r="T20" s="39"/>
      <c r="U20" s="39"/>
      <c r="V20" s="40"/>
      <c r="W20" s="40"/>
      <c r="X20" s="46">
        <f t="shared" si="0"/>
        <v>0</v>
      </c>
      <c r="Z20" s="34"/>
      <c r="AA20" s="34" t="s">
        <v>44</v>
      </c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</row>
    <row r="21" spans="1:41" s="17" customFormat="1" ht="18.75" customHeight="1" thickBot="1">
      <c r="A21" s="258"/>
      <c r="B21" s="18" t="s">
        <v>55</v>
      </c>
      <c r="C21" s="37"/>
      <c r="D21" s="37"/>
      <c r="E21" s="37"/>
      <c r="F21" s="37"/>
      <c r="G21" s="38"/>
      <c r="H21" s="38"/>
      <c r="I21" s="38"/>
      <c r="J21" s="37"/>
      <c r="K21" s="37"/>
      <c r="L21" s="38"/>
      <c r="M21" s="38"/>
      <c r="N21" s="38"/>
      <c r="O21" s="37"/>
      <c r="P21" s="37"/>
      <c r="Q21" s="38"/>
      <c r="R21" s="38"/>
      <c r="S21" s="37"/>
      <c r="T21" s="37"/>
      <c r="U21" s="37"/>
      <c r="V21" s="38"/>
      <c r="W21" s="38"/>
      <c r="X21" s="45">
        <f t="shared" si="0"/>
        <v>0</v>
      </c>
      <c r="Z21" s="34"/>
      <c r="AA21" s="34" t="s">
        <v>45</v>
      </c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</row>
    <row r="22" spans="1:41" s="17" customFormat="1" ht="18.75" customHeight="1" thickTop="1">
      <c r="A22" s="256" t="s">
        <v>66</v>
      </c>
      <c r="B22" s="16" t="s">
        <v>53</v>
      </c>
      <c r="C22" s="35"/>
      <c r="D22" s="35"/>
      <c r="E22" s="35"/>
      <c r="F22" s="35"/>
      <c r="G22" s="36"/>
      <c r="H22" s="36"/>
      <c r="I22" s="36"/>
      <c r="J22" s="35"/>
      <c r="K22" s="35"/>
      <c r="L22" s="36"/>
      <c r="M22" s="36"/>
      <c r="N22" s="36"/>
      <c r="O22" s="35"/>
      <c r="P22" s="35"/>
      <c r="Q22" s="36"/>
      <c r="R22" s="36"/>
      <c r="S22" s="35"/>
      <c r="T22" s="35"/>
      <c r="U22" s="35"/>
      <c r="V22" s="36"/>
      <c r="W22" s="36"/>
      <c r="X22" s="44">
        <f t="shared" si="0"/>
        <v>0</v>
      </c>
      <c r="Z22" s="34"/>
      <c r="AA22" s="34" t="s">
        <v>46</v>
      </c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</row>
    <row r="23" spans="1:41" s="17" customFormat="1" ht="18.75" customHeight="1">
      <c r="A23" s="257"/>
      <c r="B23" s="16" t="s">
        <v>54</v>
      </c>
      <c r="C23" s="39"/>
      <c r="D23" s="39"/>
      <c r="E23" s="39"/>
      <c r="F23" s="39"/>
      <c r="G23" s="40"/>
      <c r="H23" s="40"/>
      <c r="I23" s="40"/>
      <c r="J23" s="39"/>
      <c r="K23" s="39"/>
      <c r="L23" s="40"/>
      <c r="M23" s="40"/>
      <c r="N23" s="40"/>
      <c r="O23" s="39"/>
      <c r="P23" s="39"/>
      <c r="Q23" s="40"/>
      <c r="R23" s="40"/>
      <c r="S23" s="39"/>
      <c r="T23" s="39"/>
      <c r="U23" s="39"/>
      <c r="V23" s="40"/>
      <c r="W23" s="40"/>
      <c r="X23" s="46">
        <f t="shared" si="0"/>
        <v>0</v>
      </c>
      <c r="Z23" s="34"/>
      <c r="AA23" s="34" t="s">
        <v>47</v>
      </c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</row>
    <row r="24" spans="1:41" s="17" customFormat="1" ht="18.75" customHeight="1" thickBot="1">
      <c r="A24" s="258"/>
      <c r="B24" s="18" t="s">
        <v>55</v>
      </c>
      <c r="C24" s="37"/>
      <c r="D24" s="37"/>
      <c r="E24" s="37"/>
      <c r="F24" s="37"/>
      <c r="G24" s="38"/>
      <c r="H24" s="38"/>
      <c r="I24" s="38"/>
      <c r="J24" s="37"/>
      <c r="K24" s="37"/>
      <c r="L24" s="38"/>
      <c r="M24" s="38"/>
      <c r="N24" s="38"/>
      <c r="O24" s="37"/>
      <c r="P24" s="37"/>
      <c r="Q24" s="38"/>
      <c r="R24" s="38"/>
      <c r="S24" s="37"/>
      <c r="T24" s="37"/>
      <c r="U24" s="37"/>
      <c r="V24" s="38"/>
      <c r="W24" s="38"/>
      <c r="X24" s="45">
        <f t="shared" si="0"/>
        <v>0</v>
      </c>
      <c r="Z24" s="34"/>
      <c r="AA24" s="34" t="s">
        <v>48</v>
      </c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</row>
    <row r="25" spans="1:41" s="17" customFormat="1" ht="18.75" customHeight="1" thickTop="1">
      <c r="A25" s="256" t="s">
        <v>67</v>
      </c>
      <c r="B25" s="16" t="s">
        <v>53</v>
      </c>
      <c r="C25" s="35"/>
      <c r="D25" s="35"/>
      <c r="E25" s="35"/>
      <c r="F25" s="35"/>
      <c r="G25" s="36"/>
      <c r="H25" s="36"/>
      <c r="I25" s="36"/>
      <c r="J25" s="35"/>
      <c r="K25" s="35"/>
      <c r="L25" s="36"/>
      <c r="M25" s="36"/>
      <c r="N25" s="36"/>
      <c r="O25" s="35"/>
      <c r="P25" s="35"/>
      <c r="Q25" s="36"/>
      <c r="R25" s="36"/>
      <c r="S25" s="35"/>
      <c r="T25" s="35"/>
      <c r="U25" s="35"/>
      <c r="V25" s="36"/>
      <c r="W25" s="36"/>
      <c r="X25" s="44">
        <f t="shared" si="0"/>
        <v>0</v>
      </c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</row>
    <row r="26" spans="1:41" s="17" customFormat="1" ht="18.75" customHeight="1">
      <c r="A26" s="257"/>
      <c r="B26" s="16" t="s">
        <v>54</v>
      </c>
      <c r="C26" s="39"/>
      <c r="D26" s="39"/>
      <c r="E26" s="39"/>
      <c r="F26" s="39"/>
      <c r="G26" s="40"/>
      <c r="H26" s="40"/>
      <c r="I26" s="40"/>
      <c r="J26" s="39"/>
      <c r="K26" s="39"/>
      <c r="L26" s="40"/>
      <c r="M26" s="40"/>
      <c r="N26" s="40"/>
      <c r="O26" s="39"/>
      <c r="P26" s="39"/>
      <c r="Q26" s="40"/>
      <c r="R26" s="40"/>
      <c r="S26" s="39"/>
      <c r="T26" s="39"/>
      <c r="U26" s="39"/>
      <c r="V26" s="40"/>
      <c r="W26" s="40"/>
      <c r="X26" s="46">
        <f t="shared" si="0"/>
        <v>0</v>
      </c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1" s="17" customFormat="1" ht="18.75" customHeight="1" thickBot="1">
      <c r="A27" s="258"/>
      <c r="B27" s="18" t="s">
        <v>55</v>
      </c>
      <c r="C27" s="37"/>
      <c r="D27" s="37"/>
      <c r="E27" s="37"/>
      <c r="F27" s="37"/>
      <c r="G27" s="38"/>
      <c r="H27" s="38"/>
      <c r="I27" s="38"/>
      <c r="J27" s="37"/>
      <c r="K27" s="37"/>
      <c r="L27" s="38"/>
      <c r="M27" s="38"/>
      <c r="N27" s="38"/>
      <c r="O27" s="37"/>
      <c r="P27" s="37"/>
      <c r="Q27" s="38"/>
      <c r="R27" s="38"/>
      <c r="S27" s="37"/>
      <c r="T27" s="37"/>
      <c r="U27" s="37"/>
      <c r="V27" s="38"/>
      <c r="W27" s="38"/>
      <c r="X27" s="45">
        <f t="shared" si="0"/>
        <v>0</v>
      </c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</row>
    <row r="28" spans="1:41" s="17" customFormat="1" ht="18.75" customHeight="1" thickTop="1">
      <c r="A28" s="256" t="s">
        <v>68</v>
      </c>
      <c r="B28" s="16" t="s">
        <v>53</v>
      </c>
      <c r="C28" s="35"/>
      <c r="D28" s="35"/>
      <c r="E28" s="35"/>
      <c r="F28" s="35"/>
      <c r="G28" s="36"/>
      <c r="H28" s="36"/>
      <c r="I28" s="36"/>
      <c r="J28" s="35"/>
      <c r="K28" s="35"/>
      <c r="L28" s="36"/>
      <c r="M28" s="36"/>
      <c r="N28" s="36"/>
      <c r="O28" s="35"/>
      <c r="P28" s="35"/>
      <c r="Q28" s="36"/>
      <c r="R28" s="36"/>
      <c r="S28" s="35"/>
      <c r="T28" s="35"/>
      <c r="U28" s="35"/>
      <c r="V28" s="36"/>
      <c r="W28" s="36"/>
      <c r="X28" s="44">
        <f t="shared" si="0"/>
        <v>0</v>
      </c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</row>
    <row r="29" spans="1:41" s="17" customFormat="1" ht="18.75" customHeight="1">
      <c r="A29" s="257"/>
      <c r="B29" s="16" t="s">
        <v>54</v>
      </c>
      <c r="C29" s="39"/>
      <c r="D29" s="39"/>
      <c r="E29" s="39"/>
      <c r="F29" s="39"/>
      <c r="G29" s="40"/>
      <c r="H29" s="40"/>
      <c r="I29" s="40"/>
      <c r="J29" s="39"/>
      <c r="K29" s="39"/>
      <c r="L29" s="40"/>
      <c r="M29" s="40"/>
      <c r="N29" s="40"/>
      <c r="O29" s="39"/>
      <c r="P29" s="39"/>
      <c r="Q29" s="40"/>
      <c r="R29" s="40"/>
      <c r="S29" s="39"/>
      <c r="T29" s="39"/>
      <c r="U29" s="39"/>
      <c r="V29" s="40"/>
      <c r="W29" s="40"/>
      <c r="X29" s="46">
        <f t="shared" si="0"/>
        <v>0</v>
      </c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</row>
    <row r="30" spans="1:41" s="17" customFormat="1" ht="18.75" customHeight="1" thickBot="1">
      <c r="A30" s="258"/>
      <c r="B30" s="18" t="s">
        <v>55</v>
      </c>
      <c r="C30" s="37"/>
      <c r="D30" s="37"/>
      <c r="E30" s="37"/>
      <c r="F30" s="37"/>
      <c r="G30" s="38"/>
      <c r="H30" s="38"/>
      <c r="I30" s="38"/>
      <c r="J30" s="37"/>
      <c r="K30" s="37"/>
      <c r="L30" s="38"/>
      <c r="M30" s="38"/>
      <c r="N30" s="38"/>
      <c r="O30" s="37"/>
      <c r="P30" s="37"/>
      <c r="Q30" s="38"/>
      <c r="R30" s="38"/>
      <c r="S30" s="37"/>
      <c r="T30" s="37"/>
      <c r="U30" s="37"/>
      <c r="V30" s="38"/>
      <c r="W30" s="38"/>
      <c r="X30" s="45">
        <f t="shared" si="0"/>
        <v>0</v>
      </c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</row>
    <row r="31" spans="1:41" s="17" customFormat="1" ht="18.75" customHeight="1" thickTop="1">
      <c r="A31" s="256" t="s">
        <v>69</v>
      </c>
      <c r="B31" s="16" t="s">
        <v>53</v>
      </c>
      <c r="C31" s="35"/>
      <c r="D31" s="35"/>
      <c r="E31" s="35"/>
      <c r="F31" s="35"/>
      <c r="G31" s="36"/>
      <c r="H31" s="36"/>
      <c r="I31" s="36"/>
      <c r="J31" s="35"/>
      <c r="K31" s="35"/>
      <c r="L31" s="36"/>
      <c r="M31" s="36"/>
      <c r="N31" s="36"/>
      <c r="O31" s="35"/>
      <c r="P31" s="35"/>
      <c r="Q31" s="36"/>
      <c r="R31" s="36"/>
      <c r="S31" s="35"/>
      <c r="T31" s="35"/>
      <c r="U31" s="35"/>
      <c r="V31" s="36"/>
      <c r="W31" s="36"/>
      <c r="X31" s="44">
        <f t="shared" si="0"/>
        <v>0</v>
      </c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</row>
    <row r="32" spans="1:41" s="17" customFormat="1" ht="18.75" customHeight="1">
      <c r="A32" s="257"/>
      <c r="B32" s="16" t="s">
        <v>54</v>
      </c>
      <c r="C32" s="39"/>
      <c r="D32" s="39"/>
      <c r="E32" s="39"/>
      <c r="F32" s="39"/>
      <c r="G32" s="40"/>
      <c r="H32" s="40"/>
      <c r="I32" s="40"/>
      <c r="J32" s="39"/>
      <c r="K32" s="39"/>
      <c r="L32" s="40"/>
      <c r="M32" s="40"/>
      <c r="N32" s="40"/>
      <c r="O32" s="39"/>
      <c r="P32" s="39"/>
      <c r="Q32" s="40"/>
      <c r="R32" s="40"/>
      <c r="S32" s="39"/>
      <c r="T32" s="39"/>
      <c r="U32" s="39"/>
      <c r="V32" s="40"/>
      <c r="W32" s="40"/>
      <c r="X32" s="46">
        <f t="shared" si="0"/>
        <v>0</v>
      </c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</row>
    <row r="33" spans="1:41" s="17" customFormat="1" ht="18.75" customHeight="1" thickBot="1">
      <c r="A33" s="258"/>
      <c r="B33" s="18" t="s">
        <v>55</v>
      </c>
      <c r="C33" s="37"/>
      <c r="D33" s="37"/>
      <c r="E33" s="37"/>
      <c r="F33" s="37"/>
      <c r="G33" s="38"/>
      <c r="H33" s="38"/>
      <c r="I33" s="38"/>
      <c r="J33" s="37"/>
      <c r="K33" s="37"/>
      <c r="L33" s="38"/>
      <c r="M33" s="38"/>
      <c r="N33" s="38"/>
      <c r="O33" s="37"/>
      <c r="P33" s="37"/>
      <c r="Q33" s="38"/>
      <c r="R33" s="38"/>
      <c r="S33" s="37"/>
      <c r="T33" s="37"/>
      <c r="U33" s="37"/>
      <c r="V33" s="38"/>
      <c r="W33" s="38"/>
      <c r="X33" s="45">
        <f t="shared" si="0"/>
        <v>0</v>
      </c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spans="1:41" s="17" customFormat="1" ht="18.75" customHeight="1" thickTop="1">
      <c r="A34" s="256" t="s">
        <v>70</v>
      </c>
      <c r="B34" s="16" t="s">
        <v>53</v>
      </c>
      <c r="C34" s="41"/>
      <c r="D34" s="41"/>
      <c r="E34" s="41"/>
      <c r="F34" s="41"/>
      <c r="G34" s="42"/>
      <c r="H34" s="42"/>
      <c r="I34" s="42"/>
      <c r="J34" s="41"/>
      <c r="K34" s="41"/>
      <c r="L34" s="42"/>
      <c r="M34" s="42"/>
      <c r="N34" s="42"/>
      <c r="O34" s="41"/>
      <c r="P34" s="41"/>
      <c r="Q34" s="42"/>
      <c r="R34" s="42"/>
      <c r="S34" s="41"/>
      <c r="T34" s="41"/>
      <c r="U34" s="41"/>
      <c r="V34" s="42"/>
      <c r="W34" s="42"/>
      <c r="X34" s="47">
        <f t="shared" si="0"/>
        <v>0</v>
      </c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</row>
    <row r="35" spans="1:41" s="17" customFormat="1" ht="18.75" customHeight="1">
      <c r="A35" s="257"/>
      <c r="B35" s="16" t="s">
        <v>54</v>
      </c>
      <c r="C35" s="39"/>
      <c r="D35" s="39"/>
      <c r="E35" s="39"/>
      <c r="F35" s="39"/>
      <c r="G35" s="40"/>
      <c r="H35" s="40"/>
      <c r="I35" s="40"/>
      <c r="J35" s="39"/>
      <c r="K35" s="39"/>
      <c r="L35" s="40"/>
      <c r="M35" s="40"/>
      <c r="N35" s="40"/>
      <c r="O35" s="39"/>
      <c r="P35" s="39"/>
      <c r="Q35" s="40"/>
      <c r="R35" s="40"/>
      <c r="S35" s="39"/>
      <c r="T35" s="39"/>
      <c r="U35" s="39"/>
      <c r="V35" s="40"/>
      <c r="W35" s="40"/>
      <c r="X35" s="46">
        <f t="shared" si="0"/>
        <v>0</v>
      </c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</row>
    <row r="36" spans="1:41" s="17" customFormat="1" ht="18.75" customHeight="1" thickBot="1">
      <c r="A36" s="258"/>
      <c r="B36" s="18" t="s">
        <v>55</v>
      </c>
      <c r="C36" s="37"/>
      <c r="D36" s="37"/>
      <c r="E36" s="37"/>
      <c r="F36" s="37"/>
      <c r="G36" s="38"/>
      <c r="H36" s="38"/>
      <c r="I36" s="38"/>
      <c r="J36" s="37"/>
      <c r="K36" s="37"/>
      <c r="L36" s="38"/>
      <c r="M36" s="38"/>
      <c r="N36" s="38"/>
      <c r="O36" s="37"/>
      <c r="P36" s="37"/>
      <c r="Q36" s="38"/>
      <c r="R36" s="38"/>
      <c r="S36" s="37"/>
      <c r="T36" s="37"/>
      <c r="U36" s="37"/>
      <c r="V36" s="38"/>
      <c r="W36" s="38"/>
      <c r="X36" s="45">
        <f t="shared" si="0"/>
        <v>0</v>
      </c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</row>
    <row r="37" spans="1:41" s="17" customFormat="1" ht="18.75" customHeight="1" thickTop="1">
      <c r="A37" s="256" t="s">
        <v>71</v>
      </c>
      <c r="B37" s="16" t="s">
        <v>53</v>
      </c>
      <c r="C37" s="35"/>
      <c r="D37" s="35"/>
      <c r="E37" s="35"/>
      <c r="F37" s="35"/>
      <c r="G37" s="36"/>
      <c r="H37" s="36"/>
      <c r="I37" s="36"/>
      <c r="J37" s="35"/>
      <c r="K37" s="35"/>
      <c r="L37" s="36"/>
      <c r="M37" s="36"/>
      <c r="N37" s="36"/>
      <c r="O37" s="35"/>
      <c r="P37" s="35"/>
      <c r="Q37" s="36"/>
      <c r="R37" s="36"/>
      <c r="S37" s="35"/>
      <c r="T37" s="35"/>
      <c r="U37" s="35"/>
      <c r="V37" s="36"/>
      <c r="W37" s="36"/>
      <c r="X37" s="44">
        <f t="shared" ref="X37:X68" si="1">COUNTA(C37:W37)-COUNTIF(C37:W37,0)</f>
        <v>0</v>
      </c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</row>
    <row r="38" spans="1:41" s="17" customFormat="1" ht="18.75" customHeight="1">
      <c r="A38" s="257"/>
      <c r="B38" s="16" t="s">
        <v>54</v>
      </c>
      <c r="C38" s="39"/>
      <c r="D38" s="39"/>
      <c r="E38" s="39"/>
      <c r="F38" s="39"/>
      <c r="G38" s="40"/>
      <c r="H38" s="40"/>
      <c r="I38" s="40"/>
      <c r="J38" s="39"/>
      <c r="K38" s="39"/>
      <c r="L38" s="40"/>
      <c r="M38" s="40"/>
      <c r="N38" s="40"/>
      <c r="O38" s="39"/>
      <c r="P38" s="39"/>
      <c r="Q38" s="40"/>
      <c r="R38" s="40"/>
      <c r="S38" s="39"/>
      <c r="T38" s="39"/>
      <c r="U38" s="39"/>
      <c r="V38" s="40"/>
      <c r="W38" s="40"/>
      <c r="X38" s="46">
        <f t="shared" si="1"/>
        <v>0</v>
      </c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</row>
    <row r="39" spans="1:41" s="17" customFormat="1" ht="18.75" customHeight="1" thickBot="1">
      <c r="A39" s="258"/>
      <c r="B39" s="18" t="s">
        <v>55</v>
      </c>
      <c r="C39" s="37"/>
      <c r="D39" s="37"/>
      <c r="E39" s="37"/>
      <c r="F39" s="37"/>
      <c r="G39" s="38"/>
      <c r="H39" s="38"/>
      <c r="I39" s="38"/>
      <c r="J39" s="37"/>
      <c r="K39" s="37"/>
      <c r="L39" s="38"/>
      <c r="M39" s="38"/>
      <c r="N39" s="38"/>
      <c r="O39" s="37"/>
      <c r="P39" s="37"/>
      <c r="Q39" s="38"/>
      <c r="R39" s="38"/>
      <c r="S39" s="37"/>
      <c r="T39" s="37"/>
      <c r="U39" s="37"/>
      <c r="V39" s="38"/>
      <c r="W39" s="38"/>
      <c r="X39" s="45">
        <f t="shared" si="1"/>
        <v>0</v>
      </c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</row>
    <row r="40" spans="1:41" s="17" customFormat="1" ht="18.75" customHeight="1" thickTop="1">
      <c r="A40" s="255" t="s">
        <v>74</v>
      </c>
      <c r="B40" s="16" t="s">
        <v>53</v>
      </c>
      <c r="C40" s="35">
        <f t="shared" ref="C40:W40" si="2">SUM(C10,C13,C16,C19,C22,C25,C28,C31,C34,C37)</f>
        <v>1</v>
      </c>
      <c r="D40" s="35">
        <f t="shared" si="2"/>
        <v>0</v>
      </c>
      <c r="E40" s="35">
        <f t="shared" si="2"/>
        <v>0</v>
      </c>
      <c r="F40" s="35">
        <f t="shared" si="2"/>
        <v>0</v>
      </c>
      <c r="G40" s="36">
        <f t="shared" si="2"/>
        <v>0</v>
      </c>
      <c r="H40" s="36">
        <f t="shared" si="2"/>
        <v>0</v>
      </c>
      <c r="I40" s="36">
        <f t="shared" si="2"/>
        <v>0</v>
      </c>
      <c r="J40" s="35">
        <f t="shared" si="2"/>
        <v>0</v>
      </c>
      <c r="K40" s="35">
        <f t="shared" si="2"/>
        <v>0</v>
      </c>
      <c r="L40" s="36">
        <f t="shared" si="2"/>
        <v>0</v>
      </c>
      <c r="M40" s="36">
        <f t="shared" si="2"/>
        <v>0</v>
      </c>
      <c r="N40" s="36">
        <f t="shared" si="2"/>
        <v>0</v>
      </c>
      <c r="O40" s="35">
        <f t="shared" si="2"/>
        <v>0</v>
      </c>
      <c r="P40" s="35">
        <f t="shared" si="2"/>
        <v>0</v>
      </c>
      <c r="Q40" s="36">
        <f t="shared" si="2"/>
        <v>0</v>
      </c>
      <c r="R40" s="36">
        <f t="shared" si="2"/>
        <v>0</v>
      </c>
      <c r="S40" s="35">
        <f t="shared" si="2"/>
        <v>0</v>
      </c>
      <c r="T40" s="35">
        <f t="shared" si="2"/>
        <v>0</v>
      </c>
      <c r="U40" s="35">
        <f t="shared" si="2"/>
        <v>0</v>
      </c>
      <c r="V40" s="36">
        <f t="shared" si="2"/>
        <v>0</v>
      </c>
      <c r="W40" s="36">
        <f t="shared" si="2"/>
        <v>0</v>
      </c>
      <c r="X40" s="44">
        <f t="shared" si="1"/>
        <v>1</v>
      </c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</row>
    <row r="41" spans="1:41" s="17" customFormat="1" ht="18.75" customHeight="1">
      <c r="A41" s="253"/>
      <c r="B41" s="16" t="s">
        <v>54</v>
      </c>
      <c r="C41" s="39">
        <f>SUM(C11,C14,C17,C20,C23,C26,C29,C32,C35,C38)</f>
        <v>0</v>
      </c>
      <c r="D41" s="39">
        <f t="shared" ref="D41:W41" si="3">SUM(D11,D14,D17,D20,D23,D26,D29,D32,D35,D38)</f>
        <v>0</v>
      </c>
      <c r="E41" s="39">
        <f t="shared" si="3"/>
        <v>3</v>
      </c>
      <c r="F41" s="39">
        <f t="shared" si="3"/>
        <v>0</v>
      </c>
      <c r="G41" s="40">
        <f t="shared" si="3"/>
        <v>0</v>
      </c>
      <c r="H41" s="40">
        <f t="shared" si="3"/>
        <v>0</v>
      </c>
      <c r="I41" s="40">
        <f t="shared" si="3"/>
        <v>0</v>
      </c>
      <c r="J41" s="39">
        <f t="shared" si="3"/>
        <v>0</v>
      </c>
      <c r="K41" s="39">
        <f t="shared" si="3"/>
        <v>0</v>
      </c>
      <c r="L41" s="40">
        <f t="shared" si="3"/>
        <v>0</v>
      </c>
      <c r="M41" s="40">
        <f t="shared" si="3"/>
        <v>0</v>
      </c>
      <c r="N41" s="40">
        <f t="shared" si="3"/>
        <v>0</v>
      </c>
      <c r="O41" s="39">
        <f t="shared" si="3"/>
        <v>0</v>
      </c>
      <c r="P41" s="39">
        <f t="shared" si="3"/>
        <v>0</v>
      </c>
      <c r="Q41" s="40">
        <f t="shared" si="3"/>
        <v>0</v>
      </c>
      <c r="R41" s="40">
        <f t="shared" si="3"/>
        <v>0</v>
      </c>
      <c r="S41" s="39">
        <f t="shared" si="3"/>
        <v>0</v>
      </c>
      <c r="T41" s="39">
        <f t="shared" si="3"/>
        <v>0</v>
      </c>
      <c r="U41" s="39">
        <f t="shared" si="3"/>
        <v>0</v>
      </c>
      <c r="V41" s="40">
        <f t="shared" si="3"/>
        <v>0</v>
      </c>
      <c r="W41" s="40">
        <f t="shared" si="3"/>
        <v>0</v>
      </c>
      <c r="X41" s="46">
        <f t="shared" si="1"/>
        <v>1</v>
      </c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</row>
    <row r="42" spans="1:41" s="17" customFormat="1" ht="18.75" customHeight="1" thickBot="1">
      <c r="A42" s="254"/>
      <c r="B42" s="18" t="s">
        <v>55</v>
      </c>
      <c r="C42" s="37">
        <f t="shared" ref="C42:W42" si="4">SUM(C12,C15,C18,C21,C24,C27,C30,C33,C36,C39)</f>
        <v>0</v>
      </c>
      <c r="D42" s="37">
        <f t="shared" si="4"/>
        <v>0</v>
      </c>
      <c r="E42" s="37">
        <f t="shared" si="4"/>
        <v>0</v>
      </c>
      <c r="F42" s="37">
        <f t="shared" si="4"/>
        <v>0</v>
      </c>
      <c r="G42" s="38">
        <f t="shared" si="4"/>
        <v>0</v>
      </c>
      <c r="H42" s="38">
        <f t="shared" si="4"/>
        <v>0</v>
      </c>
      <c r="I42" s="38">
        <f t="shared" si="4"/>
        <v>0</v>
      </c>
      <c r="J42" s="37">
        <f t="shared" si="4"/>
        <v>0</v>
      </c>
      <c r="K42" s="37">
        <f t="shared" si="4"/>
        <v>0</v>
      </c>
      <c r="L42" s="38">
        <f t="shared" si="4"/>
        <v>0</v>
      </c>
      <c r="M42" s="38">
        <f t="shared" si="4"/>
        <v>0</v>
      </c>
      <c r="N42" s="38">
        <f t="shared" si="4"/>
        <v>0</v>
      </c>
      <c r="O42" s="37">
        <f t="shared" si="4"/>
        <v>0</v>
      </c>
      <c r="P42" s="37">
        <f t="shared" si="4"/>
        <v>0</v>
      </c>
      <c r="Q42" s="38">
        <f t="shared" si="4"/>
        <v>0</v>
      </c>
      <c r="R42" s="38">
        <f t="shared" si="4"/>
        <v>0</v>
      </c>
      <c r="S42" s="37">
        <f t="shared" si="4"/>
        <v>0</v>
      </c>
      <c r="T42" s="37">
        <f t="shared" si="4"/>
        <v>0</v>
      </c>
      <c r="U42" s="37">
        <f t="shared" si="4"/>
        <v>0</v>
      </c>
      <c r="V42" s="38">
        <f t="shared" si="4"/>
        <v>0</v>
      </c>
      <c r="W42" s="38">
        <f t="shared" si="4"/>
        <v>0</v>
      </c>
      <c r="X42" s="45">
        <f t="shared" si="1"/>
        <v>0</v>
      </c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</row>
    <row r="43" spans="1:41" s="17" customFormat="1" ht="18.75" customHeight="1" thickTop="1">
      <c r="A43" s="255"/>
      <c r="B43" s="16"/>
      <c r="C43" s="35"/>
      <c r="D43" s="35"/>
      <c r="E43" s="35"/>
      <c r="F43" s="35"/>
      <c r="G43" s="36"/>
      <c r="H43" s="36"/>
      <c r="I43" s="36"/>
      <c r="J43" s="35"/>
      <c r="K43" s="35"/>
      <c r="L43" s="36"/>
      <c r="M43" s="36"/>
      <c r="N43" s="36"/>
      <c r="O43" s="35"/>
      <c r="P43" s="35"/>
      <c r="Q43" s="36"/>
      <c r="R43" s="36"/>
      <c r="S43" s="35"/>
      <c r="T43" s="35"/>
      <c r="U43" s="35"/>
      <c r="V43" s="36"/>
      <c r="W43" s="36"/>
      <c r="X43" s="44">
        <f t="shared" si="1"/>
        <v>0</v>
      </c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</row>
    <row r="44" spans="1:41" s="17" customFormat="1" ht="18.75" customHeight="1">
      <c r="A44" s="253"/>
      <c r="B44" s="16"/>
      <c r="C44" s="39"/>
      <c r="D44" s="39"/>
      <c r="E44" s="39"/>
      <c r="F44" s="39"/>
      <c r="G44" s="40"/>
      <c r="H44" s="40"/>
      <c r="I44" s="40"/>
      <c r="J44" s="39"/>
      <c r="K44" s="39"/>
      <c r="L44" s="40"/>
      <c r="M44" s="40"/>
      <c r="N44" s="40"/>
      <c r="O44" s="39"/>
      <c r="P44" s="39"/>
      <c r="Q44" s="40"/>
      <c r="R44" s="40"/>
      <c r="S44" s="39"/>
      <c r="T44" s="39"/>
      <c r="U44" s="39"/>
      <c r="V44" s="40"/>
      <c r="W44" s="40"/>
      <c r="X44" s="46">
        <f t="shared" si="1"/>
        <v>0</v>
      </c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</row>
    <row r="45" spans="1:41" s="17" customFormat="1" ht="18.75" customHeight="1" thickBot="1">
      <c r="A45" s="254"/>
      <c r="B45" s="18"/>
      <c r="C45" s="37"/>
      <c r="D45" s="37"/>
      <c r="E45" s="37"/>
      <c r="F45" s="37"/>
      <c r="G45" s="38"/>
      <c r="H45" s="38"/>
      <c r="I45" s="38"/>
      <c r="J45" s="37"/>
      <c r="K45" s="37"/>
      <c r="L45" s="38"/>
      <c r="M45" s="38"/>
      <c r="N45" s="38"/>
      <c r="O45" s="37"/>
      <c r="P45" s="37"/>
      <c r="Q45" s="38"/>
      <c r="R45" s="38"/>
      <c r="S45" s="37"/>
      <c r="T45" s="37"/>
      <c r="U45" s="37"/>
      <c r="V45" s="38"/>
      <c r="W45" s="38"/>
      <c r="X45" s="45">
        <f t="shared" si="1"/>
        <v>0</v>
      </c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</row>
    <row r="46" spans="1:41" s="17" customFormat="1" ht="18.75" customHeight="1" thickTop="1">
      <c r="A46" s="255"/>
      <c r="B46" s="16"/>
      <c r="C46" s="35"/>
      <c r="D46" s="35"/>
      <c r="E46" s="35"/>
      <c r="F46" s="35"/>
      <c r="G46" s="36"/>
      <c r="H46" s="36"/>
      <c r="I46" s="36"/>
      <c r="J46" s="35"/>
      <c r="K46" s="35"/>
      <c r="L46" s="36"/>
      <c r="M46" s="36"/>
      <c r="N46" s="36"/>
      <c r="O46" s="35"/>
      <c r="P46" s="35"/>
      <c r="Q46" s="36"/>
      <c r="R46" s="36"/>
      <c r="S46" s="35"/>
      <c r="T46" s="35"/>
      <c r="U46" s="35"/>
      <c r="V46" s="36"/>
      <c r="W46" s="36"/>
      <c r="X46" s="44">
        <f t="shared" si="1"/>
        <v>0</v>
      </c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</row>
    <row r="47" spans="1:41" s="17" customFormat="1" ht="18.75" customHeight="1">
      <c r="A47" s="253"/>
      <c r="B47" s="16"/>
      <c r="C47" s="39"/>
      <c r="D47" s="39"/>
      <c r="E47" s="39"/>
      <c r="F47" s="39"/>
      <c r="G47" s="40"/>
      <c r="H47" s="40"/>
      <c r="I47" s="40"/>
      <c r="J47" s="39"/>
      <c r="K47" s="39"/>
      <c r="L47" s="40"/>
      <c r="M47" s="40"/>
      <c r="N47" s="40"/>
      <c r="O47" s="39"/>
      <c r="P47" s="39"/>
      <c r="Q47" s="40"/>
      <c r="R47" s="40"/>
      <c r="S47" s="39"/>
      <c r="T47" s="39"/>
      <c r="U47" s="39"/>
      <c r="V47" s="40"/>
      <c r="W47" s="40"/>
      <c r="X47" s="46">
        <f t="shared" si="1"/>
        <v>0</v>
      </c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</row>
    <row r="48" spans="1:41" s="17" customFormat="1" ht="18.75" customHeight="1" thickBot="1">
      <c r="A48" s="254"/>
      <c r="B48" s="18"/>
      <c r="C48" s="37"/>
      <c r="D48" s="37"/>
      <c r="E48" s="37"/>
      <c r="F48" s="37"/>
      <c r="G48" s="38"/>
      <c r="H48" s="38"/>
      <c r="I48" s="38"/>
      <c r="J48" s="37"/>
      <c r="K48" s="37"/>
      <c r="L48" s="38"/>
      <c r="M48" s="38"/>
      <c r="N48" s="38"/>
      <c r="O48" s="37"/>
      <c r="P48" s="37"/>
      <c r="Q48" s="38"/>
      <c r="R48" s="38"/>
      <c r="S48" s="37"/>
      <c r="T48" s="37"/>
      <c r="U48" s="37"/>
      <c r="V48" s="38"/>
      <c r="W48" s="38"/>
      <c r="X48" s="45">
        <f t="shared" si="1"/>
        <v>0</v>
      </c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</row>
    <row r="49" spans="1:41" s="17" customFormat="1" ht="18.75" customHeight="1" thickTop="1">
      <c r="A49" s="255"/>
      <c r="B49" s="16"/>
      <c r="C49" s="41"/>
      <c r="D49" s="41"/>
      <c r="E49" s="41"/>
      <c r="F49" s="41"/>
      <c r="G49" s="42"/>
      <c r="H49" s="42"/>
      <c r="I49" s="42"/>
      <c r="J49" s="41"/>
      <c r="K49" s="41"/>
      <c r="L49" s="42"/>
      <c r="M49" s="42"/>
      <c r="N49" s="42"/>
      <c r="O49" s="41"/>
      <c r="P49" s="41"/>
      <c r="Q49" s="42"/>
      <c r="R49" s="42"/>
      <c r="S49" s="41"/>
      <c r="T49" s="41"/>
      <c r="U49" s="41"/>
      <c r="V49" s="42"/>
      <c r="W49" s="42"/>
      <c r="X49" s="47">
        <f t="shared" si="1"/>
        <v>0</v>
      </c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</row>
    <row r="50" spans="1:41" s="17" customFormat="1" ht="18.75" customHeight="1">
      <c r="A50" s="253"/>
      <c r="B50" s="16"/>
      <c r="C50" s="39"/>
      <c r="D50" s="39"/>
      <c r="E50" s="39"/>
      <c r="F50" s="39"/>
      <c r="G50" s="40"/>
      <c r="H50" s="40"/>
      <c r="I50" s="40"/>
      <c r="J50" s="39"/>
      <c r="K50" s="39"/>
      <c r="L50" s="40"/>
      <c r="M50" s="40"/>
      <c r="N50" s="40"/>
      <c r="O50" s="39"/>
      <c r="P50" s="39"/>
      <c r="Q50" s="40"/>
      <c r="R50" s="40"/>
      <c r="S50" s="39"/>
      <c r="T50" s="39"/>
      <c r="U50" s="39"/>
      <c r="V50" s="40"/>
      <c r="W50" s="40"/>
      <c r="X50" s="46">
        <f t="shared" si="1"/>
        <v>0</v>
      </c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</row>
    <row r="51" spans="1:41" s="17" customFormat="1" ht="18.75" customHeight="1" thickBot="1">
      <c r="A51" s="254"/>
      <c r="B51" s="18"/>
      <c r="C51" s="37"/>
      <c r="D51" s="37"/>
      <c r="E51" s="37"/>
      <c r="F51" s="37"/>
      <c r="G51" s="38"/>
      <c r="H51" s="38"/>
      <c r="I51" s="38"/>
      <c r="J51" s="37"/>
      <c r="K51" s="37"/>
      <c r="L51" s="38"/>
      <c r="M51" s="38"/>
      <c r="N51" s="38"/>
      <c r="O51" s="37"/>
      <c r="P51" s="37"/>
      <c r="Q51" s="38"/>
      <c r="R51" s="38"/>
      <c r="S51" s="37"/>
      <c r="T51" s="37"/>
      <c r="U51" s="37"/>
      <c r="V51" s="38"/>
      <c r="W51" s="38"/>
      <c r="X51" s="45">
        <f t="shared" si="1"/>
        <v>0</v>
      </c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</row>
    <row r="52" spans="1:41" s="17" customFormat="1" ht="18.75" customHeight="1" thickTop="1">
      <c r="A52" s="255"/>
      <c r="B52" s="16"/>
      <c r="C52" s="35"/>
      <c r="D52" s="35"/>
      <c r="E52" s="35"/>
      <c r="F52" s="35"/>
      <c r="G52" s="36"/>
      <c r="H52" s="36"/>
      <c r="I52" s="36"/>
      <c r="J52" s="35"/>
      <c r="K52" s="35"/>
      <c r="L52" s="36"/>
      <c r="M52" s="36"/>
      <c r="N52" s="36"/>
      <c r="O52" s="35"/>
      <c r="P52" s="35"/>
      <c r="Q52" s="36"/>
      <c r="R52" s="36"/>
      <c r="S52" s="35"/>
      <c r="T52" s="35"/>
      <c r="U52" s="35"/>
      <c r="V52" s="36"/>
      <c r="W52" s="36"/>
      <c r="X52" s="44">
        <f t="shared" si="1"/>
        <v>0</v>
      </c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</row>
    <row r="53" spans="1:41" s="17" customFormat="1" ht="18.75" customHeight="1">
      <c r="A53" s="253"/>
      <c r="B53" s="16"/>
      <c r="C53" s="39"/>
      <c r="D53" s="39"/>
      <c r="E53" s="39"/>
      <c r="F53" s="39"/>
      <c r="G53" s="40"/>
      <c r="H53" s="40"/>
      <c r="I53" s="40"/>
      <c r="J53" s="39"/>
      <c r="K53" s="39"/>
      <c r="L53" s="40"/>
      <c r="M53" s="40"/>
      <c r="N53" s="40"/>
      <c r="O53" s="39"/>
      <c r="P53" s="39"/>
      <c r="Q53" s="40"/>
      <c r="R53" s="40"/>
      <c r="S53" s="39"/>
      <c r="T53" s="39"/>
      <c r="U53" s="39"/>
      <c r="V53" s="40"/>
      <c r="W53" s="40"/>
      <c r="X53" s="46">
        <f t="shared" si="1"/>
        <v>0</v>
      </c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</row>
    <row r="54" spans="1:41" s="17" customFormat="1" ht="18.75" customHeight="1" thickBot="1">
      <c r="A54" s="254"/>
      <c r="B54" s="18"/>
      <c r="C54" s="37"/>
      <c r="D54" s="37"/>
      <c r="E54" s="37"/>
      <c r="F54" s="37"/>
      <c r="G54" s="38"/>
      <c r="H54" s="38"/>
      <c r="I54" s="38"/>
      <c r="J54" s="37"/>
      <c r="K54" s="37"/>
      <c r="L54" s="38"/>
      <c r="M54" s="38"/>
      <c r="N54" s="38"/>
      <c r="O54" s="37"/>
      <c r="P54" s="37"/>
      <c r="Q54" s="38"/>
      <c r="R54" s="38"/>
      <c r="S54" s="37"/>
      <c r="T54" s="37"/>
      <c r="U54" s="37"/>
      <c r="V54" s="38"/>
      <c r="W54" s="38"/>
      <c r="X54" s="45">
        <f t="shared" si="1"/>
        <v>0</v>
      </c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</row>
    <row r="55" spans="1:41" s="17" customFormat="1" ht="18.75" customHeight="1" thickTop="1">
      <c r="A55" s="255"/>
      <c r="B55" s="16"/>
      <c r="C55" s="35"/>
      <c r="D55" s="35"/>
      <c r="E55" s="35"/>
      <c r="F55" s="35"/>
      <c r="G55" s="36"/>
      <c r="H55" s="36"/>
      <c r="I55" s="36"/>
      <c r="J55" s="35"/>
      <c r="K55" s="35"/>
      <c r="L55" s="36"/>
      <c r="M55" s="36"/>
      <c r="N55" s="36"/>
      <c r="O55" s="35"/>
      <c r="P55" s="35"/>
      <c r="Q55" s="36"/>
      <c r="R55" s="36"/>
      <c r="S55" s="35"/>
      <c r="T55" s="35"/>
      <c r="U55" s="35"/>
      <c r="V55" s="36"/>
      <c r="W55" s="36"/>
      <c r="X55" s="44">
        <f t="shared" si="1"/>
        <v>0</v>
      </c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</row>
    <row r="56" spans="1:41" s="17" customFormat="1" ht="18.75" customHeight="1">
      <c r="A56" s="253"/>
      <c r="B56" s="16"/>
      <c r="C56" s="39"/>
      <c r="D56" s="39"/>
      <c r="E56" s="39"/>
      <c r="F56" s="39"/>
      <c r="G56" s="40"/>
      <c r="H56" s="40"/>
      <c r="I56" s="40"/>
      <c r="J56" s="39"/>
      <c r="K56" s="39"/>
      <c r="L56" s="40"/>
      <c r="M56" s="40"/>
      <c r="N56" s="40"/>
      <c r="O56" s="39"/>
      <c r="P56" s="39"/>
      <c r="Q56" s="40"/>
      <c r="R56" s="40"/>
      <c r="S56" s="39"/>
      <c r="T56" s="39"/>
      <c r="U56" s="39"/>
      <c r="V56" s="40"/>
      <c r="W56" s="40"/>
      <c r="X56" s="46">
        <f t="shared" si="1"/>
        <v>0</v>
      </c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</row>
    <row r="57" spans="1:41" s="17" customFormat="1" ht="18.75" customHeight="1" thickBot="1">
      <c r="A57" s="254"/>
      <c r="B57" s="18"/>
      <c r="C57" s="37"/>
      <c r="D57" s="37"/>
      <c r="E57" s="37"/>
      <c r="F57" s="37"/>
      <c r="G57" s="38"/>
      <c r="H57" s="38"/>
      <c r="I57" s="38"/>
      <c r="J57" s="37"/>
      <c r="K57" s="37"/>
      <c r="L57" s="38"/>
      <c r="M57" s="38"/>
      <c r="N57" s="38"/>
      <c r="O57" s="37"/>
      <c r="P57" s="37"/>
      <c r="Q57" s="38"/>
      <c r="R57" s="38"/>
      <c r="S57" s="37"/>
      <c r="T57" s="37"/>
      <c r="U57" s="37"/>
      <c r="V57" s="38"/>
      <c r="W57" s="38"/>
      <c r="X57" s="45">
        <f t="shared" si="1"/>
        <v>0</v>
      </c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</row>
    <row r="58" spans="1:41" s="17" customFormat="1" ht="18.75" customHeight="1" thickTop="1">
      <c r="A58" s="255"/>
      <c r="B58" s="16"/>
      <c r="C58" s="35"/>
      <c r="D58" s="35"/>
      <c r="E58" s="35"/>
      <c r="F58" s="35"/>
      <c r="G58" s="36"/>
      <c r="H58" s="36"/>
      <c r="I58" s="36"/>
      <c r="J58" s="35"/>
      <c r="K58" s="35"/>
      <c r="L58" s="36"/>
      <c r="M58" s="36"/>
      <c r="N58" s="36"/>
      <c r="O58" s="35"/>
      <c r="P58" s="35"/>
      <c r="Q58" s="36"/>
      <c r="R58" s="36"/>
      <c r="S58" s="35"/>
      <c r="T58" s="35"/>
      <c r="U58" s="35"/>
      <c r="V58" s="36"/>
      <c r="W58" s="36"/>
      <c r="X58" s="44">
        <f t="shared" si="1"/>
        <v>0</v>
      </c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spans="1:41" s="17" customFormat="1" ht="18.75" customHeight="1">
      <c r="A59" s="253"/>
      <c r="B59" s="16"/>
      <c r="C59" s="35"/>
      <c r="D59" s="35"/>
      <c r="E59" s="35"/>
      <c r="F59" s="35"/>
      <c r="G59" s="36"/>
      <c r="H59" s="36"/>
      <c r="I59" s="36"/>
      <c r="J59" s="35"/>
      <c r="K59" s="35"/>
      <c r="L59" s="36"/>
      <c r="M59" s="36"/>
      <c r="N59" s="36"/>
      <c r="O59" s="35"/>
      <c r="P59" s="35"/>
      <c r="Q59" s="36"/>
      <c r="R59" s="36"/>
      <c r="S59" s="35"/>
      <c r="T59" s="35"/>
      <c r="U59" s="35"/>
      <c r="V59" s="36"/>
      <c r="W59" s="36"/>
      <c r="X59" s="46">
        <f t="shared" si="1"/>
        <v>0</v>
      </c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</row>
    <row r="60" spans="1:41" s="17" customFormat="1" ht="18.75" customHeight="1" thickBot="1">
      <c r="A60" s="254"/>
      <c r="B60" s="18"/>
      <c r="C60" s="37"/>
      <c r="D60" s="37"/>
      <c r="E60" s="37"/>
      <c r="F60" s="37"/>
      <c r="G60" s="38"/>
      <c r="H60" s="38"/>
      <c r="I60" s="38"/>
      <c r="J60" s="37"/>
      <c r="K60" s="37"/>
      <c r="L60" s="38"/>
      <c r="M60" s="38"/>
      <c r="N60" s="38"/>
      <c r="O60" s="37"/>
      <c r="P60" s="37"/>
      <c r="Q60" s="38"/>
      <c r="R60" s="38"/>
      <c r="S60" s="37"/>
      <c r="T60" s="37"/>
      <c r="U60" s="37"/>
      <c r="V60" s="38"/>
      <c r="W60" s="38"/>
      <c r="X60" s="45">
        <f t="shared" si="1"/>
        <v>0</v>
      </c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</row>
    <row r="61" spans="1:41" s="17" customFormat="1" ht="18.75" customHeight="1" thickTop="1">
      <c r="A61" s="255"/>
      <c r="B61" s="16"/>
      <c r="C61" s="35"/>
      <c r="D61" s="35"/>
      <c r="E61" s="35"/>
      <c r="F61" s="35"/>
      <c r="G61" s="36"/>
      <c r="H61" s="36"/>
      <c r="I61" s="36"/>
      <c r="J61" s="35"/>
      <c r="K61" s="35"/>
      <c r="L61" s="36"/>
      <c r="M61" s="36"/>
      <c r="N61" s="36"/>
      <c r="O61" s="35"/>
      <c r="P61" s="35"/>
      <c r="Q61" s="36"/>
      <c r="R61" s="36"/>
      <c r="S61" s="35"/>
      <c r="T61" s="35"/>
      <c r="U61" s="35"/>
      <c r="V61" s="36"/>
      <c r="W61" s="36"/>
      <c r="X61" s="44">
        <f t="shared" si="1"/>
        <v>0</v>
      </c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</row>
    <row r="62" spans="1:41" s="17" customFormat="1" ht="18.75" customHeight="1">
      <c r="A62" s="253"/>
      <c r="B62" s="16"/>
      <c r="C62" s="39"/>
      <c r="D62" s="39"/>
      <c r="E62" s="39"/>
      <c r="F62" s="39"/>
      <c r="G62" s="40"/>
      <c r="H62" s="40"/>
      <c r="I62" s="40"/>
      <c r="J62" s="39"/>
      <c r="K62" s="39"/>
      <c r="L62" s="40"/>
      <c r="M62" s="40"/>
      <c r="N62" s="40"/>
      <c r="O62" s="39"/>
      <c r="P62" s="39"/>
      <c r="Q62" s="40"/>
      <c r="R62" s="40"/>
      <c r="S62" s="39"/>
      <c r="T62" s="39"/>
      <c r="U62" s="39"/>
      <c r="V62" s="40"/>
      <c r="W62" s="40"/>
      <c r="X62" s="46">
        <f t="shared" si="1"/>
        <v>0</v>
      </c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</row>
    <row r="63" spans="1:41" s="17" customFormat="1" ht="18.75" customHeight="1" thickBot="1">
      <c r="A63" s="254"/>
      <c r="B63" s="18"/>
      <c r="C63" s="37"/>
      <c r="D63" s="37"/>
      <c r="E63" s="37"/>
      <c r="F63" s="37"/>
      <c r="G63" s="38"/>
      <c r="H63" s="38"/>
      <c r="I63" s="38"/>
      <c r="J63" s="37"/>
      <c r="K63" s="37"/>
      <c r="L63" s="38"/>
      <c r="M63" s="38"/>
      <c r="N63" s="38"/>
      <c r="O63" s="37"/>
      <c r="P63" s="37"/>
      <c r="Q63" s="38"/>
      <c r="R63" s="38"/>
      <c r="S63" s="37"/>
      <c r="T63" s="37"/>
      <c r="U63" s="37"/>
      <c r="V63" s="38"/>
      <c r="W63" s="38"/>
      <c r="X63" s="45">
        <f t="shared" si="1"/>
        <v>0</v>
      </c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</row>
    <row r="64" spans="1:41" s="17" customFormat="1" ht="18.75" customHeight="1" thickTop="1">
      <c r="A64" s="255"/>
      <c r="B64" s="19"/>
      <c r="C64" s="41"/>
      <c r="D64" s="41"/>
      <c r="E64" s="41"/>
      <c r="F64" s="41"/>
      <c r="G64" s="42"/>
      <c r="H64" s="42"/>
      <c r="I64" s="42"/>
      <c r="J64" s="41"/>
      <c r="K64" s="41"/>
      <c r="L64" s="42"/>
      <c r="M64" s="42"/>
      <c r="N64" s="42"/>
      <c r="O64" s="41"/>
      <c r="P64" s="41"/>
      <c r="Q64" s="42"/>
      <c r="R64" s="42"/>
      <c r="S64" s="41"/>
      <c r="T64" s="41"/>
      <c r="U64" s="41"/>
      <c r="V64" s="42"/>
      <c r="W64" s="42"/>
      <c r="X64" s="47">
        <f t="shared" si="1"/>
        <v>0</v>
      </c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</row>
    <row r="65" spans="1:41" s="17" customFormat="1" ht="18.75" customHeight="1">
      <c r="A65" s="253"/>
      <c r="B65" s="20"/>
      <c r="C65" s="39"/>
      <c r="D65" s="39"/>
      <c r="E65" s="39"/>
      <c r="F65" s="39"/>
      <c r="G65" s="40"/>
      <c r="H65" s="40"/>
      <c r="I65" s="40"/>
      <c r="J65" s="39"/>
      <c r="K65" s="39"/>
      <c r="L65" s="40"/>
      <c r="M65" s="40"/>
      <c r="N65" s="40"/>
      <c r="O65" s="39"/>
      <c r="P65" s="39"/>
      <c r="Q65" s="40"/>
      <c r="R65" s="40"/>
      <c r="S65" s="39"/>
      <c r="T65" s="39"/>
      <c r="U65" s="39"/>
      <c r="V65" s="40"/>
      <c r="W65" s="40"/>
      <c r="X65" s="46">
        <f t="shared" si="1"/>
        <v>0</v>
      </c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</row>
    <row r="66" spans="1:41" s="17" customFormat="1" ht="18.75" customHeight="1" thickBot="1">
      <c r="A66" s="254"/>
      <c r="B66" s="18"/>
      <c r="C66" s="37"/>
      <c r="D66" s="37"/>
      <c r="E66" s="37"/>
      <c r="F66" s="37"/>
      <c r="G66" s="38"/>
      <c r="H66" s="38"/>
      <c r="I66" s="38"/>
      <c r="J66" s="37"/>
      <c r="K66" s="37"/>
      <c r="L66" s="38"/>
      <c r="M66" s="38"/>
      <c r="N66" s="38"/>
      <c r="O66" s="37"/>
      <c r="P66" s="37"/>
      <c r="Q66" s="38"/>
      <c r="R66" s="38"/>
      <c r="S66" s="37"/>
      <c r="T66" s="37"/>
      <c r="U66" s="37"/>
      <c r="V66" s="38"/>
      <c r="W66" s="38"/>
      <c r="X66" s="45">
        <f t="shared" si="1"/>
        <v>0</v>
      </c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</row>
    <row r="67" spans="1:41" s="17" customFormat="1" ht="18.75" customHeight="1" thickTop="1">
      <c r="A67" s="252"/>
      <c r="B67" s="16"/>
      <c r="C67" s="35"/>
      <c r="D67" s="35"/>
      <c r="E67" s="35"/>
      <c r="F67" s="35"/>
      <c r="G67" s="36"/>
      <c r="H67" s="36"/>
      <c r="I67" s="36"/>
      <c r="J67" s="35"/>
      <c r="K67" s="35"/>
      <c r="L67" s="36"/>
      <c r="M67" s="36"/>
      <c r="N67" s="36"/>
      <c r="O67" s="35"/>
      <c r="P67" s="35"/>
      <c r="Q67" s="36"/>
      <c r="R67" s="36"/>
      <c r="S67" s="35"/>
      <c r="T67" s="35"/>
      <c r="U67" s="35"/>
      <c r="V67" s="36"/>
      <c r="W67" s="36"/>
      <c r="X67" s="44">
        <f t="shared" si="1"/>
        <v>0</v>
      </c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</row>
    <row r="68" spans="1:41" s="17" customFormat="1" ht="18.75" customHeight="1">
      <c r="A68" s="253"/>
      <c r="B68" s="16"/>
      <c r="C68" s="39"/>
      <c r="D68" s="39"/>
      <c r="E68" s="39"/>
      <c r="F68" s="39"/>
      <c r="G68" s="40"/>
      <c r="H68" s="40"/>
      <c r="I68" s="40"/>
      <c r="J68" s="39"/>
      <c r="K68" s="39"/>
      <c r="L68" s="40"/>
      <c r="M68" s="40"/>
      <c r="N68" s="40"/>
      <c r="O68" s="39"/>
      <c r="P68" s="39"/>
      <c r="Q68" s="40"/>
      <c r="R68" s="40"/>
      <c r="S68" s="39"/>
      <c r="T68" s="39"/>
      <c r="U68" s="39"/>
      <c r="V68" s="40"/>
      <c r="W68" s="40"/>
      <c r="X68" s="46">
        <f t="shared" si="1"/>
        <v>0</v>
      </c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</row>
    <row r="69" spans="1:41" s="17" customFormat="1" ht="18.75" customHeight="1" thickBot="1">
      <c r="A69" s="254"/>
      <c r="B69" s="18"/>
      <c r="C69" s="37"/>
      <c r="D69" s="37"/>
      <c r="E69" s="37"/>
      <c r="F69" s="37"/>
      <c r="G69" s="38"/>
      <c r="H69" s="38"/>
      <c r="I69" s="38"/>
      <c r="J69" s="37"/>
      <c r="K69" s="37"/>
      <c r="L69" s="38"/>
      <c r="M69" s="38"/>
      <c r="N69" s="38"/>
      <c r="O69" s="37"/>
      <c r="P69" s="37"/>
      <c r="Q69" s="38"/>
      <c r="R69" s="38"/>
      <c r="S69" s="37"/>
      <c r="T69" s="37"/>
      <c r="U69" s="37"/>
      <c r="V69" s="38"/>
      <c r="W69" s="38"/>
      <c r="X69" s="45">
        <f t="shared" ref="X69:X93" si="5">COUNTA(C69:W69)-COUNTIF(C69:W69,0)</f>
        <v>0</v>
      </c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</row>
    <row r="70" spans="1:41" s="17" customFormat="1" ht="18.75" customHeight="1" thickTop="1">
      <c r="A70" s="252"/>
      <c r="B70" s="15"/>
      <c r="C70" s="35"/>
      <c r="D70" s="35"/>
      <c r="E70" s="35"/>
      <c r="F70" s="35"/>
      <c r="G70" s="36"/>
      <c r="H70" s="36"/>
      <c r="I70" s="36"/>
      <c r="J70" s="35"/>
      <c r="K70" s="35"/>
      <c r="L70" s="36"/>
      <c r="M70" s="36"/>
      <c r="N70" s="36"/>
      <c r="O70" s="35"/>
      <c r="P70" s="35"/>
      <c r="Q70" s="36"/>
      <c r="R70" s="36"/>
      <c r="S70" s="35"/>
      <c r="T70" s="35"/>
      <c r="U70" s="35"/>
      <c r="V70" s="36"/>
      <c r="W70" s="36"/>
      <c r="X70" s="44">
        <f t="shared" si="5"/>
        <v>0</v>
      </c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</row>
    <row r="71" spans="1:41" s="17" customFormat="1" ht="18.75" customHeight="1">
      <c r="A71" s="253"/>
      <c r="B71" s="16"/>
      <c r="C71" s="39"/>
      <c r="D71" s="39"/>
      <c r="E71" s="39"/>
      <c r="F71" s="39"/>
      <c r="G71" s="40"/>
      <c r="H71" s="40"/>
      <c r="I71" s="40"/>
      <c r="J71" s="39"/>
      <c r="K71" s="39"/>
      <c r="L71" s="40"/>
      <c r="M71" s="40"/>
      <c r="N71" s="40"/>
      <c r="O71" s="39"/>
      <c r="P71" s="39"/>
      <c r="Q71" s="40"/>
      <c r="R71" s="40"/>
      <c r="S71" s="39"/>
      <c r="T71" s="39"/>
      <c r="U71" s="39"/>
      <c r="V71" s="40"/>
      <c r="W71" s="40"/>
      <c r="X71" s="46">
        <f t="shared" si="5"/>
        <v>0</v>
      </c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</row>
    <row r="72" spans="1:41" s="17" customFormat="1" ht="18.75" customHeight="1" thickBot="1">
      <c r="A72" s="254"/>
      <c r="B72" s="18"/>
      <c r="C72" s="37"/>
      <c r="D72" s="37"/>
      <c r="E72" s="37"/>
      <c r="F72" s="37"/>
      <c r="G72" s="38"/>
      <c r="H72" s="38"/>
      <c r="I72" s="38"/>
      <c r="J72" s="37"/>
      <c r="K72" s="37"/>
      <c r="L72" s="38"/>
      <c r="M72" s="38"/>
      <c r="N72" s="38"/>
      <c r="O72" s="37"/>
      <c r="P72" s="37"/>
      <c r="Q72" s="38"/>
      <c r="R72" s="38"/>
      <c r="S72" s="37"/>
      <c r="T72" s="37"/>
      <c r="U72" s="37"/>
      <c r="V72" s="38"/>
      <c r="W72" s="38"/>
      <c r="X72" s="45">
        <f t="shared" si="5"/>
        <v>0</v>
      </c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</row>
    <row r="73" spans="1:41" s="17" customFormat="1" ht="18.75" customHeight="1" thickTop="1">
      <c r="A73" s="252"/>
      <c r="B73" s="15"/>
      <c r="C73" s="35"/>
      <c r="D73" s="35"/>
      <c r="E73" s="35"/>
      <c r="F73" s="35"/>
      <c r="G73" s="36"/>
      <c r="H73" s="36"/>
      <c r="I73" s="36"/>
      <c r="J73" s="35"/>
      <c r="K73" s="35"/>
      <c r="L73" s="36"/>
      <c r="M73" s="36"/>
      <c r="N73" s="36"/>
      <c r="O73" s="35"/>
      <c r="P73" s="35"/>
      <c r="Q73" s="36"/>
      <c r="R73" s="36"/>
      <c r="S73" s="35"/>
      <c r="T73" s="35"/>
      <c r="U73" s="35"/>
      <c r="V73" s="36"/>
      <c r="W73" s="36"/>
      <c r="X73" s="44">
        <f t="shared" si="5"/>
        <v>0</v>
      </c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</row>
    <row r="74" spans="1:41" s="17" customFormat="1" ht="18.75" customHeight="1">
      <c r="A74" s="253"/>
      <c r="B74" s="16"/>
      <c r="C74" s="39"/>
      <c r="D74" s="39"/>
      <c r="E74" s="39"/>
      <c r="F74" s="39"/>
      <c r="G74" s="40"/>
      <c r="H74" s="40"/>
      <c r="I74" s="40"/>
      <c r="J74" s="39"/>
      <c r="K74" s="39"/>
      <c r="L74" s="40"/>
      <c r="M74" s="40"/>
      <c r="N74" s="40"/>
      <c r="O74" s="39"/>
      <c r="P74" s="39"/>
      <c r="Q74" s="40"/>
      <c r="R74" s="40"/>
      <c r="S74" s="39"/>
      <c r="T74" s="39"/>
      <c r="U74" s="39"/>
      <c r="V74" s="40"/>
      <c r="W74" s="40"/>
      <c r="X74" s="46">
        <f t="shared" si="5"/>
        <v>0</v>
      </c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</row>
    <row r="75" spans="1:41" s="17" customFormat="1" ht="18.75" customHeight="1" thickBot="1">
      <c r="A75" s="254"/>
      <c r="B75" s="18"/>
      <c r="C75" s="37"/>
      <c r="D75" s="37"/>
      <c r="E75" s="37"/>
      <c r="F75" s="37"/>
      <c r="G75" s="38"/>
      <c r="H75" s="38"/>
      <c r="I75" s="38"/>
      <c r="J75" s="37"/>
      <c r="K75" s="37"/>
      <c r="L75" s="38"/>
      <c r="M75" s="38"/>
      <c r="N75" s="38"/>
      <c r="O75" s="37"/>
      <c r="P75" s="37"/>
      <c r="Q75" s="38"/>
      <c r="R75" s="38"/>
      <c r="S75" s="37"/>
      <c r="T75" s="37"/>
      <c r="U75" s="37"/>
      <c r="V75" s="38"/>
      <c r="W75" s="38"/>
      <c r="X75" s="45">
        <f t="shared" si="5"/>
        <v>0</v>
      </c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</row>
    <row r="76" spans="1:41" s="17" customFormat="1" ht="18.75" customHeight="1" thickTop="1">
      <c r="A76" s="252"/>
      <c r="B76" s="15"/>
      <c r="C76" s="35"/>
      <c r="D76" s="35"/>
      <c r="E76" s="35"/>
      <c r="F76" s="35"/>
      <c r="G76" s="36"/>
      <c r="H76" s="36"/>
      <c r="I76" s="36"/>
      <c r="J76" s="35"/>
      <c r="K76" s="35"/>
      <c r="L76" s="36"/>
      <c r="M76" s="36"/>
      <c r="N76" s="36"/>
      <c r="O76" s="35"/>
      <c r="P76" s="35"/>
      <c r="Q76" s="36"/>
      <c r="R76" s="36"/>
      <c r="S76" s="35"/>
      <c r="T76" s="35"/>
      <c r="U76" s="35"/>
      <c r="V76" s="36"/>
      <c r="W76" s="36"/>
      <c r="X76" s="44">
        <f t="shared" si="5"/>
        <v>0</v>
      </c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</row>
    <row r="77" spans="1:41" s="17" customFormat="1" ht="18.75" customHeight="1">
      <c r="A77" s="253"/>
      <c r="B77" s="16"/>
      <c r="C77" s="39"/>
      <c r="D77" s="39"/>
      <c r="E77" s="39"/>
      <c r="F77" s="39"/>
      <c r="G77" s="40"/>
      <c r="H77" s="40"/>
      <c r="I77" s="40"/>
      <c r="J77" s="39"/>
      <c r="K77" s="39"/>
      <c r="L77" s="40"/>
      <c r="M77" s="40"/>
      <c r="N77" s="40"/>
      <c r="O77" s="39"/>
      <c r="P77" s="39"/>
      <c r="Q77" s="40"/>
      <c r="R77" s="40"/>
      <c r="S77" s="39"/>
      <c r="T77" s="39"/>
      <c r="U77" s="39"/>
      <c r="V77" s="40"/>
      <c r="W77" s="40"/>
      <c r="X77" s="46">
        <f t="shared" si="5"/>
        <v>0</v>
      </c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</row>
    <row r="78" spans="1:41" s="17" customFormat="1" ht="18.75" customHeight="1" thickBot="1">
      <c r="A78" s="254"/>
      <c r="B78" s="18"/>
      <c r="C78" s="37"/>
      <c r="D78" s="37"/>
      <c r="E78" s="37"/>
      <c r="F78" s="37"/>
      <c r="G78" s="38"/>
      <c r="H78" s="38"/>
      <c r="I78" s="38"/>
      <c r="J78" s="37"/>
      <c r="K78" s="37"/>
      <c r="L78" s="38"/>
      <c r="M78" s="38"/>
      <c r="N78" s="38"/>
      <c r="O78" s="37"/>
      <c r="P78" s="37"/>
      <c r="Q78" s="38"/>
      <c r="R78" s="38"/>
      <c r="S78" s="37"/>
      <c r="T78" s="37"/>
      <c r="U78" s="37"/>
      <c r="V78" s="38"/>
      <c r="W78" s="38"/>
      <c r="X78" s="45">
        <f t="shared" si="5"/>
        <v>0</v>
      </c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</row>
    <row r="79" spans="1:41" s="17" customFormat="1" ht="18.75" customHeight="1" thickTop="1">
      <c r="A79" s="252"/>
      <c r="B79" s="15"/>
      <c r="C79" s="35"/>
      <c r="D79" s="35"/>
      <c r="E79" s="35"/>
      <c r="F79" s="35"/>
      <c r="G79" s="36"/>
      <c r="H79" s="36"/>
      <c r="I79" s="36"/>
      <c r="J79" s="35"/>
      <c r="K79" s="35"/>
      <c r="L79" s="36"/>
      <c r="M79" s="36"/>
      <c r="N79" s="36"/>
      <c r="O79" s="35"/>
      <c r="P79" s="35"/>
      <c r="Q79" s="36"/>
      <c r="R79" s="36"/>
      <c r="S79" s="35"/>
      <c r="T79" s="35"/>
      <c r="U79" s="35"/>
      <c r="V79" s="36"/>
      <c r="W79" s="36"/>
      <c r="X79" s="44">
        <f t="shared" si="5"/>
        <v>0</v>
      </c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</row>
    <row r="80" spans="1:41" s="17" customFormat="1" ht="18.75" customHeight="1">
      <c r="A80" s="253"/>
      <c r="B80" s="16"/>
      <c r="C80" s="39"/>
      <c r="D80" s="39"/>
      <c r="E80" s="39"/>
      <c r="F80" s="39"/>
      <c r="G80" s="40"/>
      <c r="H80" s="40"/>
      <c r="I80" s="40"/>
      <c r="J80" s="39"/>
      <c r="K80" s="39"/>
      <c r="L80" s="40"/>
      <c r="M80" s="40"/>
      <c r="N80" s="40"/>
      <c r="O80" s="39"/>
      <c r="P80" s="39"/>
      <c r="Q80" s="40"/>
      <c r="R80" s="40"/>
      <c r="S80" s="39"/>
      <c r="T80" s="39"/>
      <c r="U80" s="39"/>
      <c r="V80" s="40"/>
      <c r="W80" s="40"/>
      <c r="X80" s="46">
        <f t="shared" si="5"/>
        <v>0</v>
      </c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</row>
    <row r="81" spans="1:41" s="17" customFormat="1" ht="18.75" customHeight="1" thickBot="1">
      <c r="A81" s="254"/>
      <c r="B81" s="18"/>
      <c r="C81" s="37"/>
      <c r="D81" s="37"/>
      <c r="E81" s="37"/>
      <c r="F81" s="37"/>
      <c r="G81" s="38"/>
      <c r="H81" s="38"/>
      <c r="I81" s="38"/>
      <c r="J81" s="37"/>
      <c r="K81" s="37"/>
      <c r="L81" s="38"/>
      <c r="M81" s="38"/>
      <c r="N81" s="38"/>
      <c r="O81" s="37"/>
      <c r="P81" s="37"/>
      <c r="Q81" s="38"/>
      <c r="R81" s="38"/>
      <c r="S81" s="37"/>
      <c r="T81" s="37"/>
      <c r="U81" s="37"/>
      <c r="V81" s="38"/>
      <c r="W81" s="38"/>
      <c r="X81" s="45">
        <f t="shared" si="5"/>
        <v>0</v>
      </c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</row>
    <row r="82" spans="1:41" s="17" customFormat="1" ht="18.75" customHeight="1" thickTop="1">
      <c r="A82" s="252"/>
      <c r="B82" s="15"/>
      <c r="C82" s="35"/>
      <c r="D82" s="35"/>
      <c r="E82" s="35"/>
      <c r="F82" s="35"/>
      <c r="G82" s="36"/>
      <c r="H82" s="36"/>
      <c r="I82" s="36"/>
      <c r="J82" s="35"/>
      <c r="K82" s="35"/>
      <c r="L82" s="36"/>
      <c r="M82" s="36"/>
      <c r="N82" s="36"/>
      <c r="O82" s="35"/>
      <c r="P82" s="35"/>
      <c r="Q82" s="36"/>
      <c r="R82" s="36"/>
      <c r="S82" s="35"/>
      <c r="T82" s="35"/>
      <c r="U82" s="35"/>
      <c r="V82" s="36"/>
      <c r="W82" s="36"/>
      <c r="X82" s="44">
        <f t="shared" si="5"/>
        <v>0</v>
      </c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</row>
    <row r="83" spans="1:41" s="17" customFormat="1" ht="18.75" customHeight="1">
      <c r="A83" s="253"/>
      <c r="B83" s="16"/>
      <c r="C83" s="39"/>
      <c r="D83" s="39"/>
      <c r="E83" s="39"/>
      <c r="F83" s="39"/>
      <c r="G83" s="40"/>
      <c r="H83" s="40"/>
      <c r="I83" s="40"/>
      <c r="J83" s="39"/>
      <c r="K83" s="39"/>
      <c r="L83" s="40"/>
      <c r="M83" s="40"/>
      <c r="N83" s="40"/>
      <c r="O83" s="39"/>
      <c r="P83" s="39"/>
      <c r="Q83" s="40"/>
      <c r="R83" s="40"/>
      <c r="S83" s="39"/>
      <c r="T83" s="39"/>
      <c r="U83" s="39"/>
      <c r="V83" s="40"/>
      <c r="W83" s="40"/>
      <c r="X83" s="46">
        <f t="shared" si="5"/>
        <v>0</v>
      </c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</row>
    <row r="84" spans="1:41" s="17" customFormat="1" ht="18.75" customHeight="1" thickBot="1">
      <c r="A84" s="254"/>
      <c r="B84" s="18"/>
      <c r="C84" s="37"/>
      <c r="D84" s="37"/>
      <c r="E84" s="37"/>
      <c r="F84" s="37"/>
      <c r="G84" s="38"/>
      <c r="H84" s="38"/>
      <c r="I84" s="38"/>
      <c r="J84" s="37"/>
      <c r="K84" s="37"/>
      <c r="L84" s="38"/>
      <c r="M84" s="38"/>
      <c r="N84" s="38"/>
      <c r="O84" s="37"/>
      <c r="P84" s="37"/>
      <c r="Q84" s="38"/>
      <c r="R84" s="38"/>
      <c r="S84" s="37"/>
      <c r="T84" s="37"/>
      <c r="U84" s="37"/>
      <c r="V84" s="38"/>
      <c r="W84" s="38"/>
      <c r="X84" s="45">
        <f t="shared" si="5"/>
        <v>0</v>
      </c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</row>
    <row r="85" spans="1:41" s="17" customFormat="1" ht="18.75" customHeight="1" thickTop="1">
      <c r="A85" s="252"/>
      <c r="B85" s="15"/>
      <c r="C85" s="35"/>
      <c r="D85" s="35"/>
      <c r="E85" s="35"/>
      <c r="F85" s="35"/>
      <c r="G85" s="36"/>
      <c r="H85" s="36"/>
      <c r="I85" s="36"/>
      <c r="J85" s="35"/>
      <c r="K85" s="35"/>
      <c r="L85" s="36"/>
      <c r="M85" s="36"/>
      <c r="N85" s="36"/>
      <c r="O85" s="35"/>
      <c r="P85" s="35"/>
      <c r="Q85" s="36"/>
      <c r="R85" s="36"/>
      <c r="S85" s="35"/>
      <c r="T85" s="35"/>
      <c r="U85" s="35"/>
      <c r="V85" s="36"/>
      <c r="W85" s="36"/>
      <c r="X85" s="44">
        <f t="shared" si="5"/>
        <v>0</v>
      </c>
    </row>
    <row r="86" spans="1:41" s="17" customFormat="1" ht="18.75" customHeight="1">
      <c r="A86" s="253"/>
      <c r="B86" s="16"/>
      <c r="C86" s="39"/>
      <c r="D86" s="39"/>
      <c r="E86" s="39"/>
      <c r="F86" s="39"/>
      <c r="G86" s="40"/>
      <c r="H86" s="40"/>
      <c r="I86" s="40"/>
      <c r="J86" s="39"/>
      <c r="K86" s="39"/>
      <c r="L86" s="40"/>
      <c r="M86" s="40"/>
      <c r="N86" s="40"/>
      <c r="O86" s="39"/>
      <c r="P86" s="39"/>
      <c r="Q86" s="40"/>
      <c r="R86" s="40"/>
      <c r="S86" s="39"/>
      <c r="T86" s="39"/>
      <c r="U86" s="39"/>
      <c r="V86" s="40"/>
      <c r="W86" s="40"/>
      <c r="X86" s="46">
        <f t="shared" si="5"/>
        <v>0</v>
      </c>
    </row>
    <row r="87" spans="1:41" s="17" customFormat="1" ht="18.75" customHeight="1" thickBot="1">
      <c r="A87" s="254"/>
      <c r="B87" s="18"/>
      <c r="C87" s="37"/>
      <c r="D87" s="37"/>
      <c r="E87" s="37"/>
      <c r="F87" s="37"/>
      <c r="G87" s="38"/>
      <c r="H87" s="38"/>
      <c r="I87" s="38"/>
      <c r="J87" s="37"/>
      <c r="K87" s="37"/>
      <c r="L87" s="38"/>
      <c r="M87" s="38"/>
      <c r="N87" s="38"/>
      <c r="O87" s="37"/>
      <c r="P87" s="37"/>
      <c r="Q87" s="38"/>
      <c r="R87" s="38"/>
      <c r="S87" s="37"/>
      <c r="T87" s="37"/>
      <c r="U87" s="37"/>
      <c r="V87" s="38"/>
      <c r="W87" s="38"/>
      <c r="X87" s="45">
        <f t="shared" si="5"/>
        <v>0</v>
      </c>
    </row>
    <row r="88" spans="1:41" s="17" customFormat="1" ht="18.75" customHeight="1" thickTop="1">
      <c r="A88" s="252"/>
      <c r="B88" s="15"/>
      <c r="C88" s="35"/>
      <c r="D88" s="35"/>
      <c r="E88" s="35"/>
      <c r="F88" s="35"/>
      <c r="G88" s="36"/>
      <c r="H88" s="36"/>
      <c r="I88" s="36"/>
      <c r="J88" s="35"/>
      <c r="K88" s="35"/>
      <c r="L88" s="36"/>
      <c r="M88" s="36"/>
      <c r="N88" s="36"/>
      <c r="O88" s="35"/>
      <c r="P88" s="35"/>
      <c r="Q88" s="36"/>
      <c r="R88" s="36"/>
      <c r="S88" s="35"/>
      <c r="T88" s="35"/>
      <c r="U88" s="35"/>
      <c r="V88" s="36"/>
      <c r="W88" s="36"/>
      <c r="X88" s="44">
        <f t="shared" si="5"/>
        <v>0</v>
      </c>
    </row>
    <row r="89" spans="1:41" s="17" customFormat="1" ht="18.75" customHeight="1">
      <c r="A89" s="253"/>
      <c r="B89" s="16"/>
      <c r="C89" s="39"/>
      <c r="D89" s="39"/>
      <c r="E89" s="39"/>
      <c r="F89" s="39"/>
      <c r="G89" s="40"/>
      <c r="H89" s="40"/>
      <c r="I89" s="40"/>
      <c r="J89" s="39"/>
      <c r="K89" s="39"/>
      <c r="L89" s="40"/>
      <c r="M89" s="40"/>
      <c r="N89" s="40"/>
      <c r="O89" s="39"/>
      <c r="P89" s="39"/>
      <c r="Q89" s="40"/>
      <c r="R89" s="40"/>
      <c r="S89" s="39"/>
      <c r="T89" s="39"/>
      <c r="U89" s="39"/>
      <c r="V89" s="40"/>
      <c r="W89" s="40"/>
      <c r="X89" s="46">
        <f t="shared" si="5"/>
        <v>0</v>
      </c>
    </row>
    <row r="90" spans="1:41" s="17" customFormat="1" ht="18.75" customHeight="1" thickBot="1">
      <c r="A90" s="254"/>
      <c r="B90" s="18"/>
      <c r="C90" s="37"/>
      <c r="D90" s="37"/>
      <c r="E90" s="37"/>
      <c r="F90" s="37"/>
      <c r="G90" s="38"/>
      <c r="H90" s="38"/>
      <c r="I90" s="38"/>
      <c r="J90" s="37"/>
      <c r="K90" s="37"/>
      <c r="L90" s="38"/>
      <c r="M90" s="38"/>
      <c r="N90" s="38"/>
      <c r="O90" s="37"/>
      <c r="P90" s="37"/>
      <c r="Q90" s="38"/>
      <c r="R90" s="38"/>
      <c r="S90" s="37"/>
      <c r="T90" s="37"/>
      <c r="U90" s="37"/>
      <c r="V90" s="38"/>
      <c r="W90" s="38"/>
      <c r="X90" s="45">
        <f t="shared" si="5"/>
        <v>0</v>
      </c>
    </row>
    <row r="91" spans="1:41" s="17" customFormat="1" ht="18.75" customHeight="1" thickTop="1">
      <c r="A91" s="252"/>
      <c r="B91" s="15"/>
      <c r="C91" s="35"/>
      <c r="D91" s="35"/>
      <c r="E91" s="35"/>
      <c r="F91" s="35"/>
      <c r="G91" s="36"/>
      <c r="H91" s="36"/>
      <c r="I91" s="36"/>
      <c r="J91" s="35"/>
      <c r="K91" s="35"/>
      <c r="L91" s="36"/>
      <c r="M91" s="36"/>
      <c r="N91" s="36"/>
      <c r="O91" s="35"/>
      <c r="P91" s="35"/>
      <c r="Q91" s="36"/>
      <c r="R91" s="36"/>
      <c r="S91" s="35"/>
      <c r="T91" s="35"/>
      <c r="U91" s="35"/>
      <c r="V91" s="36"/>
      <c r="W91" s="36"/>
      <c r="X91" s="44">
        <f t="shared" si="5"/>
        <v>0</v>
      </c>
    </row>
    <row r="92" spans="1:41" s="17" customFormat="1" ht="18.75" customHeight="1">
      <c r="A92" s="253"/>
      <c r="B92" s="16"/>
      <c r="C92" s="39"/>
      <c r="D92" s="39"/>
      <c r="E92" s="39"/>
      <c r="F92" s="39"/>
      <c r="G92" s="40"/>
      <c r="H92" s="40"/>
      <c r="I92" s="40"/>
      <c r="J92" s="39"/>
      <c r="K92" s="39"/>
      <c r="L92" s="40"/>
      <c r="M92" s="40"/>
      <c r="N92" s="40"/>
      <c r="O92" s="39"/>
      <c r="P92" s="39"/>
      <c r="Q92" s="40"/>
      <c r="R92" s="40"/>
      <c r="S92" s="39"/>
      <c r="T92" s="39"/>
      <c r="U92" s="39"/>
      <c r="V92" s="40"/>
      <c r="W92" s="40"/>
      <c r="X92" s="46">
        <f t="shared" si="5"/>
        <v>0</v>
      </c>
    </row>
    <row r="93" spans="1:41" s="17" customFormat="1" ht="18.75" customHeight="1" thickBot="1">
      <c r="A93" s="254"/>
      <c r="B93" s="18"/>
      <c r="C93" s="37"/>
      <c r="D93" s="37"/>
      <c r="E93" s="37"/>
      <c r="F93" s="37"/>
      <c r="G93" s="38"/>
      <c r="H93" s="38"/>
      <c r="I93" s="38"/>
      <c r="J93" s="37"/>
      <c r="K93" s="37"/>
      <c r="L93" s="38"/>
      <c r="M93" s="38"/>
      <c r="N93" s="38"/>
      <c r="O93" s="37"/>
      <c r="P93" s="37"/>
      <c r="Q93" s="38"/>
      <c r="R93" s="38"/>
      <c r="S93" s="37"/>
      <c r="T93" s="37"/>
      <c r="U93" s="37"/>
      <c r="V93" s="38"/>
      <c r="W93" s="38"/>
      <c r="X93" s="48">
        <f t="shared" si="5"/>
        <v>0</v>
      </c>
    </row>
    <row r="94" spans="1:41" ht="12.75" thickTop="1"/>
  </sheetData>
  <mergeCells count="30">
    <mergeCell ref="A37:A39"/>
    <mergeCell ref="A5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73:A75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91:A93"/>
    <mergeCell ref="A76:A78"/>
    <mergeCell ref="A79:A81"/>
    <mergeCell ref="A82:A84"/>
    <mergeCell ref="A85:A87"/>
    <mergeCell ref="A88:A90"/>
  </mergeCells>
  <phoneticPr fontId="3"/>
  <conditionalFormatting sqref="C5:W93">
    <cfRule type="cellIs" dxfId="1" priority="16" stopIfTrue="1" operator="equal">
      <formula>0</formula>
    </cfRule>
  </conditionalFormatting>
  <dataValidations count="4">
    <dataValidation type="list" allowBlank="1" showInputMessage="1" showErrorMessage="1" sqref="C5:W5">
      <formula1>$Z$5:$Z$7</formula1>
    </dataValidation>
    <dataValidation type="list" allowBlank="1" showInputMessage="1" showErrorMessage="1" sqref="C6:W6">
      <formula1>$AA$5:$AA$82</formula1>
    </dataValidation>
    <dataValidation type="list" allowBlank="1" showInputMessage="1" showErrorMessage="1" sqref="C7:W9">
      <formula1>$AB$5:$AB$15</formula1>
    </dataValidation>
    <dataValidation type="list" allowBlank="1" showInputMessage="1" showErrorMessage="1" sqref="C10:W39">
      <formula1>$AB$5:$AB$9</formula1>
    </dataValidation>
  </dataValidations>
  <pageMargins left="0.23622047244094491" right="0.23622047244094491" top="0.35433070866141736" bottom="0.35433070866141736" header="0.31496062992125984" footer="0.31496062992125984"/>
  <pageSetup paperSize="9" scale="48" orientation="landscape" verticalDpi="0" r:id="rId1"/>
  <rowBreaks count="1" manualBreakCount="1">
    <brk id="48" max="6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9"/>
  <sheetViews>
    <sheetView zoomScale="85" zoomScaleNormal="85" workbookViewId="0">
      <pane xSplit="2" ySplit="4" topLeftCell="C5" activePane="bottomRight" state="frozen"/>
      <selection activeCell="G2" sqref="G2"/>
      <selection pane="topRight" activeCell="G2" sqref="G2"/>
      <selection pane="bottomLeft" activeCell="G2" sqref="G2"/>
      <selection pane="bottomRight" activeCell="J7" sqref="J7"/>
    </sheetView>
  </sheetViews>
  <sheetFormatPr defaultRowHeight="12"/>
  <cols>
    <col min="1" max="1" width="15.42578125" style="21" customWidth="1"/>
    <col min="2" max="2" width="8.140625" style="5" bestFit="1" customWidth="1"/>
    <col min="3" max="23" width="5.7109375" style="4" customWidth="1"/>
    <col min="24" max="24" width="6.7109375" style="4" customWidth="1"/>
    <col min="25" max="16384" width="9.140625" style="4"/>
  </cols>
  <sheetData>
    <row r="1" spans="1:210" ht="18.75">
      <c r="A1" s="3" t="s">
        <v>117</v>
      </c>
    </row>
    <row r="2" spans="1:210" s="6" customFormat="1" ht="15" thickBot="1">
      <c r="A2" s="6" t="s">
        <v>118</v>
      </c>
      <c r="B2" s="7"/>
      <c r="G2" s="6" t="s">
        <v>119</v>
      </c>
      <c r="V2" s="8"/>
    </row>
    <row r="3" spans="1:210" ht="13.5" customHeight="1" thickBot="1">
      <c r="A3" s="9"/>
      <c r="B3" s="10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5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</row>
    <row r="4" spans="1:210" ht="69.75" thickBot="1">
      <c r="A4" s="11" t="s">
        <v>24</v>
      </c>
      <c r="B4" s="11" t="s">
        <v>25</v>
      </c>
      <c r="C4" s="12" t="s">
        <v>99</v>
      </c>
      <c r="D4" s="12" t="s">
        <v>100</v>
      </c>
      <c r="E4" s="12" t="s">
        <v>114</v>
      </c>
      <c r="F4" s="12" t="s">
        <v>101</v>
      </c>
      <c r="G4" s="13" t="s">
        <v>102</v>
      </c>
      <c r="H4" s="13" t="s">
        <v>115</v>
      </c>
      <c r="I4" s="13" t="s">
        <v>103</v>
      </c>
      <c r="J4" s="12" t="s">
        <v>104</v>
      </c>
      <c r="K4" s="12" t="s">
        <v>105</v>
      </c>
      <c r="L4" s="12" t="s">
        <v>106</v>
      </c>
      <c r="M4" s="12" t="s">
        <v>107</v>
      </c>
      <c r="N4" s="12" t="s">
        <v>108</v>
      </c>
      <c r="O4" s="12" t="s">
        <v>109</v>
      </c>
      <c r="P4" s="12" t="s">
        <v>110</v>
      </c>
      <c r="Q4" s="12" t="s">
        <v>111</v>
      </c>
      <c r="R4" s="12" t="s">
        <v>112</v>
      </c>
      <c r="S4" s="12" t="s">
        <v>113</v>
      </c>
      <c r="T4" s="12" t="s">
        <v>9</v>
      </c>
      <c r="U4" s="12" t="s">
        <v>10</v>
      </c>
      <c r="V4" s="12" t="s">
        <v>11</v>
      </c>
      <c r="W4" s="12" t="s">
        <v>12</v>
      </c>
      <c r="X4" s="43" t="s">
        <v>50</v>
      </c>
      <c r="Y4" s="14" t="s">
        <v>0</v>
      </c>
      <c r="Z4" s="14" t="s">
        <v>0</v>
      </c>
      <c r="AA4" s="14" t="s">
        <v>0</v>
      </c>
      <c r="AB4" s="14" t="s">
        <v>0</v>
      </c>
      <c r="AC4" s="14" t="s">
        <v>0</v>
      </c>
      <c r="AD4" s="14" t="s">
        <v>0</v>
      </c>
      <c r="AE4" s="14" t="s">
        <v>0</v>
      </c>
      <c r="AF4" s="14" t="s">
        <v>0</v>
      </c>
      <c r="AG4" s="14" t="s">
        <v>0</v>
      </c>
      <c r="AH4" s="14" t="s">
        <v>0</v>
      </c>
      <c r="AI4" s="14" t="s">
        <v>0</v>
      </c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</row>
    <row r="5" spans="1:210" s="17" customFormat="1" ht="18.75" customHeight="1" thickTop="1">
      <c r="A5" s="259" t="s">
        <v>52</v>
      </c>
      <c r="B5" s="16" t="s">
        <v>53</v>
      </c>
      <c r="C5" s="35">
        <v>1</v>
      </c>
      <c r="D5" s="35">
        <v>2</v>
      </c>
      <c r="E5" s="35">
        <v>2</v>
      </c>
      <c r="F5" s="35">
        <v>3</v>
      </c>
      <c r="G5" s="36">
        <v>3</v>
      </c>
      <c r="H5" s="36">
        <v>3</v>
      </c>
      <c r="I5" s="36">
        <v>4</v>
      </c>
      <c r="J5" s="35"/>
      <c r="K5" s="35"/>
      <c r="L5" s="36"/>
      <c r="M5" s="36"/>
      <c r="N5" s="36"/>
      <c r="O5" s="35"/>
      <c r="P5" s="35"/>
      <c r="Q5" s="36"/>
      <c r="R5" s="36"/>
      <c r="S5" s="35"/>
      <c r="T5" s="35"/>
      <c r="U5" s="35"/>
      <c r="V5" s="36"/>
      <c r="W5" s="36"/>
      <c r="X5" s="44">
        <f>COUNTA(C5:W5)-COUNTIF(C5:W5,0)</f>
        <v>7</v>
      </c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210" s="17" customFormat="1" ht="18.75" customHeight="1">
      <c r="A6" s="260"/>
      <c r="B6" s="16" t="s">
        <v>54</v>
      </c>
      <c r="C6" s="39" t="s">
        <v>56</v>
      </c>
      <c r="D6" s="39" t="s">
        <v>56</v>
      </c>
      <c r="E6" s="39" t="s">
        <v>56</v>
      </c>
      <c r="F6" s="39" t="s">
        <v>56</v>
      </c>
      <c r="G6" s="39" t="s">
        <v>56</v>
      </c>
      <c r="H6" s="39" t="s">
        <v>56</v>
      </c>
      <c r="I6" s="40" t="s">
        <v>56</v>
      </c>
      <c r="J6" s="39"/>
      <c r="K6" s="39"/>
      <c r="L6" s="40"/>
      <c r="M6" s="40"/>
      <c r="N6" s="40"/>
      <c r="O6" s="39"/>
      <c r="P6" s="39"/>
      <c r="Q6" s="40"/>
      <c r="R6" s="40"/>
      <c r="S6" s="39"/>
      <c r="T6" s="39"/>
      <c r="U6" s="39"/>
      <c r="V6" s="40"/>
      <c r="W6" s="40"/>
      <c r="X6" s="46">
        <f>COUNTA(C6:W6)-COUNTIF(C6:W6,0)</f>
        <v>7</v>
      </c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210" s="17" customFormat="1" ht="18.75" customHeight="1">
      <c r="A7" s="260"/>
      <c r="B7" s="20" t="s">
        <v>55</v>
      </c>
      <c r="C7" s="39">
        <v>1</v>
      </c>
      <c r="D7" s="39">
        <v>1</v>
      </c>
      <c r="E7" s="39">
        <v>1</v>
      </c>
      <c r="F7" s="39">
        <v>2</v>
      </c>
      <c r="G7" s="39">
        <v>2</v>
      </c>
      <c r="H7" s="39">
        <v>1</v>
      </c>
      <c r="I7" s="39">
        <v>2</v>
      </c>
      <c r="J7" s="91"/>
      <c r="K7" s="91"/>
      <c r="L7" s="92"/>
      <c r="M7" s="92"/>
      <c r="N7" s="92"/>
      <c r="O7" s="91"/>
      <c r="P7" s="91"/>
      <c r="Q7" s="92"/>
      <c r="R7" s="92"/>
      <c r="S7" s="91"/>
      <c r="T7" s="91"/>
      <c r="U7" s="91"/>
      <c r="V7" s="92"/>
      <c r="W7" s="92"/>
      <c r="X7" s="93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210" s="17" customFormat="1" ht="18.75" customHeight="1" thickBot="1">
      <c r="A8" s="261"/>
      <c r="B8" s="94" t="s">
        <v>116</v>
      </c>
      <c r="C8" s="95" t="s">
        <v>56</v>
      </c>
      <c r="D8" s="95" t="s">
        <v>56</v>
      </c>
      <c r="E8" s="95" t="s">
        <v>56</v>
      </c>
      <c r="F8" s="95" t="s">
        <v>56</v>
      </c>
      <c r="G8" s="95" t="s">
        <v>56</v>
      </c>
      <c r="H8" s="95" t="s">
        <v>56</v>
      </c>
      <c r="I8" s="95" t="s">
        <v>56</v>
      </c>
      <c r="J8" s="37"/>
      <c r="K8" s="37"/>
      <c r="L8" s="38"/>
      <c r="M8" s="38"/>
      <c r="N8" s="38"/>
      <c r="O8" s="37"/>
      <c r="P8" s="37"/>
      <c r="Q8" s="38"/>
      <c r="R8" s="38"/>
      <c r="S8" s="37"/>
      <c r="T8" s="37"/>
      <c r="U8" s="37"/>
      <c r="V8" s="38"/>
      <c r="W8" s="38"/>
      <c r="X8" s="45">
        <f>COUNTA(C8:W8)-COUNTIF(C8:W8,0)</f>
        <v>7</v>
      </c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210" ht="12.75" thickTop="1"/>
  </sheetData>
  <mergeCells count="1">
    <mergeCell ref="A5:A8"/>
  </mergeCells>
  <phoneticPr fontId="3"/>
  <conditionalFormatting sqref="C5:W8">
    <cfRule type="cellIs" dxfId="0" priority="1" stopIfTrue="1" operator="equal">
      <formula>0</formula>
    </cfRule>
  </conditionalFormatting>
  <pageMargins left="0.23622047244094491" right="0.23622047244094491" top="0.35433070866141736" bottom="0.35433070866141736" header="0.31496062992125984" footer="0.31496062992125984"/>
  <pageSetup paperSize="9" scale="4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使い方</vt:lpstr>
      <vt:lpstr>キャラクターシート (見本)</vt:lpstr>
      <vt:lpstr>キャラクターシート</vt:lpstr>
      <vt:lpstr>管理シート2.2</vt:lpstr>
      <vt:lpstr>キャラクターデータ</vt:lpstr>
      <vt:lpstr>モンスターデータ</vt:lpstr>
      <vt:lpstr>キャラクターデータ!Print_Area</vt:lpstr>
      <vt:lpstr>モンスターデータ!Print_Area</vt:lpstr>
      <vt:lpstr>管理シート2.2!Print_Area</vt:lpstr>
      <vt:lpstr>キャラクターデータ!Print_Titles</vt:lpstr>
      <vt:lpstr>モンスターデータ!Print_Titles</vt:lpstr>
      <vt:lpstr>管理シート2.2!Print_Titles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黒・ω・猫</dc:creator>
  <cp:lastModifiedBy>黒・ω・猫</cp:lastModifiedBy>
  <cp:lastPrinted>2014-12-30T05:12:20Z</cp:lastPrinted>
  <dcterms:created xsi:type="dcterms:W3CDTF">2010-04-13T04:42:04Z</dcterms:created>
  <dcterms:modified xsi:type="dcterms:W3CDTF">2015-06-20T04:17:52Z</dcterms:modified>
</cp:coreProperties>
</file>