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063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<sst xmlns="http://schemas.openxmlformats.org/spreadsheetml/2006/main" count="137" uniqueCount="36">
  <si>
    <t>第1期</t>
  </si>
  <si>
    <t>2007年</t>
  </si>
  <si>
    <t>11－5月</t>
  </si>
  <si>
    <t>支出</t>
  </si>
  <si>
    <t>項目</t>
  </si>
  <si>
    <t>単価</t>
  </si>
  <si>
    <t>個数</t>
  </si>
  <si>
    <t>価格</t>
  </si>
  <si>
    <t>収入</t>
  </si>
  <si>
    <t>人件</t>
  </si>
  <si>
    <t>光熱</t>
  </si>
  <si>
    <t>許認可</t>
  </si>
  <si>
    <t>土地</t>
  </si>
  <si>
    <t>仕入</t>
  </si>
  <si>
    <t>交通</t>
  </si>
  <si>
    <t>広告</t>
  </si>
  <si>
    <t>支出総計</t>
  </si>
  <si>
    <t>収入総計</t>
  </si>
  <si>
    <t>定価平均（円）</t>
  </si>
  <si>
    <t>購入率（％）</t>
  </si>
  <si>
    <t>時給（円）</t>
  </si>
  <si>
    <t>税引前利益</t>
  </si>
  <si>
    <t>資産</t>
  </si>
  <si>
    <t>負債</t>
  </si>
  <si>
    <t>売上</t>
  </si>
  <si>
    <t>借入金</t>
  </si>
  <si>
    <t>2008年</t>
  </si>
  <si>
    <t>6-10月</t>
  </si>
  <si>
    <t>返済</t>
  </si>
  <si>
    <t>第2期</t>
  </si>
  <si>
    <t>第3期</t>
  </si>
  <si>
    <t>11-5月</t>
  </si>
  <si>
    <t>教科書リサイクル収支予算</t>
  </si>
  <si>
    <t>第4期</t>
  </si>
  <si>
    <t>2009年</t>
  </si>
  <si>
    <t>第5期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</si>
</sst>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2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5" fillId="3" borderId="11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0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6" fillId="0" borderId="0" xfId="0" applyFont="1" applyAlignment="1">
      <alignment vertical="center"/>
    </xf>
    <xf numFmtId="176" fontId="0" fillId="0" borderId="9" xfId="0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1">
      <selection activeCell="J55" sqref="J55"/>
    </sheetView>
  </sheetViews>
  <sheetFormatPr defaultColWidth="9.00390625" defaultRowHeight="13.5"/>
  <cols>
    <col min="1" max="1" width="13.125" style="0" bestFit="1" customWidth="1"/>
    <col min="2" max="2" width="8.50390625" style="0" bestFit="1" customWidth="1"/>
    <col min="3" max="3" width="8.375" style="0" bestFit="1" customWidth="1"/>
    <col min="4" max="4" width="11.25390625" style="0" bestFit="1" customWidth="1"/>
    <col min="5" max="5" width="11.125" style="0" bestFit="1" customWidth="1"/>
    <col min="6" max="6" width="8.50390625" style="0" bestFit="1" customWidth="1"/>
    <col min="7" max="7" width="9.125" style="0" bestFit="1" customWidth="1"/>
    <col min="8" max="8" width="9.875" style="0" bestFit="1" customWidth="1"/>
  </cols>
  <sheetData>
    <row r="1" spans="1:7" ht="29.25" thickBot="1">
      <c r="A1" s="50" t="s">
        <v>32</v>
      </c>
      <c r="B1" s="50"/>
      <c r="C1" s="50"/>
      <c r="D1" s="50"/>
      <c r="E1" s="50"/>
      <c r="F1" s="50"/>
      <c r="G1" s="50"/>
    </row>
    <row r="2" spans="1:8" ht="14.25" thickBot="1">
      <c r="A2" s="12" t="s">
        <v>18</v>
      </c>
      <c r="B2" s="13">
        <v>1250</v>
      </c>
      <c r="C2" s="11"/>
      <c r="D2" s="12" t="s">
        <v>19</v>
      </c>
      <c r="E2" s="13">
        <v>20</v>
      </c>
      <c r="G2" s="12" t="s">
        <v>20</v>
      </c>
      <c r="H2" s="14">
        <v>850</v>
      </c>
    </row>
    <row r="3" spans="1:7" ht="14.25" thickBot="1">
      <c r="A3" s="11"/>
      <c r="B3" s="11"/>
      <c r="C3" s="11"/>
      <c r="D3" s="11"/>
      <c r="E3" s="11"/>
      <c r="F3" s="11"/>
      <c r="G3" s="11"/>
    </row>
    <row r="4" spans="1:3" ht="14.25" thickBot="1">
      <c r="A4" s="18" t="s">
        <v>0</v>
      </c>
      <c r="B4" s="19" t="s">
        <v>1</v>
      </c>
      <c r="C4" s="20" t="s">
        <v>2</v>
      </c>
    </row>
    <row r="5" spans="1:8" ht="14.25" thickBot="1">
      <c r="A5" s="43" t="s">
        <v>3</v>
      </c>
      <c r="B5" s="44"/>
      <c r="C5" s="44"/>
      <c r="D5" s="45"/>
      <c r="E5" s="43" t="s">
        <v>8</v>
      </c>
      <c r="F5" s="44"/>
      <c r="G5" s="44"/>
      <c r="H5" s="45"/>
    </row>
    <row r="6" spans="1:8" ht="14.25" thickBot="1">
      <c r="A6" s="15" t="s">
        <v>4</v>
      </c>
      <c r="B6" s="16" t="s">
        <v>5</v>
      </c>
      <c r="C6" s="16" t="s">
        <v>6</v>
      </c>
      <c r="D6" s="17" t="s">
        <v>7</v>
      </c>
      <c r="E6" s="15" t="s">
        <v>4</v>
      </c>
      <c r="F6" s="16" t="s">
        <v>5</v>
      </c>
      <c r="G6" s="16" t="s">
        <v>6</v>
      </c>
      <c r="H6" s="17" t="s">
        <v>7</v>
      </c>
    </row>
    <row r="7" spans="1:8" ht="13.5">
      <c r="A7" s="10" t="s">
        <v>9</v>
      </c>
      <c r="B7" s="21">
        <v>900</v>
      </c>
      <c r="C7" s="21">
        <v>203</v>
      </c>
      <c r="D7" s="22">
        <f>B7*C7</f>
        <v>182700</v>
      </c>
      <c r="E7" s="10" t="s">
        <v>24</v>
      </c>
      <c r="F7" s="21">
        <f>B2*0.5</f>
        <v>625</v>
      </c>
      <c r="G7" s="21">
        <f>3000*E2/100*2.5</f>
        <v>1500</v>
      </c>
      <c r="H7" s="22">
        <f>F7*G7</f>
        <v>937500</v>
      </c>
    </row>
    <row r="8" spans="1:8" ht="13.5">
      <c r="A8" s="2" t="s">
        <v>10</v>
      </c>
      <c r="B8" s="23">
        <v>10000</v>
      </c>
      <c r="C8" s="23">
        <v>6</v>
      </c>
      <c r="D8" s="22">
        <f aca="true" t="shared" si="0" ref="D8:D13">B8*C8</f>
        <v>60000</v>
      </c>
      <c r="E8" s="2" t="s">
        <v>25</v>
      </c>
      <c r="F8" s="23">
        <v>400000</v>
      </c>
      <c r="G8" s="23">
        <v>1</v>
      </c>
      <c r="H8" s="22">
        <f>F8*G8</f>
        <v>400000</v>
      </c>
    </row>
    <row r="9" spans="1:8" ht="13.5">
      <c r="A9" s="2" t="s">
        <v>11</v>
      </c>
      <c r="B9" s="23">
        <v>19000</v>
      </c>
      <c r="C9" s="23">
        <v>1</v>
      </c>
      <c r="D9" s="22">
        <f t="shared" si="0"/>
        <v>19000</v>
      </c>
      <c r="E9" s="2"/>
      <c r="F9" s="1"/>
      <c r="G9" s="1"/>
      <c r="H9" s="3"/>
    </row>
    <row r="10" spans="1:8" ht="13.5">
      <c r="A10" s="2" t="s">
        <v>12</v>
      </c>
      <c r="B10" s="23">
        <v>10000</v>
      </c>
      <c r="C10" s="23">
        <v>7</v>
      </c>
      <c r="D10" s="22">
        <f t="shared" si="0"/>
        <v>70000</v>
      </c>
      <c r="E10" s="2"/>
      <c r="F10" s="1"/>
      <c r="G10" s="1"/>
      <c r="H10" s="3"/>
    </row>
    <row r="11" spans="1:8" ht="13.5">
      <c r="A11" s="2" t="s">
        <v>13</v>
      </c>
      <c r="B11" s="23">
        <f>B2*0.2</f>
        <v>250</v>
      </c>
      <c r="C11" s="23">
        <f>3000*E2/100*2.5</f>
        <v>1500</v>
      </c>
      <c r="D11" s="22">
        <f t="shared" si="0"/>
        <v>375000</v>
      </c>
      <c r="E11" s="2"/>
      <c r="F11" s="1"/>
      <c r="G11" s="1"/>
      <c r="H11" s="3"/>
    </row>
    <row r="12" spans="1:8" ht="13.5">
      <c r="A12" s="2" t="s">
        <v>14</v>
      </c>
      <c r="B12" s="23">
        <v>1500</v>
      </c>
      <c r="C12" s="23">
        <v>29</v>
      </c>
      <c r="D12" s="22">
        <f t="shared" si="0"/>
        <v>43500</v>
      </c>
      <c r="E12" s="2"/>
      <c r="F12" s="1"/>
      <c r="G12" s="1"/>
      <c r="H12" s="3"/>
    </row>
    <row r="13" spans="1:8" ht="14.25" thickBot="1">
      <c r="A13" s="7" t="s">
        <v>15</v>
      </c>
      <c r="B13" s="24">
        <v>20000</v>
      </c>
      <c r="C13" s="24">
        <v>1</v>
      </c>
      <c r="D13" s="22">
        <f t="shared" si="0"/>
        <v>20000</v>
      </c>
      <c r="E13" s="7"/>
      <c r="F13" s="8"/>
      <c r="G13" s="8"/>
      <c r="H13" s="9"/>
    </row>
    <row r="14" spans="1:8" ht="14.25" thickBot="1">
      <c r="A14" s="46" t="s">
        <v>16</v>
      </c>
      <c r="B14" s="47"/>
      <c r="C14" s="47"/>
      <c r="D14" s="25">
        <f>SUM(D7:D13)</f>
        <v>770200</v>
      </c>
      <c r="E14" s="48" t="s">
        <v>17</v>
      </c>
      <c r="F14" s="49"/>
      <c r="G14" s="49"/>
      <c r="H14" s="27">
        <f>SUM(H7:H13)</f>
        <v>1337500</v>
      </c>
    </row>
    <row r="15" spans="5:8" ht="14.25" thickBot="1">
      <c r="E15" s="40" t="s">
        <v>21</v>
      </c>
      <c r="F15" s="41"/>
      <c r="G15" s="42"/>
      <c r="H15" s="28">
        <f>H14-D14</f>
        <v>567300</v>
      </c>
    </row>
    <row r="16" spans="5:8" ht="14.25" thickBot="1">
      <c r="E16" s="40" t="s">
        <v>22</v>
      </c>
      <c r="F16" s="41"/>
      <c r="G16" s="42"/>
      <c r="H16" s="29">
        <f>H15</f>
        <v>567300</v>
      </c>
    </row>
    <row r="17" spans="5:8" ht="14.25" thickBot="1">
      <c r="E17" s="40" t="s">
        <v>23</v>
      </c>
      <c r="F17" s="41"/>
      <c r="G17" s="42"/>
      <c r="H17" s="29">
        <v>400000</v>
      </c>
    </row>
    <row r="18" ht="14.25" thickBot="1"/>
    <row r="19" spans="1:3" ht="14.25" thickBot="1">
      <c r="A19" s="18" t="s">
        <v>29</v>
      </c>
      <c r="B19" s="19" t="s">
        <v>26</v>
      </c>
      <c r="C19" s="20" t="s">
        <v>27</v>
      </c>
    </row>
    <row r="20" spans="1:8" ht="14.25" thickBot="1">
      <c r="A20" s="43" t="s">
        <v>3</v>
      </c>
      <c r="B20" s="44"/>
      <c r="C20" s="44"/>
      <c r="D20" s="45"/>
      <c r="E20" s="43" t="s">
        <v>8</v>
      </c>
      <c r="F20" s="44"/>
      <c r="G20" s="44"/>
      <c r="H20" s="45"/>
    </row>
    <row r="21" spans="1:8" ht="14.25" thickBot="1">
      <c r="A21" s="15" t="s">
        <v>4</v>
      </c>
      <c r="B21" s="16" t="s">
        <v>5</v>
      </c>
      <c r="C21" s="16" t="s">
        <v>6</v>
      </c>
      <c r="D21" s="17" t="s">
        <v>7</v>
      </c>
      <c r="E21" s="15" t="s">
        <v>4</v>
      </c>
      <c r="F21" s="16" t="s">
        <v>5</v>
      </c>
      <c r="G21" s="16" t="s">
        <v>6</v>
      </c>
      <c r="H21" s="17" t="s">
        <v>7</v>
      </c>
    </row>
    <row r="22" spans="1:8" ht="13.5">
      <c r="A22" s="10" t="s">
        <v>9</v>
      </c>
      <c r="B22" s="21">
        <v>900</v>
      </c>
      <c r="C22" s="21">
        <v>203</v>
      </c>
      <c r="D22" s="31">
        <f>B22*C22</f>
        <v>182700</v>
      </c>
      <c r="E22" s="34" t="s">
        <v>24</v>
      </c>
      <c r="F22" s="35">
        <f>B2*0.5</f>
        <v>625</v>
      </c>
      <c r="G22" s="35">
        <f>3000*E2/100*2.5</f>
        <v>1500</v>
      </c>
      <c r="H22" s="36">
        <f>F22*G22</f>
        <v>937500</v>
      </c>
    </row>
    <row r="23" spans="1:8" ht="13.5">
      <c r="A23" s="2" t="s">
        <v>10</v>
      </c>
      <c r="B23" s="23">
        <v>10000</v>
      </c>
      <c r="C23" s="23">
        <v>6</v>
      </c>
      <c r="D23" s="31">
        <f>B23*C23</f>
        <v>60000</v>
      </c>
      <c r="E23" s="2"/>
      <c r="F23" s="23"/>
      <c r="G23" s="23"/>
      <c r="H23" s="22"/>
    </row>
    <row r="24" spans="1:8" ht="13.5">
      <c r="A24" s="2" t="s">
        <v>11</v>
      </c>
      <c r="B24" s="23">
        <v>0</v>
      </c>
      <c r="C24" s="23">
        <v>0</v>
      </c>
      <c r="D24" s="31">
        <f>B24*C24</f>
        <v>0</v>
      </c>
      <c r="E24" s="2"/>
      <c r="F24" s="1"/>
      <c r="G24" s="1"/>
      <c r="H24" s="3"/>
    </row>
    <row r="25" spans="1:8" ht="13.5">
      <c r="A25" s="2" t="s">
        <v>12</v>
      </c>
      <c r="B25" s="23">
        <v>10000</v>
      </c>
      <c r="C25" s="23">
        <v>7</v>
      </c>
      <c r="D25" s="31">
        <f>B25*C25</f>
        <v>70000</v>
      </c>
      <c r="E25" s="2"/>
      <c r="F25" s="1"/>
      <c r="G25" s="1"/>
      <c r="H25" s="3"/>
    </row>
    <row r="26" spans="1:8" ht="13.5">
      <c r="A26" s="2" t="s">
        <v>13</v>
      </c>
      <c r="B26" s="23">
        <f>B2*0.2</f>
        <v>250</v>
      </c>
      <c r="C26" s="23">
        <f>3000*E2/100*2.5</f>
        <v>1500</v>
      </c>
      <c r="D26" s="31">
        <f>B26*C26</f>
        <v>375000</v>
      </c>
      <c r="E26" s="2"/>
      <c r="F26" s="1"/>
      <c r="G26" s="1"/>
      <c r="H26" s="3"/>
    </row>
    <row r="27" spans="1:8" ht="13.5">
      <c r="A27" s="2" t="s">
        <v>14</v>
      </c>
      <c r="B27" s="23">
        <v>1500</v>
      </c>
      <c r="C27" s="23">
        <v>29</v>
      </c>
      <c r="D27" s="31">
        <f>B27*C27</f>
        <v>43500</v>
      </c>
      <c r="E27" s="2"/>
      <c r="F27" s="1"/>
      <c r="G27" s="1"/>
      <c r="H27" s="3"/>
    </row>
    <row r="28" spans="1:8" ht="13.5">
      <c r="A28" s="7" t="s">
        <v>15</v>
      </c>
      <c r="B28" s="24">
        <v>20000</v>
      </c>
      <c r="C28" s="24">
        <v>1</v>
      </c>
      <c r="D28" s="32">
        <f>B28*C28</f>
        <v>20000</v>
      </c>
      <c r="E28" s="7"/>
      <c r="F28" s="8"/>
      <c r="G28" s="8"/>
      <c r="H28" s="9"/>
    </row>
    <row r="29" spans="1:8" ht="14.25" thickBot="1">
      <c r="A29" s="8" t="s">
        <v>28</v>
      </c>
      <c r="B29" s="24">
        <v>120000</v>
      </c>
      <c r="C29" s="24">
        <v>2</v>
      </c>
      <c r="D29" s="33">
        <f>B29*C29</f>
        <v>240000</v>
      </c>
      <c r="E29" s="4"/>
      <c r="F29" s="5"/>
      <c r="G29" s="5"/>
      <c r="H29" s="6"/>
    </row>
    <row r="30" spans="1:8" ht="14.25" thickBot="1">
      <c r="A30" s="46" t="s">
        <v>16</v>
      </c>
      <c r="B30" s="47"/>
      <c r="C30" s="47"/>
      <c r="D30" s="25">
        <f>SUM(D22:D29)</f>
        <v>991200</v>
      </c>
      <c r="E30" s="48" t="s">
        <v>17</v>
      </c>
      <c r="F30" s="49"/>
      <c r="G30" s="49"/>
      <c r="H30" s="27">
        <f>SUM(H22:H29)</f>
        <v>937500</v>
      </c>
    </row>
    <row r="31" spans="5:8" ht="14.25" thickBot="1">
      <c r="E31" s="40" t="s">
        <v>21</v>
      </c>
      <c r="F31" s="41"/>
      <c r="G31" s="42"/>
      <c r="H31" s="28">
        <f>H30-D30</f>
        <v>-53700</v>
      </c>
    </row>
    <row r="32" spans="5:8" ht="14.25" thickBot="1">
      <c r="E32" s="40" t="s">
        <v>22</v>
      </c>
      <c r="F32" s="41"/>
      <c r="G32" s="42"/>
      <c r="H32" s="29">
        <f>H31+H16</f>
        <v>513600</v>
      </c>
    </row>
    <row r="33" spans="5:8" ht="14.25" thickBot="1">
      <c r="E33" s="40" t="s">
        <v>23</v>
      </c>
      <c r="F33" s="41"/>
      <c r="G33" s="42"/>
      <c r="H33" s="29">
        <f>H17-D29</f>
        <v>160000</v>
      </c>
    </row>
    <row r="34" ht="14.25" thickBot="1"/>
    <row r="35" spans="1:3" ht="14.25" thickBot="1">
      <c r="A35" s="18" t="s">
        <v>30</v>
      </c>
      <c r="B35" s="19" t="s">
        <v>26</v>
      </c>
      <c r="C35" s="20" t="s">
        <v>31</v>
      </c>
    </row>
    <row r="36" spans="1:8" ht="14.25" thickBot="1">
      <c r="A36" s="43" t="s">
        <v>3</v>
      </c>
      <c r="B36" s="44"/>
      <c r="C36" s="44"/>
      <c r="D36" s="45"/>
      <c r="E36" s="43" t="s">
        <v>8</v>
      </c>
      <c r="F36" s="44"/>
      <c r="G36" s="44"/>
      <c r="H36" s="45"/>
    </row>
    <row r="37" spans="1:8" ht="14.25" thickBot="1">
      <c r="A37" s="15" t="s">
        <v>4</v>
      </c>
      <c r="B37" s="16" t="s">
        <v>5</v>
      </c>
      <c r="C37" s="16" t="s">
        <v>6</v>
      </c>
      <c r="D37" s="17" t="s">
        <v>7</v>
      </c>
      <c r="E37" s="37" t="s">
        <v>4</v>
      </c>
      <c r="F37" s="38" t="s">
        <v>5</v>
      </c>
      <c r="G37" s="38" t="s">
        <v>6</v>
      </c>
      <c r="H37" s="39" t="s">
        <v>7</v>
      </c>
    </row>
    <row r="38" spans="1:8" ht="13.5">
      <c r="A38" s="34" t="s">
        <v>9</v>
      </c>
      <c r="B38" s="35">
        <v>900</v>
      </c>
      <c r="C38" s="35">
        <v>203</v>
      </c>
      <c r="D38" s="36">
        <f aca="true" t="shared" si="1" ref="D38:D45">B38*C38</f>
        <v>182700</v>
      </c>
      <c r="E38" s="34" t="s">
        <v>24</v>
      </c>
      <c r="F38" s="35">
        <f>B2*0.5</f>
        <v>625</v>
      </c>
      <c r="G38" s="35">
        <f>3000*E2/100*2.5</f>
        <v>1500</v>
      </c>
      <c r="H38" s="36">
        <f>F38*G38</f>
        <v>937500</v>
      </c>
    </row>
    <row r="39" spans="1:8" ht="13.5">
      <c r="A39" s="2" t="s">
        <v>10</v>
      </c>
      <c r="B39" s="23">
        <v>10000</v>
      </c>
      <c r="C39" s="23">
        <v>6</v>
      </c>
      <c r="D39" s="22">
        <f t="shared" si="1"/>
        <v>60000</v>
      </c>
      <c r="E39" s="2"/>
      <c r="F39" s="23"/>
      <c r="G39" s="23"/>
      <c r="H39" s="26"/>
    </row>
    <row r="40" spans="1:8" ht="13.5">
      <c r="A40" s="2" t="s">
        <v>11</v>
      </c>
      <c r="B40" s="23">
        <v>0</v>
      </c>
      <c r="C40" s="23">
        <v>1</v>
      </c>
      <c r="D40" s="22">
        <f t="shared" si="1"/>
        <v>0</v>
      </c>
      <c r="E40" s="2"/>
      <c r="F40" s="1"/>
      <c r="G40" s="1"/>
      <c r="H40" s="3"/>
    </row>
    <row r="41" spans="1:8" ht="13.5">
      <c r="A41" s="2" t="s">
        <v>12</v>
      </c>
      <c r="B41" s="23">
        <v>10000</v>
      </c>
      <c r="C41" s="23">
        <v>7</v>
      </c>
      <c r="D41" s="22">
        <f t="shared" si="1"/>
        <v>70000</v>
      </c>
      <c r="E41" s="2"/>
      <c r="F41" s="1"/>
      <c r="G41" s="1"/>
      <c r="H41" s="3"/>
    </row>
    <row r="42" spans="1:8" ht="13.5">
      <c r="A42" s="2" t="s">
        <v>13</v>
      </c>
      <c r="B42" s="23">
        <f>B2*0.2</f>
        <v>250</v>
      </c>
      <c r="C42" s="23">
        <f>3000*E2/100*2.5</f>
        <v>1500</v>
      </c>
      <c r="D42" s="22">
        <f t="shared" si="1"/>
        <v>375000</v>
      </c>
      <c r="E42" s="2"/>
      <c r="F42" s="1"/>
      <c r="G42" s="1"/>
      <c r="H42" s="3"/>
    </row>
    <row r="43" spans="1:8" ht="13.5">
      <c r="A43" s="2" t="s">
        <v>14</v>
      </c>
      <c r="B43" s="23">
        <v>1500</v>
      </c>
      <c r="C43" s="23">
        <v>29</v>
      </c>
      <c r="D43" s="22">
        <f t="shared" si="1"/>
        <v>43500</v>
      </c>
      <c r="E43" s="2"/>
      <c r="F43" s="1"/>
      <c r="G43" s="1"/>
      <c r="H43" s="3"/>
    </row>
    <row r="44" spans="1:8" ht="13.5">
      <c r="A44" s="7" t="s">
        <v>15</v>
      </c>
      <c r="B44" s="24">
        <v>20000</v>
      </c>
      <c r="C44" s="24">
        <v>1</v>
      </c>
      <c r="D44" s="30">
        <f t="shared" si="1"/>
        <v>20000</v>
      </c>
      <c r="E44" s="7"/>
      <c r="F44" s="8"/>
      <c r="G44" s="8"/>
      <c r="H44" s="9"/>
    </row>
    <row r="45" spans="1:8" ht="14.25" thickBot="1">
      <c r="A45" s="7" t="s">
        <v>28</v>
      </c>
      <c r="B45" s="24">
        <v>80000</v>
      </c>
      <c r="C45" s="24">
        <v>2</v>
      </c>
      <c r="D45" s="51">
        <f t="shared" si="1"/>
        <v>160000</v>
      </c>
      <c r="E45" s="7"/>
      <c r="F45" s="8"/>
      <c r="G45" s="8"/>
      <c r="H45" s="9"/>
    </row>
    <row r="46" spans="1:8" ht="14.25" thickBot="1">
      <c r="A46" s="46" t="s">
        <v>16</v>
      </c>
      <c r="B46" s="47"/>
      <c r="C46" s="47"/>
      <c r="D46" s="25">
        <f>SUM(D38:D45)</f>
        <v>911200</v>
      </c>
      <c r="E46" s="46" t="s">
        <v>17</v>
      </c>
      <c r="F46" s="47"/>
      <c r="G46" s="47"/>
      <c r="H46" s="25">
        <f>SUM(H38:H45)</f>
        <v>937500</v>
      </c>
    </row>
    <row r="47" spans="5:8" ht="14.25" thickBot="1">
      <c r="E47" s="40" t="s">
        <v>21</v>
      </c>
      <c r="F47" s="41"/>
      <c r="G47" s="42"/>
      <c r="H47" s="28">
        <f>H46-D46</f>
        <v>26300</v>
      </c>
    </row>
    <row r="48" spans="5:8" ht="14.25" thickBot="1">
      <c r="E48" s="40" t="s">
        <v>22</v>
      </c>
      <c r="F48" s="41"/>
      <c r="G48" s="42"/>
      <c r="H48" s="29">
        <f>H47+H32</f>
        <v>539900</v>
      </c>
    </row>
    <row r="49" spans="5:8" ht="14.25" thickBot="1">
      <c r="E49" s="40" t="s">
        <v>23</v>
      </c>
      <c r="F49" s="41"/>
      <c r="G49" s="42"/>
      <c r="H49" s="29">
        <f>H33-D45</f>
        <v>0</v>
      </c>
    </row>
    <row r="50" ht="14.25" thickBot="1"/>
    <row r="51" spans="1:3" ht="14.25" thickBot="1">
      <c r="A51" s="18" t="s">
        <v>33</v>
      </c>
      <c r="B51" s="19" t="s">
        <v>34</v>
      </c>
      <c r="C51" s="20" t="s">
        <v>27</v>
      </c>
    </row>
    <row r="52" spans="1:8" ht="14.25" thickBot="1">
      <c r="A52" s="43" t="s">
        <v>3</v>
      </c>
      <c r="B52" s="44"/>
      <c r="C52" s="44"/>
      <c r="D52" s="45"/>
      <c r="E52" s="43" t="s">
        <v>8</v>
      </c>
      <c r="F52" s="44"/>
      <c r="G52" s="44"/>
      <c r="H52" s="45"/>
    </row>
    <row r="53" spans="1:8" ht="14.25" thickBot="1">
      <c r="A53" s="15" t="s">
        <v>4</v>
      </c>
      <c r="B53" s="16" t="s">
        <v>5</v>
      </c>
      <c r="C53" s="16" t="s">
        <v>6</v>
      </c>
      <c r="D53" s="17" t="s">
        <v>7</v>
      </c>
      <c r="E53" s="37" t="s">
        <v>4</v>
      </c>
      <c r="F53" s="38" t="s">
        <v>5</v>
      </c>
      <c r="G53" s="38" t="s">
        <v>6</v>
      </c>
      <c r="H53" s="39" t="s">
        <v>7</v>
      </c>
    </row>
    <row r="54" spans="1:8" ht="13.5">
      <c r="A54" s="34" t="s">
        <v>9</v>
      </c>
      <c r="B54" s="35">
        <v>900</v>
      </c>
      <c r="C54" s="35">
        <v>203</v>
      </c>
      <c r="D54" s="36">
        <f aca="true" t="shared" si="2" ref="D54:D60">B54*C54</f>
        <v>182700</v>
      </c>
      <c r="E54" s="34" t="s">
        <v>24</v>
      </c>
      <c r="F54" s="35">
        <f>B2*0.5</f>
        <v>625</v>
      </c>
      <c r="G54" s="35">
        <f>3000*E2/100*2.5</f>
        <v>1500</v>
      </c>
      <c r="H54" s="36">
        <f>F54*G54</f>
        <v>937500</v>
      </c>
    </row>
    <row r="55" spans="1:8" ht="13.5">
      <c r="A55" s="2" t="s">
        <v>10</v>
      </c>
      <c r="B55" s="23">
        <v>10000</v>
      </c>
      <c r="C55" s="23">
        <v>6</v>
      </c>
      <c r="D55" s="22">
        <f t="shared" si="2"/>
        <v>60000</v>
      </c>
      <c r="E55" s="2"/>
      <c r="F55" s="23"/>
      <c r="G55" s="23"/>
      <c r="H55" s="26"/>
    </row>
    <row r="56" spans="1:8" ht="13.5">
      <c r="A56" s="2" t="s">
        <v>11</v>
      </c>
      <c r="B56" s="23">
        <v>0</v>
      </c>
      <c r="C56" s="23">
        <v>1</v>
      </c>
      <c r="D56" s="22">
        <f t="shared" si="2"/>
        <v>0</v>
      </c>
      <c r="E56" s="2"/>
      <c r="F56" s="1"/>
      <c r="G56" s="1"/>
      <c r="H56" s="3"/>
    </row>
    <row r="57" spans="1:8" ht="13.5">
      <c r="A57" s="2" t="s">
        <v>12</v>
      </c>
      <c r="B57" s="23">
        <v>10000</v>
      </c>
      <c r="C57" s="23">
        <v>7</v>
      </c>
      <c r="D57" s="22">
        <f t="shared" si="2"/>
        <v>70000</v>
      </c>
      <c r="E57" s="2"/>
      <c r="F57" s="1"/>
      <c r="G57" s="1"/>
      <c r="H57" s="3"/>
    </row>
    <row r="58" spans="1:8" ht="13.5">
      <c r="A58" s="2" t="s">
        <v>13</v>
      </c>
      <c r="B58" s="23">
        <f>B2*0.2</f>
        <v>250</v>
      </c>
      <c r="C58" s="23">
        <f>3000*E2/100*2.5</f>
        <v>1500</v>
      </c>
      <c r="D58" s="22">
        <f t="shared" si="2"/>
        <v>375000</v>
      </c>
      <c r="E58" s="2"/>
      <c r="F58" s="1"/>
      <c r="G58" s="1"/>
      <c r="H58" s="3"/>
    </row>
    <row r="59" spans="1:8" ht="13.5">
      <c r="A59" s="2" t="s">
        <v>14</v>
      </c>
      <c r="B59" s="23">
        <v>1500</v>
      </c>
      <c r="C59" s="23">
        <v>29</v>
      </c>
      <c r="D59" s="22">
        <f t="shared" si="2"/>
        <v>43500</v>
      </c>
      <c r="E59" s="2"/>
      <c r="F59" s="1"/>
      <c r="G59" s="1"/>
      <c r="H59" s="3"/>
    </row>
    <row r="60" spans="1:8" ht="14.25" thickBot="1">
      <c r="A60" s="7" t="s">
        <v>15</v>
      </c>
      <c r="B60" s="24">
        <v>20000</v>
      </c>
      <c r="C60" s="24">
        <v>1</v>
      </c>
      <c r="D60" s="30">
        <f t="shared" si="2"/>
        <v>20000</v>
      </c>
      <c r="E60" s="7"/>
      <c r="F60" s="8"/>
      <c r="G60" s="8"/>
      <c r="H60" s="9"/>
    </row>
    <row r="61" spans="1:8" ht="14.25" thickBot="1">
      <c r="A61" s="46" t="s">
        <v>16</v>
      </c>
      <c r="B61" s="47"/>
      <c r="C61" s="47"/>
      <c r="D61" s="25">
        <f>SUM(D54:D60)</f>
        <v>751200</v>
      </c>
      <c r="E61" s="46" t="s">
        <v>17</v>
      </c>
      <c r="F61" s="47"/>
      <c r="G61" s="47"/>
      <c r="H61" s="25">
        <f>SUM(H54:H60)</f>
        <v>937500</v>
      </c>
    </row>
    <row r="62" spans="5:8" ht="14.25" thickBot="1">
      <c r="E62" s="40" t="s">
        <v>21</v>
      </c>
      <c r="F62" s="41"/>
      <c r="G62" s="42"/>
      <c r="H62" s="28">
        <f>H61-D61</f>
        <v>186300</v>
      </c>
    </row>
    <row r="63" spans="5:8" ht="14.25" thickBot="1">
      <c r="E63" s="40" t="s">
        <v>22</v>
      </c>
      <c r="F63" s="41"/>
      <c r="G63" s="42"/>
      <c r="H63" s="29">
        <f>H62+H48</f>
        <v>726200</v>
      </c>
    </row>
    <row r="64" spans="5:8" ht="14.25" thickBot="1">
      <c r="E64" s="40" t="s">
        <v>23</v>
      </c>
      <c r="F64" s="41"/>
      <c r="G64" s="42"/>
      <c r="H64" s="29">
        <f>0</f>
        <v>0</v>
      </c>
    </row>
    <row r="65" ht="14.25" thickBot="1"/>
    <row r="66" spans="1:3" ht="14.25" thickBot="1">
      <c r="A66" s="18" t="s">
        <v>35</v>
      </c>
      <c r="B66" s="19" t="s">
        <v>34</v>
      </c>
      <c r="C66" s="20" t="s">
        <v>31</v>
      </c>
    </row>
    <row r="67" spans="1:8" ht="14.25" thickBot="1">
      <c r="A67" s="43" t="s">
        <v>3</v>
      </c>
      <c r="B67" s="44"/>
      <c r="C67" s="44"/>
      <c r="D67" s="45"/>
      <c r="E67" s="43" t="s">
        <v>8</v>
      </c>
      <c r="F67" s="44"/>
      <c r="G67" s="44"/>
      <c r="H67" s="45"/>
    </row>
    <row r="68" spans="1:8" ht="14.25" thickBot="1">
      <c r="A68" s="15" t="s">
        <v>4</v>
      </c>
      <c r="B68" s="16" t="s">
        <v>5</v>
      </c>
      <c r="C68" s="16" t="s">
        <v>6</v>
      </c>
      <c r="D68" s="17" t="s">
        <v>7</v>
      </c>
      <c r="E68" s="37" t="s">
        <v>4</v>
      </c>
      <c r="F68" s="38" t="s">
        <v>5</v>
      </c>
      <c r="G68" s="38" t="s">
        <v>6</v>
      </c>
      <c r="H68" s="39" t="s">
        <v>7</v>
      </c>
    </row>
    <row r="69" spans="1:8" ht="13.5">
      <c r="A69" s="34" t="s">
        <v>9</v>
      </c>
      <c r="B69" s="35">
        <v>900</v>
      </c>
      <c r="C69" s="35">
        <v>203</v>
      </c>
      <c r="D69" s="36">
        <f aca="true" t="shared" si="3" ref="D69:D75">B69*C69</f>
        <v>182700</v>
      </c>
      <c r="E69" s="34" t="s">
        <v>24</v>
      </c>
      <c r="F69" s="35">
        <f>B2*0.5</f>
        <v>625</v>
      </c>
      <c r="G69" s="35">
        <f>3000*E2/100*2.5</f>
        <v>1500</v>
      </c>
      <c r="H69" s="36">
        <f>F69*G69</f>
        <v>937500</v>
      </c>
    </row>
    <row r="70" spans="1:8" ht="13.5">
      <c r="A70" s="2" t="s">
        <v>10</v>
      </c>
      <c r="B70" s="23">
        <v>10000</v>
      </c>
      <c r="C70" s="23">
        <v>6</v>
      </c>
      <c r="D70" s="22">
        <f t="shared" si="3"/>
        <v>60000</v>
      </c>
      <c r="E70" s="2"/>
      <c r="F70" s="23"/>
      <c r="G70" s="23"/>
      <c r="H70" s="26"/>
    </row>
    <row r="71" spans="1:8" ht="13.5">
      <c r="A71" s="2" t="s">
        <v>11</v>
      </c>
      <c r="B71" s="23">
        <v>0</v>
      </c>
      <c r="C71" s="23">
        <v>1</v>
      </c>
      <c r="D71" s="22">
        <f t="shared" si="3"/>
        <v>0</v>
      </c>
      <c r="E71" s="2"/>
      <c r="F71" s="1"/>
      <c r="G71" s="1"/>
      <c r="H71" s="3"/>
    </row>
    <row r="72" spans="1:8" ht="13.5">
      <c r="A72" s="2" t="s">
        <v>12</v>
      </c>
      <c r="B72" s="23">
        <v>10000</v>
      </c>
      <c r="C72" s="23">
        <v>7</v>
      </c>
      <c r="D72" s="22">
        <f t="shared" si="3"/>
        <v>70000</v>
      </c>
      <c r="E72" s="2"/>
      <c r="F72" s="1"/>
      <c r="G72" s="1"/>
      <c r="H72" s="3"/>
    </row>
    <row r="73" spans="1:8" ht="13.5">
      <c r="A73" s="2" t="s">
        <v>13</v>
      </c>
      <c r="B73" s="23">
        <f>B2*0.2</f>
        <v>250</v>
      </c>
      <c r="C73" s="23">
        <f>3000*E2/100*2.5</f>
        <v>1500</v>
      </c>
      <c r="D73" s="22">
        <f t="shared" si="3"/>
        <v>375000</v>
      </c>
      <c r="E73" s="2"/>
      <c r="F73" s="1"/>
      <c r="G73" s="1"/>
      <c r="H73" s="3"/>
    </row>
    <row r="74" spans="1:8" ht="13.5">
      <c r="A74" s="2" t="s">
        <v>14</v>
      </c>
      <c r="B74" s="23">
        <v>1500</v>
      </c>
      <c r="C74" s="23">
        <v>29</v>
      </c>
      <c r="D74" s="22">
        <f t="shared" si="3"/>
        <v>43500</v>
      </c>
      <c r="E74" s="2"/>
      <c r="F74" s="1"/>
      <c r="G74" s="1"/>
      <c r="H74" s="3"/>
    </row>
    <row r="75" spans="1:8" ht="14.25" thickBot="1">
      <c r="A75" s="7" t="s">
        <v>15</v>
      </c>
      <c r="B75" s="24">
        <v>20000</v>
      </c>
      <c r="C75" s="24">
        <v>1</v>
      </c>
      <c r="D75" s="30">
        <f t="shared" si="3"/>
        <v>20000</v>
      </c>
      <c r="E75" s="7"/>
      <c r="F75" s="8"/>
      <c r="G75" s="8"/>
      <c r="H75" s="9"/>
    </row>
    <row r="76" spans="1:8" ht="14.25" thickBot="1">
      <c r="A76" s="46" t="s">
        <v>16</v>
      </c>
      <c r="B76" s="47"/>
      <c r="C76" s="47"/>
      <c r="D76" s="25">
        <f>SUM(D69:D75)</f>
        <v>751200</v>
      </c>
      <c r="E76" s="46" t="s">
        <v>17</v>
      </c>
      <c r="F76" s="47"/>
      <c r="G76" s="47"/>
      <c r="H76" s="25">
        <f>SUM(H69:H75)</f>
        <v>937500</v>
      </c>
    </row>
    <row r="77" spans="5:8" ht="14.25" thickBot="1">
      <c r="E77" s="40" t="s">
        <v>21</v>
      </c>
      <c r="F77" s="41"/>
      <c r="G77" s="42"/>
      <c r="H77" s="28">
        <f>H76-D76</f>
        <v>186300</v>
      </c>
    </row>
    <row r="78" spans="5:8" ht="14.25" thickBot="1">
      <c r="E78" s="40" t="s">
        <v>22</v>
      </c>
      <c r="F78" s="41"/>
      <c r="G78" s="42"/>
      <c r="H78" s="29">
        <f>H77+H63</f>
        <v>912500</v>
      </c>
    </row>
    <row r="79" spans="5:8" ht="14.25" thickBot="1">
      <c r="E79" s="40" t="s">
        <v>23</v>
      </c>
      <c r="F79" s="41"/>
      <c r="G79" s="42"/>
      <c r="H79" s="29">
        <f>0</f>
        <v>0</v>
      </c>
    </row>
  </sheetData>
  <mergeCells count="36">
    <mergeCell ref="E79:G79"/>
    <mergeCell ref="A76:C76"/>
    <mergeCell ref="E76:G76"/>
    <mergeCell ref="E77:G77"/>
    <mergeCell ref="E78:G78"/>
    <mergeCell ref="E62:G62"/>
    <mergeCell ref="E63:G63"/>
    <mergeCell ref="E64:G64"/>
    <mergeCell ref="A67:D67"/>
    <mergeCell ref="E67:H67"/>
    <mergeCell ref="A52:D52"/>
    <mergeCell ref="E52:H52"/>
    <mergeCell ref="A61:C61"/>
    <mergeCell ref="E61:G61"/>
    <mergeCell ref="A1:G1"/>
    <mergeCell ref="A5:D5"/>
    <mergeCell ref="E5:H5"/>
    <mergeCell ref="A14:C14"/>
    <mergeCell ref="E14:G14"/>
    <mergeCell ref="E15:G15"/>
    <mergeCell ref="E16:G16"/>
    <mergeCell ref="E17:G17"/>
    <mergeCell ref="A20:D20"/>
    <mergeCell ref="E20:H20"/>
    <mergeCell ref="A30:C30"/>
    <mergeCell ref="E30:G30"/>
    <mergeCell ref="E31:G31"/>
    <mergeCell ref="E32:G32"/>
    <mergeCell ref="A36:D36"/>
    <mergeCell ref="E36:H36"/>
    <mergeCell ref="A46:C46"/>
    <mergeCell ref="E46:G46"/>
    <mergeCell ref="E47:G47"/>
    <mergeCell ref="E48:G48"/>
    <mergeCell ref="E49:G49"/>
    <mergeCell ref="E33:G33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都留文科大学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附属図書館</dc:creator>
  <cp:keywords/>
  <dc:description/>
  <cp:lastModifiedBy>附属図書館</cp:lastModifiedBy>
  <cp:lastPrinted>2007-11-30T06:19:10Z</cp:lastPrinted>
  <dcterms:created xsi:type="dcterms:W3CDTF">2007-11-30T06:13:33Z</dcterms:created>
  <dcterms:modified xsi:type="dcterms:W3CDTF">2007-12-03T08:57:40Z</dcterms:modified>
  <cp:category/>
  <cp:version/>
  <cp:contentType/>
  <cp:contentStatus/>
</cp:coreProperties>
</file>