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11865"/>
  </bookViews>
  <sheets>
    <sheet name="シュミレーター" sheetId="4" r:id="rId1"/>
  </sheets>
  <definedNames>
    <definedName name="兵科" localSheetId="0">シュミレーター!$E$6</definedName>
  </definedNames>
  <calcPr calcId="125725"/>
</workbook>
</file>

<file path=xl/calcChain.xml><?xml version="1.0" encoding="utf-8"?>
<calcChain xmlns="http://schemas.openxmlformats.org/spreadsheetml/2006/main">
  <c r="D817" i="4"/>
  <c r="G817" s="1"/>
  <c r="D816"/>
  <c r="G816" s="1"/>
  <c r="D815"/>
  <c r="G815" s="1"/>
  <c r="D814"/>
  <c r="G814" s="1"/>
  <c r="N811"/>
  <c r="M811"/>
  <c r="L811"/>
  <c r="K811"/>
  <c r="J811"/>
  <c r="I811"/>
  <c r="H811"/>
  <c r="N810"/>
  <c r="N812" s="1"/>
  <c r="M810"/>
  <c r="M812" s="1"/>
  <c r="L810"/>
  <c r="L812" s="1"/>
  <c r="K810"/>
  <c r="K812" s="1"/>
  <c r="J810"/>
  <c r="J812" s="1"/>
  <c r="I810"/>
  <c r="I812" s="1"/>
  <c r="H810"/>
  <c r="H812" s="1"/>
  <c r="T805" s="1"/>
  <c r="D775"/>
  <c r="G775" s="1"/>
  <c r="D774"/>
  <c r="G774" s="1"/>
  <c r="D773"/>
  <c r="G773" s="1"/>
  <c r="D772"/>
  <c r="G772" s="1"/>
  <c r="N769"/>
  <c r="M769"/>
  <c r="L769"/>
  <c r="K769"/>
  <c r="J769"/>
  <c r="I769"/>
  <c r="H769"/>
  <c r="N768"/>
  <c r="N770" s="1"/>
  <c r="M768"/>
  <c r="M770" s="1"/>
  <c r="L768"/>
  <c r="L770" s="1"/>
  <c r="K768"/>
  <c r="K770" s="1"/>
  <c r="J768"/>
  <c r="J770" s="1"/>
  <c r="I768"/>
  <c r="I770" s="1"/>
  <c r="H768"/>
  <c r="H770" s="1"/>
  <c r="D733"/>
  <c r="G733" s="1"/>
  <c r="D732"/>
  <c r="G732" s="1"/>
  <c r="D731"/>
  <c r="G731" s="1"/>
  <c r="D730"/>
  <c r="G730" s="1"/>
  <c r="N727"/>
  <c r="M727"/>
  <c r="L727"/>
  <c r="K727"/>
  <c r="J727"/>
  <c r="I727"/>
  <c r="H727"/>
  <c r="N726"/>
  <c r="N728" s="1"/>
  <c r="M726"/>
  <c r="M728" s="1"/>
  <c r="L726"/>
  <c r="L728" s="1"/>
  <c r="K726"/>
  <c r="K728" s="1"/>
  <c r="J726"/>
  <c r="J728" s="1"/>
  <c r="I726"/>
  <c r="I728" s="1"/>
  <c r="H726"/>
  <c r="H728" s="1"/>
  <c r="T721" s="1"/>
  <c r="D691"/>
  <c r="G691" s="1"/>
  <c r="D690"/>
  <c r="G690" s="1"/>
  <c r="D689"/>
  <c r="G689" s="1"/>
  <c r="D688"/>
  <c r="G688" s="1"/>
  <c r="N685"/>
  <c r="M685"/>
  <c r="L685"/>
  <c r="K685"/>
  <c r="J685"/>
  <c r="I685"/>
  <c r="H685"/>
  <c r="N684"/>
  <c r="N686" s="1"/>
  <c r="M684"/>
  <c r="M686" s="1"/>
  <c r="L684"/>
  <c r="L686" s="1"/>
  <c r="K684"/>
  <c r="K686" s="1"/>
  <c r="J684"/>
  <c r="J686" s="1"/>
  <c r="I684"/>
  <c r="I686" s="1"/>
  <c r="H684"/>
  <c r="H686" s="1"/>
  <c r="D649"/>
  <c r="G649" s="1"/>
  <c r="D648"/>
  <c r="G648" s="1"/>
  <c r="D647"/>
  <c r="G647" s="1"/>
  <c r="D646"/>
  <c r="G646" s="1"/>
  <c r="N643"/>
  <c r="M643"/>
  <c r="L643"/>
  <c r="K643"/>
  <c r="J643"/>
  <c r="I643"/>
  <c r="H643"/>
  <c r="N642"/>
  <c r="N644" s="1"/>
  <c r="M642"/>
  <c r="M644" s="1"/>
  <c r="L642"/>
  <c r="L644" s="1"/>
  <c r="K642"/>
  <c r="K644" s="1"/>
  <c r="J642"/>
  <c r="J644" s="1"/>
  <c r="I642"/>
  <c r="I644" s="1"/>
  <c r="H642"/>
  <c r="H644" s="1"/>
  <c r="T637" s="1"/>
  <c r="D607"/>
  <c r="G607" s="1"/>
  <c r="D606"/>
  <c r="G606" s="1"/>
  <c r="D605"/>
  <c r="G605" s="1"/>
  <c r="D604"/>
  <c r="G604" s="1"/>
  <c r="N601"/>
  <c r="M601"/>
  <c r="L601"/>
  <c r="K601"/>
  <c r="J601"/>
  <c r="I601"/>
  <c r="H601"/>
  <c r="N600"/>
  <c r="N602" s="1"/>
  <c r="M600"/>
  <c r="M602" s="1"/>
  <c r="L600"/>
  <c r="L602" s="1"/>
  <c r="K600"/>
  <c r="K602" s="1"/>
  <c r="J600"/>
  <c r="J602" s="1"/>
  <c r="I600"/>
  <c r="I602" s="1"/>
  <c r="H600"/>
  <c r="H602" s="1"/>
  <c r="T595" s="1"/>
  <c r="D565"/>
  <c r="G565" s="1"/>
  <c r="D564"/>
  <c r="G564" s="1"/>
  <c r="D563"/>
  <c r="G563" s="1"/>
  <c r="D562"/>
  <c r="G562" s="1"/>
  <c r="N559"/>
  <c r="M559"/>
  <c r="L559"/>
  <c r="K559"/>
  <c r="J559"/>
  <c r="I559"/>
  <c r="H559"/>
  <c r="N558"/>
  <c r="N560" s="1"/>
  <c r="M558"/>
  <c r="M560" s="1"/>
  <c r="L558"/>
  <c r="L560" s="1"/>
  <c r="K558"/>
  <c r="K560" s="1"/>
  <c r="J558"/>
  <c r="J560" s="1"/>
  <c r="I558"/>
  <c r="I560" s="1"/>
  <c r="H558"/>
  <c r="H560" s="1"/>
  <c r="T553" s="1"/>
  <c r="D523"/>
  <c r="G523" s="1"/>
  <c r="D522"/>
  <c r="G522" s="1"/>
  <c r="D521"/>
  <c r="G521" s="1"/>
  <c r="D520"/>
  <c r="G520" s="1"/>
  <c r="N517"/>
  <c r="M517"/>
  <c r="L517"/>
  <c r="K517"/>
  <c r="J517"/>
  <c r="I517"/>
  <c r="H517"/>
  <c r="N516"/>
  <c r="N518" s="1"/>
  <c r="M516"/>
  <c r="M518" s="1"/>
  <c r="L516"/>
  <c r="L518" s="1"/>
  <c r="K516"/>
  <c r="K518" s="1"/>
  <c r="J516"/>
  <c r="J518" s="1"/>
  <c r="I516"/>
  <c r="I518" s="1"/>
  <c r="H516"/>
  <c r="H518" s="1"/>
  <c r="T511" s="1"/>
  <c r="D481"/>
  <c r="G481" s="1"/>
  <c r="D480"/>
  <c r="G480" s="1"/>
  <c r="D479"/>
  <c r="G479" s="1"/>
  <c r="D478"/>
  <c r="G478" s="1"/>
  <c r="N475"/>
  <c r="M475"/>
  <c r="L475"/>
  <c r="K475"/>
  <c r="J475"/>
  <c r="I475"/>
  <c r="H475"/>
  <c r="N474"/>
  <c r="N476" s="1"/>
  <c r="M474"/>
  <c r="M476" s="1"/>
  <c r="L474"/>
  <c r="L476" s="1"/>
  <c r="K474"/>
  <c r="K476" s="1"/>
  <c r="J474"/>
  <c r="J476" s="1"/>
  <c r="I474"/>
  <c r="I476" s="1"/>
  <c r="H474"/>
  <c r="H476" s="1"/>
  <c r="T469" s="1"/>
  <c r="D439"/>
  <c r="G439" s="1"/>
  <c r="D438"/>
  <c r="G438" s="1"/>
  <c r="D437"/>
  <c r="G437" s="1"/>
  <c r="D436"/>
  <c r="G436" s="1"/>
  <c r="N433"/>
  <c r="M433"/>
  <c r="L433"/>
  <c r="K433"/>
  <c r="J433"/>
  <c r="I433"/>
  <c r="H433"/>
  <c r="N432"/>
  <c r="N434" s="1"/>
  <c r="M432"/>
  <c r="M434" s="1"/>
  <c r="L432"/>
  <c r="L434" s="1"/>
  <c r="K432"/>
  <c r="K434" s="1"/>
  <c r="J432"/>
  <c r="J434" s="1"/>
  <c r="I432"/>
  <c r="I434" s="1"/>
  <c r="H432"/>
  <c r="H434" s="1"/>
  <c r="T427" s="1"/>
  <c r="D397"/>
  <c r="G397" s="1"/>
  <c r="D396"/>
  <c r="G396" s="1"/>
  <c r="D395"/>
  <c r="G395" s="1"/>
  <c r="D394"/>
  <c r="G394" s="1"/>
  <c r="N391"/>
  <c r="M391"/>
  <c r="L391"/>
  <c r="K391"/>
  <c r="J391"/>
  <c r="I391"/>
  <c r="H391"/>
  <c r="N390"/>
  <c r="N392" s="1"/>
  <c r="M390"/>
  <c r="M392" s="1"/>
  <c r="L390"/>
  <c r="L392" s="1"/>
  <c r="K390"/>
  <c r="K392" s="1"/>
  <c r="J390"/>
  <c r="J392" s="1"/>
  <c r="I390"/>
  <c r="I392" s="1"/>
  <c r="H390"/>
  <c r="H392" s="1"/>
  <c r="T385" s="1"/>
  <c r="D355"/>
  <c r="G355" s="1"/>
  <c r="D354"/>
  <c r="G354" s="1"/>
  <c r="D353"/>
  <c r="G353" s="1"/>
  <c r="D352"/>
  <c r="G352" s="1"/>
  <c r="N349"/>
  <c r="M349"/>
  <c r="L349"/>
  <c r="K349"/>
  <c r="J349"/>
  <c r="I349"/>
  <c r="H349"/>
  <c r="N348"/>
  <c r="N350" s="1"/>
  <c r="M348"/>
  <c r="M350" s="1"/>
  <c r="L348"/>
  <c r="L350" s="1"/>
  <c r="K348"/>
  <c r="K350" s="1"/>
  <c r="J348"/>
  <c r="J350" s="1"/>
  <c r="I348"/>
  <c r="I350" s="1"/>
  <c r="H348"/>
  <c r="H350" s="1"/>
  <c r="T343" s="1"/>
  <c r="D313"/>
  <c r="G313" s="1"/>
  <c r="D312"/>
  <c r="G312" s="1"/>
  <c r="D311"/>
  <c r="G311" s="1"/>
  <c r="D310"/>
  <c r="G310" s="1"/>
  <c r="N307"/>
  <c r="M307"/>
  <c r="L307"/>
  <c r="K307"/>
  <c r="J307"/>
  <c r="I307"/>
  <c r="H307"/>
  <c r="N306"/>
  <c r="N308" s="1"/>
  <c r="M306"/>
  <c r="M308" s="1"/>
  <c r="L306"/>
  <c r="L308" s="1"/>
  <c r="K306"/>
  <c r="K308" s="1"/>
  <c r="J306"/>
  <c r="J308" s="1"/>
  <c r="I306"/>
  <c r="I308" s="1"/>
  <c r="H306"/>
  <c r="H308" s="1"/>
  <c r="T301" s="1"/>
  <c r="D271"/>
  <c r="G271" s="1"/>
  <c r="D270"/>
  <c r="G270" s="1"/>
  <c r="D269"/>
  <c r="G269" s="1"/>
  <c r="D268"/>
  <c r="G268" s="1"/>
  <c r="N265"/>
  <c r="M265"/>
  <c r="L265"/>
  <c r="K265"/>
  <c r="J265"/>
  <c r="I265"/>
  <c r="H265"/>
  <c r="N264"/>
  <c r="N266" s="1"/>
  <c r="M264"/>
  <c r="M266" s="1"/>
  <c r="L264"/>
  <c r="L266" s="1"/>
  <c r="K264"/>
  <c r="K266" s="1"/>
  <c r="J264"/>
  <c r="J266" s="1"/>
  <c r="I264"/>
  <c r="I266" s="1"/>
  <c r="H264"/>
  <c r="H266" s="1"/>
  <c r="T259" s="1"/>
  <c r="D229"/>
  <c r="G229" s="1"/>
  <c r="D228"/>
  <c r="G228" s="1"/>
  <c r="D227"/>
  <c r="G227" s="1"/>
  <c r="D226"/>
  <c r="G226" s="1"/>
  <c r="N223"/>
  <c r="M223"/>
  <c r="L223"/>
  <c r="K223"/>
  <c r="J223"/>
  <c r="I223"/>
  <c r="H223"/>
  <c r="N222"/>
  <c r="N224" s="1"/>
  <c r="M222"/>
  <c r="M224" s="1"/>
  <c r="L222"/>
  <c r="L224" s="1"/>
  <c r="K222"/>
  <c r="K224" s="1"/>
  <c r="J222"/>
  <c r="J224" s="1"/>
  <c r="I222"/>
  <c r="I224" s="1"/>
  <c r="H222"/>
  <c r="H224" s="1"/>
  <c r="T217" s="1"/>
  <c r="D187"/>
  <c r="G187" s="1"/>
  <c r="D186"/>
  <c r="G186" s="1"/>
  <c r="D185"/>
  <c r="G185" s="1"/>
  <c r="D184"/>
  <c r="G184" s="1"/>
  <c r="N181"/>
  <c r="M181"/>
  <c r="L181"/>
  <c r="K181"/>
  <c r="J181"/>
  <c r="I181"/>
  <c r="H181"/>
  <c r="N180"/>
  <c r="N182" s="1"/>
  <c r="M180"/>
  <c r="M182" s="1"/>
  <c r="L180"/>
  <c r="L182" s="1"/>
  <c r="K180"/>
  <c r="K182" s="1"/>
  <c r="J180"/>
  <c r="J182" s="1"/>
  <c r="I180"/>
  <c r="I182" s="1"/>
  <c r="H180"/>
  <c r="H182" s="1"/>
  <c r="T175" s="1"/>
  <c r="D145"/>
  <c r="G145" s="1"/>
  <c r="D144"/>
  <c r="G144" s="1"/>
  <c r="D143"/>
  <c r="G143" s="1"/>
  <c r="D142"/>
  <c r="G142" s="1"/>
  <c r="N139"/>
  <c r="M139"/>
  <c r="L139"/>
  <c r="K139"/>
  <c r="J139"/>
  <c r="I139"/>
  <c r="H139"/>
  <c r="N138"/>
  <c r="N140" s="1"/>
  <c r="M138"/>
  <c r="M140" s="1"/>
  <c r="L138"/>
  <c r="L140" s="1"/>
  <c r="K138"/>
  <c r="K140" s="1"/>
  <c r="J138"/>
  <c r="J140" s="1"/>
  <c r="I138"/>
  <c r="I140" s="1"/>
  <c r="H138"/>
  <c r="H140" s="1"/>
  <c r="T133" s="1"/>
  <c r="D103"/>
  <c r="G103" s="1"/>
  <c r="D102"/>
  <c r="G102" s="1"/>
  <c r="D101"/>
  <c r="G101" s="1"/>
  <c r="D100"/>
  <c r="G100" s="1"/>
  <c r="N97"/>
  <c r="M97"/>
  <c r="L97"/>
  <c r="K97"/>
  <c r="J97"/>
  <c r="I97"/>
  <c r="H97"/>
  <c r="N96"/>
  <c r="N98" s="1"/>
  <c r="M96"/>
  <c r="M98" s="1"/>
  <c r="L96"/>
  <c r="L98" s="1"/>
  <c r="K96"/>
  <c r="K98" s="1"/>
  <c r="J96"/>
  <c r="J98" s="1"/>
  <c r="I96"/>
  <c r="I98" s="1"/>
  <c r="H96"/>
  <c r="H98" s="1"/>
  <c r="T91" s="1"/>
  <c r="D61"/>
  <c r="G61" s="1"/>
  <c r="D60"/>
  <c r="G60" s="1"/>
  <c r="D59"/>
  <c r="G59" s="1"/>
  <c r="D58"/>
  <c r="G58" s="1"/>
  <c r="N55"/>
  <c r="M55"/>
  <c r="L55"/>
  <c r="K55"/>
  <c r="J55"/>
  <c r="I55"/>
  <c r="H55"/>
  <c r="N54"/>
  <c r="N56" s="1"/>
  <c r="M54"/>
  <c r="M56" s="1"/>
  <c r="L54"/>
  <c r="L56" s="1"/>
  <c r="K54"/>
  <c r="K56" s="1"/>
  <c r="J54"/>
  <c r="J56" s="1"/>
  <c r="I54"/>
  <c r="I56" s="1"/>
  <c r="H54"/>
  <c r="H56" s="1"/>
  <c r="T49" s="1"/>
  <c r="P19"/>
  <c r="O19"/>
  <c r="N19"/>
  <c r="M19"/>
  <c r="L19"/>
  <c r="K19"/>
  <c r="J19"/>
  <c r="I19"/>
  <c r="H19"/>
  <c r="D19"/>
  <c r="G19" s="1"/>
  <c r="P18"/>
  <c r="O18"/>
  <c r="N18"/>
  <c r="M18"/>
  <c r="L18"/>
  <c r="K18"/>
  <c r="J18"/>
  <c r="I18"/>
  <c r="H18"/>
  <c r="D18"/>
  <c r="G18" s="1"/>
  <c r="P17"/>
  <c r="O17"/>
  <c r="N17"/>
  <c r="M17"/>
  <c r="L17"/>
  <c r="K17"/>
  <c r="J17"/>
  <c r="I17"/>
  <c r="H17"/>
  <c r="D17"/>
  <c r="G17" s="1"/>
  <c r="P16"/>
  <c r="O16"/>
  <c r="N16"/>
  <c r="M16"/>
  <c r="L16"/>
  <c r="K16"/>
  <c r="J16"/>
  <c r="I16"/>
  <c r="H16"/>
  <c r="D16"/>
  <c r="G16" s="1"/>
  <c r="N13"/>
  <c r="M13"/>
  <c r="L13"/>
  <c r="K13"/>
  <c r="J13"/>
  <c r="I13"/>
  <c r="H13"/>
  <c r="N12"/>
  <c r="N14" s="1"/>
  <c r="M12"/>
  <c r="M14" s="1"/>
  <c r="L12"/>
  <c r="L14" s="1"/>
  <c r="K12"/>
  <c r="K14" s="1"/>
  <c r="J12"/>
  <c r="J14" s="1"/>
  <c r="I12"/>
  <c r="I14" s="1"/>
  <c r="H12"/>
  <c r="H14" s="1"/>
  <c r="T7" s="1"/>
  <c r="G20" l="1"/>
  <c r="X16"/>
  <c r="V16"/>
  <c r="T16"/>
  <c r="R16"/>
  <c r="Y16"/>
  <c r="W16"/>
  <c r="U16"/>
  <c r="S16"/>
  <c r="Q16"/>
  <c r="X17"/>
  <c r="V17"/>
  <c r="T17"/>
  <c r="R17"/>
  <c r="Y17"/>
  <c r="W17"/>
  <c r="U17"/>
  <c r="S17"/>
  <c r="Q17"/>
  <c r="X18"/>
  <c r="V18"/>
  <c r="T18"/>
  <c r="R18"/>
  <c r="Y18"/>
  <c r="W18"/>
  <c r="U18"/>
  <c r="S18"/>
  <c r="Q18"/>
  <c r="X19"/>
  <c r="V19"/>
  <c r="T19"/>
  <c r="R19"/>
  <c r="Y19"/>
  <c r="W19"/>
  <c r="U19"/>
  <c r="S19"/>
  <c r="Q19"/>
  <c r="G62"/>
  <c r="G104"/>
  <c r="G146"/>
  <c r="G188"/>
  <c r="G230"/>
  <c r="G272"/>
  <c r="G314"/>
  <c r="G356"/>
  <c r="G398"/>
  <c r="G440"/>
  <c r="G482"/>
  <c r="G524"/>
  <c r="G566"/>
  <c r="G608"/>
  <c r="G650"/>
  <c r="G692"/>
  <c r="T679"/>
  <c r="G734"/>
  <c r="G776"/>
  <c r="T763"/>
  <c r="G818"/>
  <c r="S20" l="1"/>
  <c r="S21" s="1"/>
  <c r="W20"/>
  <c r="R20"/>
  <c r="R21" s="1"/>
  <c r="V20"/>
  <c r="T6"/>
  <c r="Q20"/>
  <c r="U20"/>
  <c r="Y20"/>
  <c r="T20"/>
  <c r="T21" s="1"/>
  <c r="X20"/>
  <c r="X21" s="1"/>
  <c r="T23" l="1"/>
  <c r="T24" s="1"/>
  <c r="T22"/>
  <c r="T8"/>
  <c r="V8" s="1"/>
  <c r="V11" s="1"/>
  <c r="R23"/>
  <c r="R24" s="1"/>
  <c r="R22"/>
  <c r="S23"/>
  <c r="S24" s="1"/>
  <c r="S22"/>
  <c r="X23"/>
  <c r="X24" s="1"/>
  <c r="X22"/>
  <c r="Z20"/>
  <c r="Q21"/>
  <c r="U21" l="1"/>
  <c r="V21"/>
  <c r="Y21"/>
  <c r="W21"/>
  <c r="Z21" s="1"/>
  <c r="X26"/>
  <c r="X27" s="1"/>
  <c r="X25"/>
  <c r="Q23"/>
  <c r="Q24" s="1"/>
  <c r="Q22"/>
  <c r="S26"/>
  <c r="S27" s="1"/>
  <c r="S25"/>
  <c r="R26"/>
  <c r="R27" s="1"/>
  <c r="R25"/>
  <c r="T26"/>
  <c r="T27" s="1"/>
  <c r="T25"/>
  <c r="T29" l="1"/>
  <c r="T30" s="1"/>
  <c r="T28"/>
  <c r="X29"/>
  <c r="X30" s="1"/>
  <c r="X28"/>
  <c r="Y23"/>
  <c r="Y22"/>
  <c r="U23"/>
  <c r="U22"/>
  <c r="R29"/>
  <c r="R30" s="1"/>
  <c r="R28"/>
  <c r="S29"/>
  <c r="S30" s="1"/>
  <c r="S28"/>
  <c r="Q26"/>
  <c r="Q27" s="1"/>
  <c r="Q25"/>
  <c r="W23"/>
  <c r="W22"/>
  <c r="V23"/>
  <c r="V22"/>
  <c r="Z22" s="1"/>
  <c r="X32" l="1"/>
  <c r="X33" s="1"/>
  <c r="X31"/>
  <c r="T32"/>
  <c r="T33" s="1"/>
  <c r="T31"/>
  <c r="V24"/>
  <c r="U24"/>
  <c r="Y24"/>
  <c r="Q29"/>
  <c r="Q30" s="1"/>
  <c r="Q28"/>
  <c r="S32"/>
  <c r="S33" s="1"/>
  <c r="S31"/>
  <c r="R32"/>
  <c r="R33" s="1"/>
  <c r="R31"/>
  <c r="W24"/>
  <c r="U26" l="1"/>
  <c r="U25"/>
  <c r="Z24"/>
  <c r="V26"/>
  <c r="V25"/>
  <c r="T35"/>
  <c r="T36" s="1"/>
  <c r="T34"/>
  <c r="X35"/>
  <c r="X36" s="1"/>
  <c r="X34"/>
  <c r="W26"/>
  <c r="W25"/>
  <c r="R35"/>
  <c r="R36" s="1"/>
  <c r="R34"/>
  <c r="S35"/>
  <c r="S36" s="1"/>
  <c r="S34"/>
  <c r="Q32"/>
  <c r="Q33" s="1"/>
  <c r="Q31"/>
  <c r="Y26"/>
  <c r="Y25"/>
  <c r="S38" l="1"/>
  <c r="S39" s="1"/>
  <c r="S37"/>
  <c r="R38"/>
  <c r="R39" s="1"/>
  <c r="R37"/>
  <c r="Q35"/>
  <c r="Q36" s="1"/>
  <c r="Q34"/>
  <c r="X38"/>
  <c r="X39" s="1"/>
  <c r="X37"/>
  <c r="T38"/>
  <c r="T39" s="1"/>
  <c r="T37"/>
  <c r="Z25"/>
  <c r="U27" s="1"/>
  <c r="U29" l="1"/>
  <c r="U28"/>
  <c r="R41"/>
  <c r="R42" s="1"/>
  <c r="R43" s="1"/>
  <c r="I45" s="1"/>
  <c r="R40"/>
  <c r="S41"/>
  <c r="S42" s="1"/>
  <c r="S43" s="1"/>
  <c r="J45" s="1"/>
  <c r="S40"/>
  <c r="W27"/>
  <c r="T41"/>
  <c r="T42" s="1"/>
  <c r="T43" s="1"/>
  <c r="K45" s="1"/>
  <c r="T40"/>
  <c r="X41"/>
  <c r="X42" s="1"/>
  <c r="X43" s="1"/>
  <c r="O45" s="1"/>
  <c r="X40"/>
  <c r="Q38"/>
  <c r="Q39" s="1"/>
  <c r="Q37"/>
  <c r="V27"/>
  <c r="Y27"/>
  <c r="Y29" l="1"/>
  <c r="Y28"/>
  <c r="V29"/>
  <c r="V28"/>
  <c r="W29"/>
  <c r="W28"/>
  <c r="Z27"/>
  <c r="Q41"/>
  <c r="Q42" s="1"/>
  <c r="Q40"/>
  <c r="O61"/>
  <c r="X61" s="1"/>
  <c r="O60"/>
  <c r="X60" s="1"/>
  <c r="O59"/>
  <c r="X59" s="1"/>
  <c r="O58"/>
  <c r="X58" s="1"/>
  <c r="K61"/>
  <c r="T61" s="1"/>
  <c r="K60"/>
  <c r="T60" s="1"/>
  <c r="K59"/>
  <c r="T59" s="1"/>
  <c r="K58"/>
  <c r="T58" s="1"/>
  <c r="T62" s="1"/>
  <c r="T63" s="1"/>
  <c r="J61"/>
  <c r="S61" s="1"/>
  <c r="J60"/>
  <c r="S60" s="1"/>
  <c r="J59"/>
  <c r="S59" s="1"/>
  <c r="J58"/>
  <c r="S58" s="1"/>
  <c r="S62" s="1"/>
  <c r="S63" s="1"/>
  <c r="I61"/>
  <c r="R61" s="1"/>
  <c r="I60"/>
  <c r="R60" s="1"/>
  <c r="I59"/>
  <c r="R59" s="1"/>
  <c r="I58"/>
  <c r="R58" s="1"/>
  <c r="R62" s="1"/>
  <c r="R63" s="1"/>
  <c r="Z28"/>
  <c r="U30" s="1"/>
  <c r="U32" l="1"/>
  <c r="U31"/>
  <c r="Q43"/>
  <c r="H45" s="1"/>
  <c r="X62"/>
  <c r="X63" s="1"/>
  <c r="W30"/>
  <c r="V30"/>
  <c r="Z30" s="1"/>
  <c r="Y30"/>
  <c r="R65"/>
  <c r="R66" s="1"/>
  <c r="R64"/>
  <c r="S65"/>
  <c r="S66" s="1"/>
  <c r="S64"/>
  <c r="T65"/>
  <c r="T66" s="1"/>
  <c r="T64"/>
  <c r="Y32" l="1"/>
  <c r="Y31"/>
  <c r="W32"/>
  <c r="W31"/>
  <c r="T68"/>
  <c r="T69" s="1"/>
  <c r="T67"/>
  <c r="S68"/>
  <c r="S69" s="1"/>
  <c r="S67"/>
  <c r="R68"/>
  <c r="R69" s="1"/>
  <c r="R67"/>
  <c r="V32"/>
  <c r="V31"/>
  <c r="X65"/>
  <c r="X66" s="1"/>
  <c r="X64"/>
  <c r="H61"/>
  <c r="Q61" s="1"/>
  <c r="H60"/>
  <c r="Q60" s="1"/>
  <c r="H59"/>
  <c r="Q59" s="1"/>
  <c r="H58"/>
  <c r="Q58" s="1"/>
  <c r="Z31"/>
  <c r="U33" s="1"/>
  <c r="U35" l="1"/>
  <c r="U34"/>
  <c r="Q62"/>
  <c r="W33"/>
  <c r="Y33"/>
  <c r="X68"/>
  <c r="X69" s="1"/>
  <c r="X67"/>
  <c r="R71"/>
  <c r="R72" s="1"/>
  <c r="R70"/>
  <c r="S71"/>
  <c r="S72" s="1"/>
  <c r="S70"/>
  <c r="T71"/>
  <c r="T72" s="1"/>
  <c r="T70"/>
  <c r="V33"/>
  <c r="V35" l="1"/>
  <c r="V34"/>
  <c r="S74"/>
  <c r="S75" s="1"/>
  <c r="S73"/>
  <c r="Y35"/>
  <c r="Y34"/>
  <c r="Q63"/>
  <c r="Z33"/>
  <c r="T74"/>
  <c r="T75" s="1"/>
  <c r="T73"/>
  <c r="R74"/>
  <c r="R75" s="1"/>
  <c r="R73"/>
  <c r="X71"/>
  <c r="X72" s="1"/>
  <c r="X70"/>
  <c r="W35"/>
  <c r="W34"/>
  <c r="Z34"/>
  <c r="U36" s="1"/>
  <c r="U38" l="1"/>
  <c r="U37"/>
  <c r="R77"/>
  <c r="R78" s="1"/>
  <c r="R76"/>
  <c r="T77"/>
  <c r="T78" s="1"/>
  <c r="T76"/>
  <c r="S77"/>
  <c r="S78" s="1"/>
  <c r="S76"/>
  <c r="W36"/>
  <c r="Y36"/>
  <c r="V36"/>
  <c r="Z36" s="1"/>
  <c r="X74"/>
  <c r="X75" s="1"/>
  <c r="X73"/>
  <c r="Q65"/>
  <c r="Q66" s="1"/>
  <c r="Q64"/>
  <c r="X77" l="1"/>
  <c r="X78" s="1"/>
  <c r="X76"/>
  <c r="Y38"/>
  <c r="Y37"/>
  <c r="Q68"/>
  <c r="Q69" s="1"/>
  <c r="Q67"/>
  <c r="V38"/>
  <c r="V37"/>
  <c r="W38"/>
  <c r="W37"/>
  <c r="S80"/>
  <c r="S81" s="1"/>
  <c r="S79"/>
  <c r="T80"/>
  <c r="T81" s="1"/>
  <c r="T79"/>
  <c r="R80"/>
  <c r="R81" s="1"/>
  <c r="R79"/>
  <c r="Z37"/>
  <c r="U39" s="1"/>
  <c r="U41" l="1"/>
  <c r="U40"/>
  <c r="R83"/>
  <c r="R84" s="1"/>
  <c r="R85" s="1"/>
  <c r="I87" s="1"/>
  <c r="R82"/>
  <c r="T83"/>
  <c r="T84" s="1"/>
  <c r="T85" s="1"/>
  <c r="K87" s="1"/>
  <c r="T82"/>
  <c r="S83"/>
  <c r="S84" s="1"/>
  <c r="S85" s="1"/>
  <c r="J87" s="1"/>
  <c r="S82"/>
  <c r="X80"/>
  <c r="X81" s="1"/>
  <c r="X79"/>
  <c r="W39"/>
  <c r="V39"/>
  <c r="Y39"/>
  <c r="Q71"/>
  <c r="Q72" s="1"/>
  <c r="Q70"/>
  <c r="W41" l="1"/>
  <c r="W40"/>
  <c r="Q74"/>
  <c r="Q75" s="1"/>
  <c r="Q73"/>
  <c r="Y41"/>
  <c r="Y40"/>
  <c r="V41"/>
  <c r="V40"/>
  <c r="Z39"/>
  <c r="X83"/>
  <c r="X84" s="1"/>
  <c r="X85" s="1"/>
  <c r="O87" s="1"/>
  <c r="X82"/>
  <c r="J103"/>
  <c r="S103" s="1"/>
  <c r="J102"/>
  <c r="S102" s="1"/>
  <c r="J101"/>
  <c r="S101" s="1"/>
  <c r="J100"/>
  <c r="S100" s="1"/>
  <c r="K103"/>
  <c r="T103" s="1"/>
  <c r="K102"/>
  <c r="T102" s="1"/>
  <c r="K101"/>
  <c r="T101" s="1"/>
  <c r="K100"/>
  <c r="T100" s="1"/>
  <c r="I103"/>
  <c r="R103" s="1"/>
  <c r="I102"/>
  <c r="R102" s="1"/>
  <c r="I101"/>
  <c r="R101" s="1"/>
  <c r="I100"/>
  <c r="R100" s="1"/>
  <c r="R104" s="1"/>
  <c r="R105" s="1"/>
  <c r="Z40"/>
  <c r="U42" s="1"/>
  <c r="U43" l="1"/>
  <c r="L45" s="1"/>
  <c r="R107"/>
  <c r="R108" s="1"/>
  <c r="R106"/>
  <c r="O103"/>
  <c r="X103" s="1"/>
  <c r="O102"/>
  <c r="X102" s="1"/>
  <c r="O101"/>
  <c r="X101" s="1"/>
  <c r="O100"/>
  <c r="X100" s="1"/>
  <c r="Q77"/>
  <c r="Q78" s="1"/>
  <c r="Q76"/>
  <c r="W42"/>
  <c r="W43" s="1"/>
  <c r="N45" s="1"/>
  <c r="T104"/>
  <c r="T105" s="1"/>
  <c r="S104"/>
  <c r="S105" s="1"/>
  <c r="V42"/>
  <c r="V43" s="1"/>
  <c r="M45" s="1"/>
  <c r="Y42"/>
  <c r="Y43" s="1"/>
  <c r="P45" s="1"/>
  <c r="P61" l="1"/>
  <c r="Y61" s="1"/>
  <c r="P60"/>
  <c r="Y60" s="1"/>
  <c r="P59"/>
  <c r="Y59" s="1"/>
  <c r="P58"/>
  <c r="Y58" s="1"/>
  <c r="Y62" s="1"/>
  <c r="S107"/>
  <c r="S108" s="1"/>
  <c r="S106"/>
  <c r="N61"/>
  <c r="W61" s="1"/>
  <c r="N60"/>
  <c r="W60" s="1"/>
  <c r="N59"/>
  <c r="W59" s="1"/>
  <c r="N58"/>
  <c r="W58" s="1"/>
  <c r="Q80"/>
  <c r="Q81" s="1"/>
  <c r="Q79"/>
  <c r="R110"/>
  <c r="R111" s="1"/>
  <c r="R109"/>
  <c r="L61"/>
  <c r="U61" s="1"/>
  <c r="L60"/>
  <c r="U60" s="1"/>
  <c r="L59"/>
  <c r="U59" s="1"/>
  <c r="L58"/>
  <c r="U58" s="1"/>
  <c r="X104"/>
  <c r="X105" s="1"/>
  <c r="M61"/>
  <c r="V61" s="1"/>
  <c r="M60"/>
  <c r="V60" s="1"/>
  <c r="M59"/>
  <c r="V59" s="1"/>
  <c r="M58"/>
  <c r="V58" s="1"/>
  <c r="V62" s="1"/>
  <c r="T107"/>
  <c r="T108" s="1"/>
  <c r="T106"/>
  <c r="Z42"/>
  <c r="T110" l="1"/>
  <c r="T111" s="1"/>
  <c r="T109"/>
  <c r="X107"/>
  <c r="X108" s="1"/>
  <c r="X106"/>
  <c r="U62"/>
  <c r="T48"/>
  <c r="Q83"/>
  <c r="Q84" s="1"/>
  <c r="Q82"/>
  <c r="W62"/>
  <c r="R113"/>
  <c r="R114" s="1"/>
  <c r="R112"/>
  <c r="S110"/>
  <c r="S111" s="1"/>
  <c r="S109"/>
  <c r="S113" l="1"/>
  <c r="S114" s="1"/>
  <c r="S112"/>
  <c r="R116"/>
  <c r="R117" s="1"/>
  <c r="R115"/>
  <c r="Z62"/>
  <c r="X110"/>
  <c r="X111" s="1"/>
  <c r="X109"/>
  <c r="T113"/>
  <c r="T114" s="1"/>
  <c r="T112"/>
  <c r="Q85"/>
  <c r="H87" s="1"/>
  <c r="V53"/>
  <c r="U63" s="1"/>
  <c r="T50"/>
  <c r="V50" s="1"/>
  <c r="W63"/>
  <c r="U65" l="1"/>
  <c r="U64"/>
  <c r="T116"/>
  <c r="T117" s="1"/>
  <c r="T115"/>
  <c r="X113"/>
  <c r="X114" s="1"/>
  <c r="X112"/>
  <c r="R119"/>
  <c r="R120" s="1"/>
  <c r="R118"/>
  <c r="S116"/>
  <c r="S117" s="1"/>
  <c r="S115"/>
  <c r="W65"/>
  <c r="W64"/>
  <c r="V63"/>
  <c r="Z63" s="1"/>
  <c r="Y63"/>
  <c r="H103"/>
  <c r="Q103" s="1"/>
  <c r="H102"/>
  <c r="Q102" s="1"/>
  <c r="H101"/>
  <c r="Q101" s="1"/>
  <c r="H100"/>
  <c r="Q100" s="1"/>
  <c r="Q104" l="1"/>
  <c r="Y65"/>
  <c r="Y64"/>
  <c r="V65"/>
  <c r="V64"/>
  <c r="S119"/>
  <c r="S120" s="1"/>
  <c r="S118"/>
  <c r="R122"/>
  <c r="R123" s="1"/>
  <c r="R121"/>
  <c r="X116"/>
  <c r="X117" s="1"/>
  <c r="X115"/>
  <c r="T119"/>
  <c r="T120" s="1"/>
  <c r="T118"/>
  <c r="Z64"/>
  <c r="W66" s="1"/>
  <c r="W68" l="1"/>
  <c r="W67"/>
  <c r="U66"/>
  <c r="Y66"/>
  <c r="T122"/>
  <c r="T123" s="1"/>
  <c r="T121"/>
  <c r="X119"/>
  <c r="X120" s="1"/>
  <c r="X118"/>
  <c r="R125"/>
  <c r="R126" s="1"/>
  <c r="R127" s="1"/>
  <c r="I129" s="1"/>
  <c r="R124"/>
  <c r="S122"/>
  <c r="S123" s="1"/>
  <c r="S121"/>
  <c r="Q105"/>
  <c r="V66"/>
  <c r="V68" l="1"/>
  <c r="V67"/>
  <c r="S125"/>
  <c r="S126" s="1"/>
  <c r="S127" s="1"/>
  <c r="J129" s="1"/>
  <c r="S124"/>
  <c r="I145"/>
  <c r="R145" s="1"/>
  <c r="I144"/>
  <c r="R144" s="1"/>
  <c r="I143"/>
  <c r="R143" s="1"/>
  <c r="I142"/>
  <c r="R142" s="1"/>
  <c r="R146" s="1"/>
  <c r="R147" s="1"/>
  <c r="X122"/>
  <c r="X123" s="1"/>
  <c r="X121"/>
  <c r="T125"/>
  <c r="T126" s="1"/>
  <c r="T127" s="1"/>
  <c r="K129" s="1"/>
  <c r="T124"/>
  <c r="U68"/>
  <c r="U67"/>
  <c r="Z66"/>
  <c r="Q107"/>
  <c r="Q108" s="1"/>
  <c r="Q106"/>
  <c r="Y68"/>
  <c r="Y67"/>
  <c r="Q110" l="1"/>
  <c r="Q111" s="1"/>
  <c r="Q109"/>
  <c r="R149"/>
  <c r="R150" s="1"/>
  <c r="R148"/>
  <c r="J145"/>
  <c r="S145" s="1"/>
  <c r="J144"/>
  <c r="S144" s="1"/>
  <c r="J143"/>
  <c r="S143" s="1"/>
  <c r="J142"/>
  <c r="S142" s="1"/>
  <c r="Z67"/>
  <c r="W69" s="1"/>
  <c r="K145"/>
  <c r="T145" s="1"/>
  <c r="K144"/>
  <c r="T144" s="1"/>
  <c r="K143"/>
  <c r="T143" s="1"/>
  <c r="K142"/>
  <c r="T142" s="1"/>
  <c r="T146" s="1"/>
  <c r="T147" s="1"/>
  <c r="X125"/>
  <c r="X126" s="1"/>
  <c r="X127" s="1"/>
  <c r="O129" s="1"/>
  <c r="X124"/>
  <c r="U69"/>
  <c r="O145" l="1"/>
  <c r="X145" s="1"/>
  <c r="O144"/>
  <c r="X144" s="1"/>
  <c r="O143"/>
  <c r="X143" s="1"/>
  <c r="O142"/>
  <c r="X142" s="1"/>
  <c r="Q113"/>
  <c r="Q114" s="1"/>
  <c r="Q112"/>
  <c r="V69"/>
  <c r="Y69"/>
  <c r="S146"/>
  <c r="S147" s="1"/>
  <c r="U71"/>
  <c r="U70"/>
  <c r="Z69"/>
  <c r="T149"/>
  <c r="T150" s="1"/>
  <c r="T148"/>
  <c r="W71"/>
  <c r="W70"/>
  <c r="R152"/>
  <c r="R153" s="1"/>
  <c r="R151"/>
  <c r="R155" l="1"/>
  <c r="R156" s="1"/>
  <c r="R154"/>
  <c r="T152"/>
  <c r="T153" s="1"/>
  <c r="T151"/>
  <c r="S149"/>
  <c r="S150" s="1"/>
  <c r="S148"/>
  <c r="V71"/>
  <c r="V70"/>
  <c r="Q116"/>
  <c r="Q117" s="1"/>
  <c r="Q115"/>
  <c r="X146"/>
  <c r="X147" s="1"/>
  <c r="Y71"/>
  <c r="Y70"/>
  <c r="Z70" s="1"/>
  <c r="W72" l="1"/>
  <c r="U72"/>
  <c r="Q119"/>
  <c r="Q120" s="1"/>
  <c r="Q118"/>
  <c r="S152"/>
  <c r="S153" s="1"/>
  <c r="S151"/>
  <c r="T155"/>
  <c r="T156" s="1"/>
  <c r="T154"/>
  <c r="R158"/>
  <c r="R159" s="1"/>
  <c r="R157"/>
  <c r="Y72"/>
  <c r="V72"/>
  <c r="X149"/>
  <c r="X150" s="1"/>
  <c r="X148"/>
  <c r="Y74" l="1"/>
  <c r="Y73"/>
  <c r="V74"/>
  <c r="V73"/>
  <c r="W74"/>
  <c r="W73"/>
  <c r="X152"/>
  <c r="X153" s="1"/>
  <c r="X151"/>
  <c r="R161"/>
  <c r="R162" s="1"/>
  <c r="R160"/>
  <c r="T158"/>
  <c r="T159" s="1"/>
  <c r="T157"/>
  <c r="S155"/>
  <c r="S156" s="1"/>
  <c r="S154"/>
  <c r="Q122"/>
  <c r="Q123" s="1"/>
  <c r="Q121"/>
  <c r="U74"/>
  <c r="U73"/>
  <c r="Z73" s="1"/>
  <c r="Z72"/>
  <c r="U75" l="1"/>
  <c r="W75"/>
  <c r="V75"/>
  <c r="Y75"/>
  <c r="Q125"/>
  <c r="Q126" s="1"/>
  <c r="Q124"/>
  <c r="S158"/>
  <c r="S159" s="1"/>
  <c r="S157"/>
  <c r="T161"/>
  <c r="T162" s="1"/>
  <c r="T160"/>
  <c r="R164"/>
  <c r="R165" s="1"/>
  <c r="R163"/>
  <c r="X155"/>
  <c r="X156" s="1"/>
  <c r="X154"/>
  <c r="X158" l="1"/>
  <c r="X159" s="1"/>
  <c r="X157"/>
  <c r="R167"/>
  <c r="R168" s="1"/>
  <c r="R169" s="1"/>
  <c r="I171" s="1"/>
  <c r="R166"/>
  <c r="T164"/>
  <c r="T165" s="1"/>
  <c r="T163"/>
  <c r="S161"/>
  <c r="S162" s="1"/>
  <c r="S160"/>
  <c r="Q127"/>
  <c r="H129" s="1"/>
  <c r="Y77"/>
  <c r="Y76"/>
  <c r="W77"/>
  <c r="W76"/>
  <c r="U77"/>
  <c r="U76"/>
  <c r="Z75"/>
  <c r="V77"/>
  <c r="V76"/>
  <c r="H145" l="1"/>
  <c r="Q145" s="1"/>
  <c r="H144"/>
  <c r="Q144" s="1"/>
  <c r="H143"/>
  <c r="Q143" s="1"/>
  <c r="H142"/>
  <c r="Q142" s="1"/>
  <c r="S164"/>
  <c r="S165" s="1"/>
  <c r="S163"/>
  <c r="T167"/>
  <c r="T168" s="1"/>
  <c r="T169" s="1"/>
  <c r="K171" s="1"/>
  <c r="T166"/>
  <c r="I187"/>
  <c r="R187" s="1"/>
  <c r="I186"/>
  <c r="R186" s="1"/>
  <c r="I185"/>
  <c r="R185" s="1"/>
  <c r="I184"/>
  <c r="R184" s="1"/>
  <c r="R188" s="1"/>
  <c r="R189" s="1"/>
  <c r="X161"/>
  <c r="X162" s="1"/>
  <c r="X160"/>
  <c r="Y78"/>
  <c r="V78"/>
  <c r="Z76"/>
  <c r="W78" s="1"/>
  <c r="W80" l="1"/>
  <c r="W79"/>
  <c r="Y80"/>
  <c r="Y79"/>
  <c r="X164"/>
  <c r="X165" s="1"/>
  <c r="X163"/>
  <c r="U78"/>
  <c r="V80"/>
  <c r="V79"/>
  <c r="R191"/>
  <c r="R192" s="1"/>
  <c r="R190"/>
  <c r="K187"/>
  <c r="T187" s="1"/>
  <c r="K186"/>
  <c r="T186" s="1"/>
  <c r="K185"/>
  <c r="T185" s="1"/>
  <c r="K184"/>
  <c r="T184" s="1"/>
  <c r="T188" s="1"/>
  <c r="T189" s="1"/>
  <c r="S167"/>
  <c r="S168" s="1"/>
  <c r="S169" s="1"/>
  <c r="J171" s="1"/>
  <c r="S166"/>
  <c r="Q146"/>
  <c r="Q147" l="1"/>
  <c r="J187"/>
  <c r="S187" s="1"/>
  <c r="J186"/>
  <c r="S186" s="1"/>
  <c r="J185"/>
  <c r="S185" s="1"/>
  <c r="J184"/>
  <c r="S184" s="1"/>
  <c r="S188" s="1"/>
  <c r="S189" s="1"/>
  <c r="U80"/>
  <c r="U79"/>
  <c r="Z78"/>
  <c r="X167"/>
  <c r="X168" s="1"/>
  <c r="X169" s="1"/>
  <c r="O171" s="1"/>
  <c r="X166"/>
  <c r="T191"/>
  <c r="T192" s="1"/>
  <c r="T190"/>
  <c r="R194"/>
  <c r="R195" s="1"/>
  <c r="R193"/>
  <c r="R197" l="1"/>
  <c r="R198" s="1"/>
  <c r="R196"/>
  <c r="T194"/>
  <c r="T195" s="1"/>
  <c r="T193"/>
  <c r="O187"/>
  <c r="X187" s="1"/>
  <c r="O186"/>
  <c r="X186" s="1"/>
  <c r="O185"/>
  <c r="X185" s="1"/>
  <c r="O184"/>
  <c r="X184" s="1"/>
  <c r="S191"/>
  <c r="S192" s="1"/>
  <c r="S190"/>
  <c r="Z79"/>
  <c r="Q149"/>
  <c r="Q150" s="1"/>
  <c r="Q148"/>
  <c r="U81"/>
  <c r="T197" l="1"/>
  <c r="T198" s="1"/>
  <c r="T196"/>
  <c r="R200"/>
  <c r="R201" s="1"/>
  <c r="R199"/>
  <c r="X188"/>
  <c r="X189" s="1"/>
  <c r="U83"/>
  <c r="U82"/>
  <c r="Q152"/>
  <c r="Q153" s="1"/>
  <c r="Q151"/>
  <c r="W81"/>
  <c r="Y81"/>
  <c r="V81"/>
  <c r="Z81" s="1"/>
  <c r="S194"/>
  <c r="S195" s="1"/>
  <c r="S193"/>
  <c r="W83" l="1"/>
  <c r="W82"/>
  <c r="R203"/>
  <c r="R204" s="1"/>
  <c r="R202"/>
  <c r="T200"/>
  <c r="T201" s="1"/>
  <c r="T199"/>
  <c r="V83"/>
  <c r="V82"/>
  <c r="S197"/>
  <c r="S198" s="1"/>
  <c r="S196"/>
  <c r="Y83"/>
  <c r="Y84" s="1"/>
  <c r="Y85" s="1"/>
  <c r="P87" s="1"/>
  <c r="Y82"/>
  <c r="Q155"/>
  <c r="Q156" s="1"/>
  <c r="Q154"/>
  <c r="X191"/>
  <c r="X192" s="1"/>
  <c r="X190"/>
  <c r="Z82"/>
  <c r="U84" s="1"/>
  <c r="U85" l="1"/>
  <c r="L87" s="1"/>
  <c r="P103"/>
  <c r="Y103" s="1"/>
  <c r="P102"/>
  <c r="Y102" s="1"/>
  <c r="P101"/>
  <c r="Y101" s="1"/>
  <c r="P100"/>
  <c r="Y100" s="1"/>
  <c r="S200"/>
  <c r="S201" s="1"/>
  <c r="S199"/>
  <c r="T203"/>
  <c r="T204" s="1"/>
  <c r="T202"/>
  <c r="R206"/>
  <c r="R207" s="1"/>
  <c r="R205"/>
  <c r="V84"/>
  <c r="V85" s="1"/>
  <c r="M87" s="1"/>
  <c r="W84"/>
  <c r="W85" s="1"/>
  <c r="N87" s="1"/>
  <c r="X194"/>
  <c r="X195" s="1"/>
  <c r="X193"/>
  <c r="Q158"/>
  <c r="Q159" s="1"/>
  <c r="Q157"/>
  <c r="Q161" l="1"/>
  <c r="Q162" s="1"/>
  <c r="Q160"/>
  <c r="X197"/>
  <c r="X198" s="1"/>
  <c r="X196"/>
  <c r="M103"/>
  <c r="V103" s="1"/>
  <c r="M102"/>
  <c r="V102" s="1"/>
  <c r="M101"/>
  <c r="V101" s="1"/>
  <c r="M100"/>
  <c r="V100" s="1"/>
  <c r="V104" s="1"/>
  <c r="L103"/>
  <c r="U103" s="1"/>
  <c r="L102"/>
  <c r="U102" s="1"/>
  <c r="L101"/>
  <c r="U101" s="1"/>
  <c r="L100"/>
  <c r="U100" s="1"/>
  <c r="N103"/>
  <c r="W103" s="1"/>
  <c r="N102"/>
  <c r="W102" s="1"/>
  <c r="N101"/>
  <c r="W101" s="1"/>
  <c r="N100"/>
  <c r="W100" s="1"/>
  <c r="R209"/>
  <c r="R210" s="1"/>
  <c r="R211" s="1"/>
  <c r="I213" s="1"/>
  <c r="R208"/>
  <c r="T206"/>
  <c r="T207" s="1"/>
  <c r="T205"/>
  <c r="S203"/>
  <c r="S204" s="1"/>
  <c r="S202"/>
  <c r="Y104"/>
  <c r="Z84"/>
  <c r="S206" l="1"/>
  <c r="S207" s="1"/>
  <c r="S205"/>
  <c r="T209"/>
  <c r="T210" s="1"/>
  <c r="T211" s="1"/>
  <c r="K213" s="1"/>
  <c r="T208"/>
  <c r="I229"/>
  <c r="R229" s="1"/>
  <c r="I228"/>
  <c r="R228" s="1"/>
  <c r="I227"/>
  <c r="R227" s="1"/>
  <c r="I226"/>
  <c r="R226" s="1"/>
  <c r="W104"/>
  <c r="U104"/>
  <c r="T90"/>
  <c r="X200"/>
  <c r="X201" s="1"/>
  <c r="X199"/>
  <c r="Q164"/>
  <c r="Q165" s="1"/>
  <c r="Q163"/>
  <c r="T92" l="1"/>
  <c r="V92" s="1"/>
  <c r="V95" s="1"/>
  <c r="K229"/>
  <c r="T229" s="1"/>
  <c r="K228"/>
  <c r="T228" s="1"/>
  <c r="K227"/>
  <c r="T227" s="1"/>
  <c r="K226"/>
  <c r="T226" s="1"/>
  <c r="S209"/>
  <c r="S210" s="1"/>
  <c r="S211" s="1"/>
  <c r="J213" s="1"/>
  <c r="S208"/>
  <c r="R230"/>
  <c r="R231" s="1"/>
  <c r="Q167"/>
  <c r="Q168" s="1"/>
  <c r="Q166"/>
  <c r="X203"/>
  <c r="X204" s="1"/>
  <c r="X202"/>
  <c r="Z104"/>
  <c r="V105" l="1"/>
  <c r="Y105"/>
  <c r="U105"/>
  <c r="W105"/>
  <c r="X206"/>
  <c r="X207" s="1"/>
  <c r="X205"/>
  <c r="Q169"/>
  <c r="H171" s="1"/>
  <c r="R233"/>
  <c r="R234" s="1"/>
  <c r="R232"/>
  <c r="T230"/>
  <c r="T231" s="1"/>
  <c r="J229"/>
  <c r="S229" s="1"/>
  <c r="J228"/>
  <c r="S228" s="1"/>
  <c r="J227"/>
  <c r="S227" s="1"/>
  <c r="J226"/>
  <c r="S226" s="1"/>
  <c r="S230" s="1"/>
  <c r="S231" s="1"/>
  <c r="S233" l="1"/>
  <c r="S234" s="1"/>
  <c r="S232"/>
  <c r="T233"/>
  <c r="T234" s="1"/>
  <c r="T232"/>
  <c r="R236"/>
  <c r="R237" s="1"/>
  <c r="R235"/>
  <c r="H187"/>
  <c r="Q187" s="1"/>
  <c r="H186"/>
  <c r="Q186" s="1"/>
  <c r="H185"/>
  <c r="Q185" s="1"/>
  <c r="H184"/>
  <c r="Q184" s="1"/>
  <c r="X209"/>
  <c r="X210" s="1"/>
  <c r="X211" s="1"/>
  <c r="O213" s="1"/>
  <c r="X208"/>
  <c r="U107"/>
  <c r="U106"/>
  <c r="Z105"/>
  <c r="V107"/>
  <c r="V106"/>
  <c r="W107"/>
  <c r="W106"/>
  <c r="Y107"/>
  <c r="Y106"/>
  <c r="Q188" l="1"/>
  <c r="R239"/>
  <c r="R240" s="1"/>
  <c r="R238"/>
  <c r="T236"/>
  <c r="T237" s="1"/>
  <c r="T235"/>
  <c r="S236"/>
  <c r="S237" s="1"/>
  <c r="S235"/>
  <c r="Y108"/>
  <c r="V108"/>
  <c r="Z106"/>
  <c r="W108" s="1"/>
  <c r="O229"/>
  <c r="X229" s="1"/>
  <c r="O228"/>
  <c r="X228" s="1"/>
  <c r="O227"/>
  <c r="X227" s="1"/>
  <c r="O226"/>
  <c r="X226" s="1"/>
  <c r="X230" s="1"/>
  <c r="X231" s="1"/>
  <c r="U108"/>
  <c r="W110" l="1"/>
  <c r="W109"/>
  <c r="V110"/>
  <c r="V109"/>
  <c r="Y110"/>
  <c r="Y109"/>
  <c r="S239"/>
  <c r="S240" s="1"/>
  <c r="S238"/>
  <c r="T239"/>
  <c r="T240" s="1"/>
  <c r="T238"/>
  <c r="R242"/>
  <c r="R243" s="1"/>
  <c r="R241"/>
  <c r="X233"/>
  <c r="X234" s="1"/>
  <c r="X232"/>
  <c r="U110"/>
  <c r="U109"/>
  <c r="Z108"/>
  <c r="Q189"/>
  <c r="X236" l="1"/>
  <c r="X237" s="1"/>
  <c r="X235"/>
  <c r="R245"/>
  <c r="R246" s="1"/>
  <c r="R244"/>
  <c r="T242"/>
  <c r="T243" s="1"/>
  <c r="T241"/>
  <c r="S242"/>
  <c r="S243" s="1"/>
  <c r="S241"/>
  <c r="V111"/>
  <c r="Q191"/>
  <c r="Q192" s="1"/>
  <c r="Q190"/>
  <c r="Z109"/>
  <c r="Y111" s="1"/>
  <c r="Y113" l="1"/>
  <c r="Y112"/>
  <c r="V113"/>
  <c r="V112"/>
  <c r="S245"/>
  <c r="S246" s="1"/>
  <c r="S244"/>
  <c r="T245"/>
  <c r="T246" s="1"/>
  <c r="T244"/>
  <c r="R248"/>
  <c r="R249" s="1"/>
  <c r="R247"/>
  <c r="X239"/>
  <c r="X240" s="1"/>
  <c r="X238"/>
  <c r="U111"/>
  <c r="Q194"/>
  <c r="Q195" s="1"/>
  <c r="Q193"/>
  <c r="W111"/>
  <c r="Q197" l="1"/>
  <c r="Q198" s="1"/>
  <c r="Q196"/>
  <c r="X242"/>
  <c r="X243" s="1"/>
  <c r="X241"/>
  <c r="R251"/>
  <c r="R252" s="1"/>
  <c r="R253" s="1"/>
  <c r="I255" s="1"/>
  <c r="R250"/>
  <c r="T248"/>
  <c r="T249" s="1"/>
  <c r="T247"/>
  <c r="S248"/>
  <c r="S249" s="1"/>
  <c r="S247"/>
  <c r="W113"/>
  <c r="W112"/>
  <c r="U113"/>
  <c r="U112"/>
  <c r="Z111"/>
  <c r="Z112" l="1"/>
  <c r="S251"/>
  <c r="S252" s="1"/>
  <c r="S253" s="1"/>
  <c r="J255" s="1"/>
  <c r="S250"/>
  <c r="T251"/>
  <c r="T252" s="1"/>
  <c r="T253" s="1"/>
  <c r="K255" s="1"/>
  <c r="T250"/>
  <c r="I271"/>
  <c r="R271" s="1"/>
  <c r="I270"/>
  <c r="R270" s="1"/>
  <c r="I269"/>
  <c r="R269" s="1"/>
  <c r="I268"/>
  <c r="R268" s="1"/>
  <c r="X245"/>
  <c r="X246" s="1"/>
  <c r="X244"/>
  <c r="Q200"/>
  <c r="Q201" s="1"/>
  <c r="Q199"/>
  <c r="U114"/>
  <c r="W114"/>
  <c r="W116" l="1"/>
  <c r="W115"/>
  <c r="Q203"/>
  <c r="Q204" s="1"/>
  <c r="Q202"/>
  <c r="X248"/>
  <c r="X249" s="1"/>
  <c r="X247"/>
  <c r="U116"/>
  <c r="U115"/>
  <c r="K271"/>
  <c r="T271" s="1"/>
  <c r="K270"/>
  <c r="T270" s="1"/>
  <c r="K269"/>
  <c r="T269" s="1"/>
  <c r="K268"/>
  <c r="T268" s="1"/>
  <c r="J271"/>
  <c r="S271" s="1"/>
  <c r="J270"/>
  <c r="S270" s="1"/>
  <c r="J269"/>
  <c r="S269" s="1"/>
  <c r="J268"/>
  <c r="S268" s="1"/>
  <c r="V114"/>
  <c r="Y114"/>
  <c r="R272"/>
  <c r="R273" s="1"/>
  <c r="R275" l="1"/>
  <c r="R276" s="1"/>
  <c r="R274"/>
  <c r="Y116"/>
  <c r="Y115"/>
  <c r="X251"/>
  <c r="X252" s="1"/>
  <c r="X253" s="1"/>
  <c r="O255" s="1"/>
  <c r="X250"/>
  <c r="Q206"/>
  <c r="Q207" s="1"/>
  <c r="Q205"/>
  <c r="V116"/>
  <c r="V115"/>
  <c r="Z115" s="1"/>
  <c r="Z114"/>
  <c r="S272"/>
  <c r="S273" s="1"/>
  <c r="T272"/>
  <c r="T273" s="1"/>
  <c r="W117" l="1"/>
  <c r="U117"/>
  <c r="R278"/>
  <c r="R279" s="1"/>
  <c r="R277"/>
  <c r="T275"/>
  <c r="T276" s="1"/>
  <c r="T274"/>
  <c r="Q209"/>
  <c r="Q210" s="1"/>
  <c r="Q208"/>
  <c r="O271"/>
  <c r="X271" s="1"/>
  <c r="O270"/>
  <c r="X270" s="1"/>
  <c r="O269"/>
  <c r="X269" s="1"/>
  <c r="O268"/>
  <c r="X268" s="1"/>
  <c r="X272" s="1"/>
  <c r="X273" s="1"/>
  <c r="S275"/>
  <c r="S276" s="1"/>
  <c r="S274"/>
  <c r="Y117"/>
  <c r="V117"/>
  <c r="V119" l="1"/>
  <c r="V118"/>
  <c r="Y119"/>
  <c r="Y118"/>
  <c r="S278"/>
  <c r="S279" s="1"/>
  <c r="S277"/>
  <c r="T278"/>
  <c r="T279" s="1"/>
  <c r="T277"/>
  <c r="R281"/>
  <c r="R282" s="1"/>
  <c r="R280"/>
  <c r="W119"/>
  <c r="W118"/>
  <c r="X275"/>
  <c r="X276" s="1"/>
  <c r="X274"/>
  <c r="Q211"/>
  <c r="H213" s="1"/>
  <c r="U119"/>
  <c r="U118"/>
  <c r="Z118" s="1"/>
  <c r="Z117"/>
  <c r="R284" l="1"/>
  <c r="R285" s="1"/>
  <c r="R283"/>
  <c r="T281"/>
  <c r="T282" s="1"/>
  <c r="T280"/>
  <c r="S281"/>
  <c r="S282" s="1"/>
  <c r="S280"/>
  <c r="W120"/>
  <c r="Y120"/>
  <c r="V120"/>
  <c r="H229"/>
  <c r="Q229" s="1"/>
  <c r="H228"/>
  <c r="Q228" s="1"/>
  <c r="H227"/>
  <c r="Q227" s="1"/>
  <c r="H226"/>
  <c r="Q226" s="1"/>
  <c r="X278"/>
  <c r="X279" s="1"/>
  <c r="X277"/>
  <c r="U120"/>
  <c r="U122" l="1"/>
  <c r="U121"/>
  <c r="Z120"/>
  <c r="X281"/>
  <c r="X282" s="1"/>
  <c r="X280"/>
  <c r="Q230"/>
  <c r="V122"/>
  <c r="V121"/>
  <c r="W122"/>
  <c r="W121"/>
  <c r="S284"/>
  <c r="S285" s="1"/>
  <c r="S283"/>
  <c r="T284"/>
  <c r="T285" s="1"/>
  <c r="T283"/>
  <c r="R287"/>
  <c r="R288" s="1"/>
  <c r="R286"/>
  <c r="Y122"/>
  <c r="Y121"/>
  <c r="T287" l="1"/>
  <c r="T288" s="1"/>
  <c r="T286"/>
  <c r="Q231"/>
  <c r="R290"/>
  <c r="R291" s="1"/>
  <c r="R289"/>
  <c r="S287"/>
  <c r="S288" s="1"/>
  <c r="S286"/>
  <c r="X284"/>
  <c r="X285" s="1"/>
  <c r="X283"/>
  <c r="Z121"/>
  <c r="U123" s="1"/>
  <c r="U125" l="1"/>
  <c r="U124"/>
  <c r="X287"/>
  <c r="X288" s="1"/>
  <c r="X286"/>
  <c r="S290"/>
  <c r="S291" s="1"/>
  <c r="S289"/>
  <c r="R293"/>
  <c r="R294" s="1"/>
  <c r="R295" s="1"/>
  <c r="I297" s="1"/>
  <c r="R292"/>
  <c r="T290"/>
  <c r="T291" s="1"/>
  <c r="T289"/>
  <c r="W123"/>
  <c r="Y123"/>
  <c r="Q233"/>
  <c r="Q234" s="1"/>
  <c r="Q232"/>
  <c r="V123"/>
  <c r="V125" l="1"/>
  <c r="V124"/>
  <c r="Q236"/>
  <c r="Q237" s="1"/>
  <c r="Q235"/>
  <c r="Y125"/>
  <c r="Y124"/>
  <c r="Z123"/>
  <c r="W125"/>
  <c r="W124"/>
  <c r="T293"/>
  <c r="T294" s="1"/>
  <c r="T295" s="1"/>
  <c r="K297" s="1"/>
  <c r="T292"/>
  <c r="I313"/>
  <c r="R313" s="1"/>
  <c r="I312"/>
  <c r="R312" s="1"/>
  <c r="I311"/>
  <c r="R311" s="1"/>
  <c r="I310"/>
  <c r="R310" s="1"/>
  <c r="R314" s="1"/>
  <c r="R315" s="1"/>
  <c r="S293"/>
  <c r="S294" s="1"/>
  <c r="S295" s="1"/>
  <c r="J297" s="1"/>
  <c r="S292"/>
  <c r="X290"/>
  <c r="X291" s="1"/>
  <c r="X289"/>
  <c r="Z124"/>
  <c r="U126" s="1"/>
  <c r="U127" l="1"/>
  <c r="L129" s="1"/>
  <c r="X293"/>
  <c r="X294" s="1"/>
  <c r="X295" s="1"/>
  <c r="O297" s="1"/>
  <c r="X292"/>
  <c r="J313"/>
  <c r="S313" s="1"/>
  <c r="J312"/>
  <c r="S312" s="1"/>
  <c r="J311"/>
  <c r="S311" s="1"/>
  <c r="J310"/>
  <c r="S310" s="1"/>
  <c r="Q239"/>
  <c r="Q240" s="1"/>
  <c r="Q238"/>
  <c r="V126"/>
  <c r="V127" s="1"/>
  <c r="M129" s="1"/>
  <c r="R317"/>
  <c r="R318" s="1"/>
  <c r="R316"/>
  <c r="K313"/>
  <c r="T313" s="1"/>
  <c r="K312"/>
  <c r="T312" s="1"/>
  <c r="K311"/>
  <c r="T311" s="1"/>
  <c r="K310"/>
  <c r="T310" s="1"/>
  <c r="W126"/>
  <c r="W127" s="1"/>
  <c r="N129" s="1"/>
  <c r="Y126"/>
  <c r="Y127" s="1"/>
  <c r="P129" s="1"/>
  <c r="N145" l="1"/>
  <c r="W145" s="1"/>
  <c r="N144"/>
  <c r="W144" s="1"/>
  <c r="N143"/>
  <c r="W143" s="1"/>
  <c r="N142"/>
  <c r="W142" s="1"/>
  <c r="M145"/>
  <c r="V145" s="1"/>
  <c r="M144"/>
  <c r="V144" s="1"/>
  <c r="M143"/>
  <c r="V143" s="1"/>
  <c r="M142"/>
  <c r="V142" s="1"/>
  <c r="Q242"/>
  <c r="Q243" s="1"/>
  <c r="Q241"/>
  <c r="O313"/>
  <c r="X313" s="1"/>
  <c r="O312"/>
  <c r="X312" s="1"/>
  <c r="O311"/>
  <c r="X311" s="1"/>
  <c r="O310"/>
  <c r="X310" s="1"/>
  <c r="L145"/>
  <c r="U145" s="1"/>
  <c r="L144"/>
  <c r="U144" s="1"/>
  <c r="L143"/>
  <c r="U143" s="1"/>
  <c r="L142"/>
  <c r="U142" s="1"/>
  <c r="P145"/>
  <c r="Y145" s="1"/>
  <c r="P144"/>
  <c r="Y144" s="1"/>
  <c r="P143"/>
  <c r="Y143" s="1"/>
  <c r="P142"/>
  <c r="Y142" s="1"/>
  <c r="Y146" s="1"/>
  <c r="R320"/>
  <c r="R321" s="1"/>
  <c r="R319"/>
  <c r="T314"/>
  <c r="T315" s="1"/>
  <c r="S314"/>
  <c r="S315" s="1"/>
  <c r="Z126"/>
  <c r="S317" l="1"/>
  <c r="S318" s="1"/>
  <c r="S316"/>
  <c r="T317"/>
  <c r="T318" s="1"/>
  <c r="T316"/>
  <c r="R323"/>
  <c r="R324" s="1"/>
  <c r="R322"/>
  <c r="Q245"/>
  <c r="Q246" s="1"/>
  <c r="Q244"/>
  <c r="U146"/>
  <c r="T132"/>
  <c r="X314"/>
  <c r="X315" s="1"/>
  <c r="V146"/>
  <c r="W146"/>
  <c r="X317" l="1"/>
  <c r="X318" s="1"/>
  <c r="X316"/>
  <c r="Z146"/>
  <c r="R326"/>
  <c r="R327" s="1"/>
  <c r="R325"/>
  <c r="T320"/>
  <c r="T321" s="1"/>
  <c r="T319"/>
  <c r="S320"/>
  <c r="S321" s="1"/>
  <c r="S319"/>
  <c r="V137"/>
  <c r="Y147" s="1"/>
  <c r="T134"/>
  <c r="V134" s="1"/>
  <c r="Q248"/>
  <c r="Q249" s="1"/>
  <c r="Q247"/>
  <c r="W147"/>
  <c r="S323" l="1"/>
  <c r="S324" s="1"/>
  <c r="S322"/>
  <c r="T323"/>
  <c r="T324" s="1"/>
  <c r="T322"/>
  <c r="R329"/>
  <c r="R330" s="1"/>
  <c r="R328"/>
  <c r="X320"/>
  <c r="X321" s="1"/>
  <c r="X319"/>
  <c r="V147"/>
  <c r="U147"/>
  <c r="W149"/>
  <c r="W148"/>
  <c r="Q251"/>
  <c r="Q252" s="1"/>
  <c r="Q250"/>
  <c r="Y149"/>
  <c r="Y148"/>
  <c r="Q253" l="1"/>
  <c r="H255" s="1"/>
  <c r="U149"/>
  <c r="U148"/>
  <c r="Z148" s="1"/>
  <c r="Z147"/>
  <c r="V149"/>
  <c r="V150" s="1"/>
  <c r="V148"/>
  <c r="X323"/>
  <c r="X324" s="1"/>
  <c r="X322"/>
  <c r="R332"/>
  <c r="R333" s="1"/>
  <c r="R331"/>
  <c r="T326"/>
  <c r="T327" s="1"/>
  <c r="T325"/>
  <c r="S326"/>
  <c r="S327" s="1"/>
  <c r="S325"/>
  <c r="Y150"/>
  <c r="W150"/>
  <c r="Y152" l="1"/>
  <c r="Y151"/>
  <c r="T329"/>
  <c r="T330" s="1"/>
  <c r="T328"/>
  <c r="H271"/>
  <c r="Q271" s="1"/>
  <c r="H270"/>
  <c r="Q270" s="1"/>
  <c r="H269"/>
  <c r="Q269" s="1"/>
  <c r="H268"/>
  <c r="Q268" s="1"/>
  <c r="U150"/>
  <c r="W152"/>
  <c r="W151"/>
  <c r="S329"/>
  <c r="S330" s="1"/>
  <c r="S328"/>
  <c r="R335"/>
  <c r="R336" s="1"/>
  <c r="R337" s="1"/>
  <c r="I339" s="1"/>
  <c r="R334"/>
  <c r="X326"/>
  <c r="X327" s="1"/>
  <c r="X325"/>
  <c r="V152"/>
  <c r="V151"/>
  <c r="X329" l="1"/>
  <c r="X330" s="1"/>
  <c r="X328"/>
  <c r="I355"/>
  <c r="R355" s="1"/>
  <c r="I354"/>
  <c r="R354" s="1"/>
  <c r="I353"/>
  <c r="R353" s="1"/>
  <c r="I352"/>
  <c r="R352" s="1"/>
  <c r="S332"/>
  <c r="S333" s="1"/>
  <c r="S331"/>
  <c r="T332"/>
  <c r="T333" s="1"/>
  <c r="T331"/>
  <c r="U152"/>
  <c r="U151"/>
  <c r="Z150"/>
  <c r="Q272"/>
  <c r="Q273" l="1"/>
  <c r="X332"/>
  <c r="X333" s="1"/>
  <c r="X331"/>
  <c r="R356"/>
  <c r="R357" s="1"/>
  <c r="T335"/>
  <c r="T336" s="1"/>
  <c r="T337" s="1"/>
  <c r="K339" s="1"/>
  <c r="T334"/>
  <c r="S335"/>
  <c r="S336" s="1"/>
  <c r="S337" s="1"/>
  <c r="J339" s="1"/>
  <c r="S334"/>
  <c r="Z151"/>
  <c r="U153" s="1"/>
  <c r="U155" l="1"/>
  <c r="U154"/>
  <c r="J355"/>
  <c r="S355" s="1"/>
  <c r="J354"/>
  <c r="S354" s="1"/>
  <c r="J353"/>
  <c r="S353" s="1"/>
  <c r="J352"/>
  <c r="S352" s="1"/>
  <c r="K355"/>
  <c r="T355" s="1"/>
  <c r="K354"/>
  <c r="T354" s="1"/>
  <c r="K353"/>
  <c r="T353" s="1"/>
  <c r="K352"/>
  <c r="T352" s="1"/>
  <c r="X335"/>
  <c r="X336" s="1"/>
  <c r="X337" s="1"/>
  <c r="O339" s="1"/>
  <c r="X334"/>
  <c r="V153"/>
  <c r="Z153" s="1"/>
  <c r="Y153"/>
  <c r="W153"/>
  <c r="R359"/>
  <c r="R360" s="1"/>
  <c r="R358"/>
  <c r="Q275"/>
  <c r="Q276" s="1"/>
  <c r="Q274"/>
  <c r="R362" l="1"/>
  <c r="R363" s="1"/>
  <c r="R361"/>
  <c r="Y155"/>
  <c r="Y154"/>
  <c r="T356"/>
  <c r="T357" s="1"/>
  <c r="S356"/>
  <c r="S357" s="1"/>
  <c r="U156"/>
  <c r="Q278"/>
  <c r="Q279" s="1"/>
  <c r="Q277"/>
  <c r="W155"/>
  <c r="W156" s="1"/>
  <c r="W154"/>
  <c r="V155"/>
  <c r="V156" s="1"/>
  <c r="V154"/>
  <c r="O355"/>
  <c r="X355" s="1"/>
  <c r="O354"/>
  <c r="X354" s="1"/>
  <c r="O353"/>
  <c r="X353" s="1"/>
  <c r="O352"/>
  <c r="X352" s="1"/>
  <c r="X356" s="1"/>
  <c r="X357" s="1"/>
  <c r="Z154"/>
  <c r="X359" l="1"/>
  <c r="X360" s="1"/>
  <c r="X358"/>
  <c r="V158"/>
  <c r="V157"/>
  <c r="W158"/>
  <c r="W157"/>
  <c r="U158"/>
  <c r="U157"/>
  <c r="Z156"/>
  <c r="Q281"/>
  <c r="Q282" s="1"/>
  <c r="Q280"/>
  <c r="S359"/>
  <c r="S360" s="1"/>
  <c r="S358"/>
  <c r="R365"/>
  <c r="R366" s="1"/>
  <c r="R364"/>
  <c r="Y156"/>
  <c r="T359"/>
  <c r="T360" s="1"/>
  <c r="T358"/>
  <c r="T362" l="1"/>
  <c r="T363" s="1"/>
  <c r="T361"/>
  <c r="R368"/>
  <c r="R369" s="1"/>
  <c r="R367"/>
  <c r="S362"/>
  <c r="S363" s="1"/>
  <c r="S361"/>
  <c r="Q284"/>
  <c r="Q285" s="1"/>
  <c r="Q283"/>
  <c r="X362"/>
  <c r="X363" s="1"/>
  <c r="X361"/>
  <c r="Y158"/>
  <c r="Y157"/>
  <c r="Z157" s="1"/>
  <c r="U159" l="1"/>
  <c r="V159"/>
  <c r="W159"/>
  <c r="Q287"/>
  <c r="Q288" s="1"/>
  <c r="Q286"/>
  <c r="S365"/>
  <c r="S366" s="1"/>
  <c r="S364"/>
  <c r="R371"/>
  <c r="R372" s="1"/>
  <c r="R370"/>
  <c r="T365"/>
  <c r="T366" s="1"/>
  <c r="T364"/>
  <c r="X365"/>
  <c r="X366" s="1"/>
  <c r="X364"/>
  <c r="Y159"/>
  <c r="Y161" l="1"/>
  <c r="Y160"/>
  <c r="X368"/>
  <c r="X369" s="1"/>
  <c r="X367"/>
  <c r="T368"/>
  <c r="T369" s="1"/>
  <c r="T367"/>
  <c r="R374"/>
  <c r="R375" s="1"/>
  <c r="R373"/>
  <c r="S368"/>
  <c r="S369" s="1"/>
  <c r="S367"/>
  <c r="Q290"/>
  <c r="Q291" s="1"/>
  <c r="Q289"/>
  <c r="W161"/>
  <c r="W160"/>
  <c r="U161"/>
  <c r="U160"/>
  <c r="Z160" s="1"/>
  <c r="Z159"/>
  <c r="V161"/>
  <c r="V162" s="1"/>
  <c r="V160"/>
  <c r="V164" l="1"/>
  <c r="V163"/>
  <c r="Q293"/>
  <c r="Q294" s="1"/>
  <c r="Q292"/>
  <c r="S371"/>
  <c r="S372" s="1"/>
  <c r="S370"/>
  <c r="R377"/>
  <c r="R378" s="1"/>
  <c r="R379" s="1"/>
  <c r="I381" s="1"/>
  <c r="R376"/>
  <c r="T371"/>
  <c r="T372" s="1"/>
  <c r="T370"/>
  <c r="X371"/>
  <c r="X372" s="1"/>
  <c r="X370"/>
  <c r="Y162"/>
  <c r="U162"/>
  <c r="W162"/>
  <c r="U164" l="1"/>
  <c r="U163"/>
  <c r="Z162"/>
  <c r="W164"/>
  <c r="W163"/>
  <c r="Y164"/>
  <c r="Y163"/>
  <c r="X374"/>
  <c r="X375" s="1"/>
  <c r="X373"/>
  <c r="T374"/>
  <c r="T375" s="1"/>
  <c r="T373"/>
  <c r="I397"/>
  <c r="R397" s="1"/>
  <c r="I396"/>
  <c r="R396" s="1"/>
  <c r="I395"/>
  <c r="R395" s="1"/>
  <c r="I394"/>
  <c r="R394" s="1"/>
  <c r="S374"/>
  <c r="S375" s="1"/>
  <c r="S373"/>
  <c r="Q295"/>
  <c r="H297" s="1"/>
  <c r="H313" l="1"/>
  <c r="Q313" s="1"/>
  <c r="H312"/>
  <c r="Q312" s="1"/>
  <c r="H311"/>
  <c r="Q311" s="1"/>
  <c r="H310"/>
  <c r="Q310" s="1"/>
  <c r="S377"/>
  <c r="S378" s="1"/>
  <c r="S379" s="1"/>
  <c r="J381" s="1"/>
  <c r="S376"/>
  <c r="T377"/>
  <c r="T378" s="1"/>
  <c r="T379" s="1"/>
  <c r="K381" s="1"/>
  <c r="T376"/>
  <c r="X377"/>
  <c r="X378" s="1"/>
  <c r="X379" s="1"/>
  <c r="O381" s="1"/>
  <c r="X376"/>
  <c r="R398"/>
  <c r="R399" s="1"/>
  <c r="W165"/>
  <c r="Z163"/>
  <c r="V165" s="1"/>
  <c r="W167" l="1"/>
  <c r="W166"/>
  <c r="R401"/>
  <c r="R402" s="1"/>
  <c r="R400"/>
  <c r="V167"/>
  <c r="V166"/>
  <c r="O397"/>
  <c r="X397" s="1"/>
  <c r="O396"/>
  <c r="X396" s="1"/>
  <c r="O395"/>
  <c r="X395" s="1"/>
  <c r="O394"/>
  <c r="X394" s="1"/>
  <c r="X398" s="1"/>
  <c r="X399" s="1"/>
  <c r="K397"/>
  <c r="T397" s="1"/>
  <c r="K396"/>
  <c r="T396" s="1"/>
  <c r="K395"/>
  <c r="T395" s="1"/>
  <c r="K394"/>
  <c r="T394" s="1"/>
  <c r="J397"/>
  <c r="S397" s="1"/>
  <c r="J396"/>
  <c r="S396" s="1"/>
  <c r="J395"/>
  <c r="S395" s="1"/>
  <c r="J394"/>
  <c r="S394" s="1"/>
  <c r="Q314"/>
  <c r="Y165"/>
  <c r="U165"/>
  <c r="U167" l="1"/>
  <c r="U166"/>
  <c r="Z165"/>
  <c r="Q315"/>
  <c r="X401"/>
  <c r="X402" s="1"/>
  <c r="X400"/>
  <c r="R404"/>
  <c r="R405" s="1"/>
  <c r="R403"/>
  <c r="Y167"/>
  <c r="Y166"/>
  <c r="S398"/>
  <c r="S399" s="1"/>
  <c r="T398"/>
  <c r="T399" s="1"/>
  <c r="T401" l="1"/>
  <c r="T402" s="1"/>
  <c r="T400"/>
  <c r="Q317"/>
  <c r="Q318" s="1"/>
  <c r="Q316"/>
  <c r="S401"/>
  <c r="S402" s="1"/>
  <c r="S400"/>
  <c r="R407"/>
  <c r="R408" s="1"/>
  <c r="R406"/>
  <c r="X404"/>
  <c r="X405" s="1"/>
  <c r="X403"/>
  <c r="Y168"/>
  <c r="Y169" s="1"/>
  <c r="P171" s="1"/>
  <c r="Z166"/>
  <c r="P187" l="1"/>
  <c r="Y187" s="1"/>
  <c r="P186"/>
  <c r="Y186" s="1"/>
  <c r="P185"/>
  <c r="Y185" s="1"/>
  <c r="P184"/>
  <c r="Y184" s="1"/>
  <c r="Y188" s="1"/>
  <c r="T404"/>
  <c r="T405" s="1"/>
  <c r="T403"/>
  <c r="V168"/>
  <c r="V169" s="1"/>
  <c r="M171" s="1"/>
  <c r="W168"/>
  <c r="W169" s="1"/>
  <c r="N171" s="1"/>
  <c r="X407"/>
  <c r="X408" s="1"/>
  <c r="X406"/>
  <c r="R410"/>
  <c r="R411" s="1"/>
  <c r="R409"/>
  <c r="S404"/>
  <c r="S405" s="1"/>
  <c r="S403"/>
  <c r="Q320"/>
  <c r="Q321" s="1"/>
  <c r="Q319"/>
  <c r="U168"/>
  <c r="N187" l="1"/>
  <c r="W187" s="1"/>
  <c r="N186"/>
  <c r="W186" s="1"/>
  <c r="N185"/>
  <c r="W185" s="1"/>
  <c r="N184"/>
  <c r="W184" s="1"/>
  <c r="W188" s="1"/>
  <c r="U169"/>
  <c r="L171" s="1"/>
  <c r="Z168"/>
  <c r="Q323"/>
  <c r="Q324" s="1"/>
  <c r="Q322"/>
  <c r="S407"/>
  <c r="S408" s="1"/>
  <c r="S406"/>
  <c r="R413"/>
  <c r="R414" s="1"/>
  <c r="R412"/>
  <c r="X410"/>
  <c r="X411" s="1"/>
  <c r="X409"/>
  <c r="M187"/>
  <c r="V187" s="1"/>
  <c r="M186"/>
  <c r="V186" s="1"/>
  <c r="M185"/>
  <c r="V185" s="1"/>
  <c r="M184"/>
  <c r="V184" s="1"/>
  <c r="V188" s="1"/>
  <c r="T407"/>
  <c r="T408" s="1"/>
  <c r="T406"/>
  <c r="X413" l="1"/>
  <c r="X414" s="1"/>
  <c r="X412"/>
  <c r="R416"/>
  <c r="R417" s="1"/>
  <c r="R415"/>
  <c r="S410"/>
  <c r="S411" s="1"/>
  <c r="S409"/>
  <c r="Q326"/>
  <c r="Q327" s="1"/>
  <c r="Q325"/>
  <c r="T410"/>
  <c r="T411" s="1"/>
  <c r="T409"/>
  <c r="L187"/>
  <c r="U187" s="1"/>
  <c r="L186"/>
  <c r="U186" s="1"/>
  <c r="L185"/>
  <c r="U185" s="1"/>
  <c r="L184"/>
  <c r="U184" s="1"/>
  <c r="Q329" l="1"/>
  <c r="Q330" s="1"/>
  <c r="Q328"/>
  <c r="S413"/>
  <c r="S414" s="1"/>
  <c r="S412"/>
  <c r="R419"/>
  <c r="R420" s="1"/>
  <c r="R421" s="1"/>
  <c r="I423" s="1"/>
  <c r="R418"/>
  <c r="X416"/>
  <c r="X417" s="1"/>
  <c r="X415"/>
  <c r="U188"/>
  <c r="T174"/>
  <c r="T413"/>
  <c r="T414" s="1"/>
  <c r="T412"/>
  <c r="V179" l="1"/>
  <c r="T176"/>
  <c r="V176" s="1"/>
  <c r="T416"/>
  <c r="T417" s="1"/>
  <c r="T415"/>
  <c r="U189"/>
  <c r="Z188"/>
  <c r="X419"/>
  <c r="X420" s="1"/>
  <c r="X421" s="1"/>
  <c r="O423" s="1"/>
  <c r="X418"/>
  <c r="I439"/>
  <c r="R439" s="1"/>
  <c r="I438"/>
  <c r="R438" s="1"/>
  <c r="I437"/>
  <c r="R437" s="1"/>
  <c r="I436"/>
  <c r="R436" s="1"/>
  <c r="R440" s="1"/>
  <c r="R441" s="1"/>
  <c r="S416"/>
  <c r="S417" s="1"/>
  <c r="S415"/>
  <c r="Q332"/>
  <c r="Q333" s="1"/>
  <c r="Q331"/>
  <c r="R443" l="1"/>
  <c r="R444" s="1"/>
  <c r="R442"/>
  <c r="O439"/>
  <c r="X439" s="1"/>
  <c r="O438"/>
  <c r="X438" s="1"/>
  <c r="O437"/>
  <c r="X437" s="1"/>
  <c r="O436"/>
  <c r="X436" s="1"/>
  <c r="X440" s="1"/>
  <c r="X441" s="1"/>
  <c r="U191"/>
  <c r="U190"/>
  <c r="T419"/>
  <c r="T420" s="1"/>
  <c r="T421" s="1"/>
  <c r="K423" s="1"/>
  <c r="T418"/>
  <c r="Y189"/>
  <c r="W189"/>
  <c r="V189"/>
  <c r="Q335"/>
  <c r="Q336" s="1"/>
  <c r="Q334"/>
  <c r="S419"/>
  <c r="S420" s="1"/>
  <c r="S421" s="1"/>
  <c r="J423" s="1"/>
  <c r="S418"/>
  <c r="J439" l="1"/>
  <c r="S439" s="1"/>
  <c r="J438"/>
  <c r="S438" s="1"/>
  <c r="J437"/>
  <c r="S437" s="1"/>
  <c r="J436"/>
  <c r="S436" s="1"/>
  <c r="S440" s="1"/>
  <c r="S441" s="1"/>
  <c r="Q337"/>
  <c r="H339" s="1"/>
  <c r="V191"/>
  <c r="V190"/>
  <c r="Y191"/>
  <c r="Y190"/>
  <c r="K439"/>
  <c r="T439" s="1"/>
  <c r="K438"/>
  <c r="T438" s="1"/>
  <c r="K437"/>
  <c r="T437" s="1"/>
  <c r="K436"/>
  <c r="T436" s="1"/>
  <c r="X443"/>
  <c r="X444" s="1"/>
  <c r="X442"/>
  <c r="R446"/>
  <c r="R447" s="1"/>
  <c r="R445"/>
  <c r="W191"/>
  <c r="W190"/>
  <c r="Z189"/>
  <c r="Z190" s="1"/>
  <c r="U192" s="1"/>
  <c r="U194" l="1"/>
  <c r="U193"/>
  <c r="R449"/>
  <c r="R450" s="1"/>
  <c r="R448"/>
  <c r="X446"/>
  <c r="X447" s="1"/>
  <c r="X445"/>
  <c r="S443"/>
  <c r="S444" s="1"/>
  <c r="S442"/>
  <c r="H355"/>
  <c r="Q355" s="1"/>
  <c r="H354"/>
  <c r="Q354" s="1"/>
  <c r="H353"/>
  <c r="Q353" s="1"/>
  <c r="H352"/>
  <c r="Q352" s="1"/>
  <c r="W192"/>
  <c r="T440"/>
  <c r="T441" s="1"/>
  <c r="Y192"/>
  <c r="V192"/>
  <c r="V194" l="1"/>
  <c r="V193"/>
  <c r="Z193" s="1"/>
  <c r="U195" s="1"/>
  <c r="T443"/>
  <c r="T444" s="1"/>
  <c r="T442"/>
  <c r="S446"/>
  <c r="S447" s="1"/>
  <c r="S445"/>
  <c r="Y194"/>
  <c r="Y193"/>
  <c r="W194"/>
  <c r="W193"/>
  <c r="Q356"/>
  <c r="Z192"/>
  <c r="X449"/>
  <c r="X450" s="1"/>
  <c r="X448"/>
  <c r="R452"/>
  <c r="R453" s="1"/>
  <c r="R451"/>
  <c r="U197" l="1"/>
  <c r="U196"/>
  <c r="Q357"/>
  <c r="R455"/>
  <c r="R456" s="1"/>
  <c r="R454"/>
  <c r="X452"/>
  <c r="X453" s="1"/>
  <c r="X451"/>
  <c r="S449"/>
  <c r="S450" s="1"/>
  <c r="S448"/>
  <c r="T446"/>
  <c r="T447" s="1"/>
  <c r="T445"/>
  <c r="W195"/>
  <c r="Y195"/>
  <c r="V195"/>
  <c r="Z195" s="1"/>
  <c r="Y197" l="1"/>
  <c r="Y196"/>
  <c r="Q359"/>
  <c r="Q360" s="1"/>
  <c r="Q358"/>
  <c r="V197"/>
  <c r="V196"/>
  <c r="W197"/>
  <c r="W196"/>
  <c r="T449"/>
  <c r="T450" s="1"/>
  <c r="T448"/>
  <c r="S452"/>
  <c r="S453" s="1"/>
  <c r="S451"/>
  <c r="X455"/>
  <c r="X456" s="1"/>
  <c r="X454"/>
  <c r="R458"/>
  <c r="R459" s="1"/>
  <c r="R457"/>
  <c r="Z196"/>
  <c r="U198" s="1"/>
  <c r="U200" l="1"/>
  <c r="U199"/>
  <c r="X458"/>
  <c r="X459" s="1"/>
  <c r="X457"/>
  <c r="S455"/>
  <c r="S456" s="1"/>
  <c r="S454"/>
  <c r="T452"/>
  <c r="T453" s="1"/>
  <c r="T451"/>
  <c r="W198"/>
  <c r="V198"/>
  <c r="Y198"/>
  <c r="R461"/>
  <c r="R462" s="1"/>
  <c r="R463" s="1"/>
  <c r="I465" s="1"/>
  <c r="R460"/>
  <c r="Q362"/>
  <c r="Q363" s="1"/>
  <c r="Q361"/>
  <c r="Q365" l="1"/>
  <c r="Q366" s="1"/>
  <c r="Q364"/>
  <c r="Y200"/>
  <c r="Y199"/>
  <c r="V200"/>
  <c r="V199"/>
  <c r="Z198"/>
  <c r="I481"/>
  <c r="R481" s="1"/>
  <c r="I480"/>
  <c r="R480" s="1"/>
  <c r="I479"/>
  <c r="R479" s="1"/>
  <c r="I478"/>
  <c r="R478" s="1"/>
  <c r="R482" s="1"/>
  <c r="R483" s="1"/>
  <c r="W200"/>
  <c r="W199"/>
  <c r="T455"/>
  <c r="T456" s="1"/>
  <c r="T454"/>
  <c r="S458"/>
  <c r="S459" s="1"/>
  <c r="S457"/>
  <c r="X461"/>
  <c r="X462" s="1"/>
  <c r="X463" s="1"/>
  <c r="O465" s="1"/>
  <c r="X460"/>
  <c r="Z199"/>
  <c r="U201" s="1"/>
  <c r="U203" l="1"/>
  <c r="U202"/>
  <c r="S461"/>
  <c r="S462" s="1"/>
  <c r="S463" s="1"/>
  <c r="J465" s="1"/>
  <c r="S460"/>
  <c r="O481"/>
  <c r="X481" s="1"/>
  <c r="O480"/>
  <c r="X480" s="1"/>
  <c r="O479"/>
  <c r="X479" s="1"/>
  <c r="O478"/>
  <c r="X478" s="1"/>
  <c r="X482" s="1"/>
  <c r="X483" s="1"/>
  <c r="T458"/>
  <c r="T459" s="1"/>
  <c r="T457"/>
  <c r="R485"/>
  <c r="R486" s="1"/>
  <c r="R484"/>
  <c r="Q368"/>
  <c r="Q369" s="1"/>
  <c r="Q367"/>
  <c r="W201"/>
  <c r="V201"/>
  <c r="Z201" s="1"/>
  <c r="Y201"/>
  <c r="Y203" l="1"/>
  <c r="Y202"/>
  <c r="W203"/>
  <c r="W202"/>
  <c r="V203"/>
  <c r="V202"/>
  <c r="Q371"/>
  <c r="Q372" s="1"/>
  <c r="Q370"/>
  <c r="R488"/>
  <c r="R489" s="1"/>
  <c r="R487"/>
  <c r="T461"/>
  <c r="T462" s="1"/>
  <c r="T463" s="1"/>
  <c r="K465" s="1"/>
  <c r="T460"/>
  <c r="X485"/>
  <c r="X486" s="1"/>
  <c r="X484"/>
  <c r="J481"/>
  <c r="S481" s="1"/>
  <c r="J480"/>
  <c r="S480" s="1"/>
  <c r="J479"/>
  <c r="S479" s="1"/>
  <c r="J478"/>
  <c r="S478" s="1"/>
  <c r="S482" s="1"/>
  <c r="S483" s="1"/>
  <c r="Z202"/>
  <c r="U204" s="1"/>
  <c r="U206" l="1"/>
  <c r="U205"/>
  <c r="V204"/>
  <c r="W204"/>
  <c r="Y204"/>
  <c r="S485"/>
  <c r="S486" s="1"/>
  <c r="S484"/>
  <c r="X488"/>
  <c r="X489" s="1"/>
  <c r="X487"/>
  <c r="K481"/>
  <c r="T481" s="1"/>
  <c r="K480"/>
  <c r="T480" s="1"/>
  <c r="K479"/>
  <c r="T479" s="1"/>
  <c r="K478"/>
  <c r="T478" s="1"/>
  <c r="T482" s="1"/>
  <c r="T483" s="1"/>
  <c r="R491"/>
  <c r="R492" s="1"/>
  <c r="R490"/>
  <c r="Q374"/>
  <c r="Q375" s="1"/>
  <c r="Q373"/>
  <c r="R494" l="1"/>
  <c r="R495" s="1"/>
  <c r="R493"/>
  <c r="T485"/>
  <c r="T486" s="1"/>
  <c r="T484"/>
  <c r="Y206"/>
  <c r="Y205"/>
  <c r="V206"/>
  <c r="V205"/>
  <c r="Z204"/>
  <c r="Q377"/>
  <c r="Q378" s="1"/>
  <c r="Q376"/>
  <c r="X491"/>
  <c r="X492" s="1"/>
  <c r="X490"/>
  <c r="S488"/>
  <c r="S489" s="1"/>
  <c r="S487"/>
  <c r="W206"/>
  <c r="W205"/>
  <c r="Z205"/>
  <c r="U207" s="1"/>
  <c r="U209" l="1"/>
  <c r="U208"/>
  <c r="T488"/>
  <c r="T489" s="1"/>
  <c r="T487"/>
  <c r="R497"/>
  <c r="R498" s="1"/>
  <c r="R496"/>
  <c r="V207"/>
  <c r="Y207"/>
  <c r="S491"/>
  <c r="S492" s="1"/>
  <c r="S490"/>
  <c r="X494"/>
  <c r="X495" s="1"/>
  <c r="X493"/>
  <c r="Q379"/>
  <c r="H381" s="1"/>
  <c r="W207"/>
  <c r="W209" l="1"/>
  <c r="W208"/>
  <c r="H397"/>
  <c r="Q397" s="1"/>
  <c r="H396"/>
  <c r="Q396" s="1"/>
  <c r="H395"/>
  <c r="Q395" s="1"/>
  <c r="H394"/>
  <c r="Q394" s="1"/>
  <c r="X497"/>
  <c r="X498" s="1"/>
  <c r="X496"/>
  <c r="S494"/>
  <c r="S495" s="1"/>
  <c r="S493"/>
  <c r="V209"/>
  <c r="V208"/>
  <c r="Z207"/>
  <c r="Y209"/>
  <c r="Y208"/>
  <c r="R500"/>
  <c r="R501" s="1"/>
  <c r="R499"/>
  <c r="T491"/>
  <c r="T492" s="1"/>
  <c r="T490"/>
  <c r="Z208"/>
  <c r="U210" s="1"/>
  <c r="U211" l="1"/>
  <c r="L213" s="1"/>
  <c r="W210"/>
  <c r="W211" s="1"/>
  <c r="N213" s="1"/>
  <c r="T494"/>
  <c r="T495" s="1"/>
  <c r="T493"/>
  <c r="R503"/>
  <c r="R504" s="1"/>
  <c r="R505" s="1"/>
  <c r="I507" s="1"/>
  <c r="R502"/>
  <c r="S497"/>
  <c r="S498" s="1"/>
  <c r="S496"/>
  <c r="X500"/>
  <c r="X501" s="1"/>
  <c r="X499"/>
  <c r="Q398"/>
  <c r="Y210"/>
  <c r="Y211" s="1"/>
  <c r="P213" s="1"/>
  <c r="V210"/>
  <c r="V211" s="1"/>
  <c r="M213" s="1"/>
  <c r="M229" l="1"/>
  <c r="V229" s="1"/>
  <c r="M228"/>
  <c r="V228" s="1"/>
  <c r="M227"/>
  <c r="V227" s="1"/>
  <c r="M226"/>
  <c r="V226" s="1"/>
  <c r="V230" s="1"/>
  <c r="Q399"/>
  <c r="N229"/>
  <c r="W229" s="1"/>
  <c r="N228"/>
  <c r="W228" s="1"/>
  <c r="N227"/>
  <c r="W227" s="1"/>
  <c r="N226"/>
  <c r="W226" s="1"/>
  <c r="W230" s="1"/>
  <c r="L229"/>
  <c r="U229" s="1"/>
  <c r="L228"/>
  <c r="U228" s="1"/>
  <c r="L227"/>
  <c r="U227" s="1"/>
  <c r="L226"/>
  <c r="U226" s="1"/>
  <c r="P229"/>
  <c r="Y229" s="1"/>
  <c r="P228"/>
  <c r="Y228" s="1"/>
  <c r="P227"/>
  <c r="Y227" s="1"/>
  <c r="P226"/>
  <c r="Y226" s="1"/>
  <c r="Y230" s="1"/>
  <c r="X503"/>
  <c r="X504" s="1"/>
  <c r="X505" s="1"/>
  <c r="O507" s="1"/>
  <c r="X502"/>
  <c r="S500"/>
  <c r="S501" s="1"/>
  <c r="S499"/>
  <c r="I523"/>
  <c r="R523" s="1"/>
  <c r="I522"/>
  <c r="R522" s="1"/>
  <c r="I521"/>
  <c r="R521" s="1"/>
  <c r="I520"/>
  <c r="R520" s="1"/>
  <c r="T497"/>
  <c r="T498" s="1"/>
  <c r="T496"/>
  <c r="Z210"/>
  <c r="S503" l="1"/>
  <c r="S504" s="1"/>
  <c r="S505" s="1"/>
  <c r="J507" s="1"/>
  <c r="S502"/>
  <c r="O523"/>
  <c r="X523" s="1"/>
  <c r="O522"/>
  <c r="X522" s="1"/>
  <c r="O521"/>
  <c r="X521" s="1"/>
  <c r="O520"/>
  <c r="X520" s="1"/>
  <c r="Q401"/>
  <c r="Q402" s="1"/>
  <c r="Q400"/>
  <c r="T500"/>
  <c r="T501" s="1"/>
  <c r="T499"/>
  <c r="U230"/>
  <c r="T216"/>
  <c r="R524"/>
  <c r="R525" s="1"/>
  <c r="T218" l="1"/>
  <c r="V218" s="1"/>
  <c r="V221" s="1"/>
  <c r="Q404"/>
  <c r="Q405" s="1"/>
  <c r="Q403"/>
  <c r="J523"/>
  <c r="S523" s="1"/>
  <c r="J522"/>
  <c r="S522" s="1"/>
  <c r="J521"/>
  <c r="S521" s="1"/>
  <c r="J520"/>
  <c r="S520" s="1"/>
  <c r="R527"/>
  <c r="R528" s="1"/>
  <c r="R526"/>
  <c r="Z230"/>
  <c r="T503"/>
  <c r="T504" s="1"/>
  <c r="T505" s="1"/>
  <c r="K507" s="1"/>
  <c r="T502"/>
  <c r="X524"/>
  <c r="X525" s="1"/>
  <c r="W231" l="1"/>
  <c r="Y231"/>
  <c r="V231"/>
  <c r="U231"/>
  <c r="K523"/>
  <c r="T523" s="1"/>
  <c r="K522"/>
  <c r="T522" s="1"/>
  <c r="K521"/>
  <c r="T521" s="1"/>
  <c r="K520"/>
  <c r="T520" s="1"/>
  <c r="R530"/>
  <c r="R531" s="1"/>
  <c r="R529"/>
  <c r="Q407"/>
  <c r="Q408" s="1"/>
  <c r="Q406"/>
  <c r="X527"/>
  <c r="X528" s="1"/>
  <c r="X526"/>
  <c r="S524"/>
  <c r="S525" s="1"/>
  <c r="S527" l="1"/>
  <c r="S528" s="1"/>
  <c r="S526"/>
  <c r="X530"/>
  <c r="X531" s="1"/>
  <c r="X529"/>
  <c r="Q410"/>
  <c r="Q411" s="1"/>
  <c r="Q409"/>
  <c r="V233"/>
  <c r="V232"/>
  <c r="W233"/>
  <c r="W232"/>
  <c r="R533"/>
  <c r="R534" s="1"/>
  <c r="R532"/>
  <c r="U233"/>
  <c r="U232"/>
  <c r="Z231"/>
  <c r="Y233"/>
  <c r="Y232"/>
  <c r="T524"/>
  <c r="T525" s="1"/>
  <c r="Q413" l="1"/>
  <c r="Q414" s="1"/>
  <c r="Q412"/>
  <c r="X533"/>
  <c r="X534" s="1"/>
  <c r="X532"/>
  <c r="S530"/>
  <c r="S531" s="1"/>
  <c r="S529"/>
  <c r="Y234"/>
  <c r="Z232"/>
  <c r="T527"/>
  <c r="T528" s="1"/>
  <c r="T526"/>
  <c r="R536"/>
  <c r="R537" s="1"/>
  <c r="R535"/>
  <c r="U234"/>
  <c r="W234"/>
  <c r="V234"/>
  <c r="U236" l="1"/>
  <c r="U235"/>
  <c r="Z234"/>
  <c r="W236"/>
  <c r="W235"/>
  <c r="V236"/>
  <c r="V235"/>
  <c r="R539"/>
  <c r="R540" s="1"/>
  <c r="R538"/>
  <c r="T530"/>
  <c r="T531" s="1"/>
  <c r="T529"/>
  <c r="Y236"/>
  <c r="Y235"/>
  <c r="S533"/>
  <c r="S534" s="1"/>
  <c r="S532"/>
  <c r="X536"/>
  <c r="X537" s="1"/>
  <c r="X535"/>
  <c r="Q416"/>
  <c r="Q417" s="1"/>
  <c r="Q415"/>
  <c r="Q419" l="1"/>
  <c r="Q420" s="1"/>
  <c r="Q418"/>
  <c r="X539"/>
  <c r="X540" s="1"/>
  <c r="X538"/>
  <c r="S536"/>
  <c r="S537" s="1"/>
  <c r="S535"/>
  <c r="T533"/>
  <c r="T534" s="1"/>
  <c r="T532"/>
  <c r="R542"/>
  <c r="R543" s="1"/>
  <c r="R541"/>
  <c r="Y237"/>
  <c r="U237"/>
  <c r="W237"/>
  <c r="Z235"/>
  <c r="V237" s="1"/>
  <c r="V239" l="1"/>
  <c r="V238"/>
  <c r="W239"/>
  <c r="W238"/>
  <c r="U239"/>
  <c r="U238"/>
  <c r="Z237"/>
  <c r="Y239"/>
  <c r="Y238"/>
  <c r="R545"/>
  <c r="R546" s="1"/>
  <c r="R547" s="1"/>
  <c r="I549" s="1"/>
  <c r="R544"/>
  <c r="T536"/>
  <c r="T537" s="1"/>
  <c r="T535"/>
  <c r="S539"/>
  <c r="S540" s="1"/>
  <c r="S538"/>
  <c r="X542"/>
  <c r="X543" s="1"/>
  <c r="X541"/>
  <c r="Q421"/>
  <c r="H423" s="1"/>
  <c r="H439" l="1"/>
  <c r="Q439" s="1"/>
  <c r="H438"/>
  <c r="Q438" s="1"/>
  <c r="H437"/>
  <c r="Q437" s="1"/>
  <c r="H436"/>
  <c r="Q436" s="1"/>
  <c r="S542"/>
  <c r="S543" s="1"/>
  <c r="S541"/>
  <c r="T539"/>
  <c r="T540" s="1"/>
  <c r="T538"/>
  <c r="I565"/>
  <c r="R565" s="1"/>
  <c r="I564"/>
  <c r="R564" s="1"/>
  <c r="I563"/>
  <c r="R563" s="1"/>
  <c r="I562"/>
  <c r="R562" s="1"/>
  <c r="R566" s="1"/>
  <c r="R567" s="1"/>
  <c r="Z238"/>
  <c r="Y240" s="1"/>
  <c r="X545"/>
  <c r="X546" s="1"/>
  <c r="X547" s="1"/>
  <c r="O549" s="1"/>
  <c r="X544"/>
  <c r="U240"/>
  <c r="Y242" l="1"/>
  <c r="Y241"/>
  <c r="O565"/>
  <c r="X565" s="1"/>
  <c r="O564"/>
  <c r="X564" s="1"/>
  <c r="O563"/>
  <c r="X563" s="1"/>
  <c r="O562"/>
  <c r="X562" s="1"/>
  <c r="Q440"/>
  <c r="W240"/>
  <c r="V240"/>
  <c r="U242"/>
  <c r="U241"/>
  <c r="Z240"/>
  <c r="R569"/>
  <c r="R570" s="1"/>
  <c r="R568"/>
  <c r="T542"/>
  <c r="T543" s="1"/>
  <c r="T541"/>
  <c r="S545"/>
  <c r="S546" s="1"/>
  <c r="S547" s="1"/>
  <c r="J549" s="1"/>
  <c r="S544"/>
  <c r="J565" l="1"/>
  <c r="S565" s="1"/>
  <c r="J564"/>
  <c r="S564" s="1"/>
  <c r="J563"/>
  <c r="S563" s="1"/>
  <c r="J562"/>
  <c r="S562" s="1"/>
  <c r="T545"/>
  <c r="T546" s="1"/>
  <c r="T547" s="1"/>
  <c r="K549" s="1"/>
  <c r="T544"/>
  <c r="R572"/>
  <c r="R573" s="1"/>
  <c r="R571"/>
  <c r="V242"/>
  <c r="V241"/>
  <c r="Q441"/>
  <c r="X566"/>
  <c r="X567" s="1"/>
  <c r="W242"/>
  <c r="W241"/>
  <c r="Z241" s="1"/>
  <c r="U243" l="1"/>
  <c r="Y243"/>
  <c r="X569"/>
  <c r="X570" s="1"/>
  <c r="X568"/>
  <c r="Q443"/>
  <c r="Q444" s="1"/>
  <c r="Q442"/>
  <c r="W243"/>
  <c r="S566"/>
  <c r="S567" s="1"/>
  <c r="R575"/>
  <c r="R576" s="1"/>
  <c r="R574"/>
  <c r="K565"/>
  <c r="T565" s="1"/>
  <c r="K564"/>
  <c r="T564" s="1"/>
  <c r="K563"/>
  <c r="T563" s="1"/>
  <c r="K562"/>
  <c r="T562" s="1"/>
  <c r="T566" s="1"/>
  <c r="T567" s="1"/>
  <c r="V243"/>
  <c r="V245" l="1"/>
  <c r="V244"/>
  <c r="S569"/>
  <c r="S570" s="1"/>
  <c r="S568"/>
  <c r="X572"/>
  <c r="X573" s="1"/>
  <c r="X571"/>
  <c r="U245"/>
  <c r="U244"/>
  <c r="Z243"/>
  <c r="T569"/>
  <c r="T570" s="1"/>
  <c r="T568"/>
  <c r="R578"/>
  <c r="R579" s="1"/>
  <c r="R577"/>
  <c r="W245"/>
  <c r="W244"/>
  <c r="Q446"/>
  <c r="Q447" s="1"/>
  <c r="Q445"/>
  <c r="Y245"/>
  <c r="Y244"/>
  <c r="Q449" l="1"/>
  <c r="Q450" s="1"/>
  <c r="Q448"/>
  <c r="R581"/>
  <c r="R582" s="1"/>
  <c r="R580"/>
  <c r="T572"/>
  <c r="T573" s="1"/>
  <c r="T571"/>
  <c r="X575"/>
  <c r="X576" s="1"/>
  <c r="X574"/>
  <c r="S572"/>
  <c r="S573" s="1"/>
  <c r="S571"/>
  <c r="Z244"/>
  <c r="W246" s="1"/>
  <c r="W248" l="1"/>
  <c r="W247"/>
  <c r="Y246"/>
  <c r="U246"/>
  <c r="S575"/>
  <c r="S576" s="1"/>
  <c r="S574"/>
  <c r="X578"/>
  <c r="X579" s="1"/>
  <c r="X577"/>
  <c r="T575"/>
  <c r="T576" s="1"/>
  <c r="T574"/>
  <c r="R584"/>
  <c r="R585" s="1"/>
  <c r="R583"/>
  <c r="Q452"/>
  <c r="Q453" s="1"/>
  <c r="Q451"/>
  <c r="V246"/>
  <c r="V248" l="1"/>
  <c r="V247"/>
  <c r="Y248"/>
  <c r="Y247"/>
  <c r="Q455"/>
  <c r="Q456" s="1"/>
  <c r="Q454"/>
  <c r="R587"/>
  <c r="R588" s="1"/>
  <c r="R589" s="1"/>
  <c r="I591" s="1"/>
  <c r="R586"/>
  <c r="T578"/>
  <c r="T579" s="1"/>
  <c r="T577"/>
  <c r="X581"/>
  <c r="X582" s="1"/>
  <c r="X580"/>
  <c r="S578"/>
  <c r="S579" s="1"/>
  <c r="S577"/>
  <c r="U248"/>
  <c r="U247"/>
  <c r="Z247" s="1"/>
  <c r="W249" s="1"/>
  <c r="Z246"/>
  <c r="W251" l="1"/>
  <c r="W250"/>
  <c r="Y249"/>
  <c r="V249"/>
  <c r="S581"/>
  <c r="S582" s="1"/>
  <c r="S580"/>
  <c r="X584"/>
  <c r="X585" s="1"/>
  <c r="X583"/>
  <c r="T581"/>
  <c r="T582" s="1"/>
  <c r="T580"/>
  <c r="I607"/>
  <c r="R607" s="1"/>
  <c r="I606"/>
  <c r="R606" s="1"/>
  <c r="I605"/>
  <c r="R605" s="1"/>
  <c r="I604"/>
  <c r="R604" s="1"/>
  <c r="Q458"/>
  <c r="Q459" s="1"/>
  <c r="Q457"/>
  <c r="U249"/>
  <c r="U251" l="1"/>
  <c r="U250"/>
  <c r="Z249"/>
  <c r="Q461"/>
  <c r="Q462" s="1"/>
  <c r="Q460"/>
  <c r="V251"/>
  <c r="V250"/>
  <c r="R608"/>
  <c r="R609" s="1"/>
  <c r="T584"/>
  <c r="T585" s="1"/>
  <c r="T583"/>
  <c r="X587"/>
  <c r="X588" s="1"/>
  <c r="X589" s="1"/>
  <c r="O591" s="1"/>
  <c r="X586"/>
  <c r="S584"/>
  <c r="S585" s="1"/>
  <c r="S583"/>
  <c r="Y251"/>
  <c r="Y250"/>
  <c r="S587" l="1"/>
  <c r="S588" s="1"/>
  <c r="S589" s="1"/>
  <c r="J591" s="1"/>
  <c r="S586"/>
  <c r="T587"/>
  <c r="T588" s="1"/>
  <c r="T589" s="1"/>
  <c r="K591" s="1"/>
  <c r="T586"/>
  <c r="R611"/>
  <c r="R612" s="1"/>
  <c r="R610"/>
  <c r="O607"/>
  <c r="X607" s="1"/>
  <c r="O606"/>
  <c r="X606" s="1"/>
  <c r="O605"/>
  <c r="X605" s="1"/>
  <c r="O604"/>
  <c r="X604" s="1"/>
  <c r="Q463"/>
  <c r="H465" s="1"/>
  <c r="Z250"/>
  <c r="W252" s="1"/>
  <c r="W253" s="1"/>
  <c r="N255" s="1"/>
  <c r="H481" l="1"/>
  <c r="Q481" s="1"/>
  <c r="H480"/>
  <c r="Q480" s="1"/>
  <c r="H479"/>
  <c r="Q479" s="1"/>
  <c r="H478"/>
  <c r="Q478" s="1"/>
  <c r="R614"/>
  <c r="R615" s="1"/>
  <c r="R613"/>
  <c r="K607"/>
  <c r="T607" s="1"/>
  <c r="K606"/>
  <c r="T606" s="1"/>
  <c r="K605"/>
  <c r="T605" s="1"/>
  <c r="K604"/>
  <c r="T604" s="1"/>
  <c r="J607"/>
  <c r="S607" s="1"/>
  <c r="J606"/>
  <c r="S606" s="1"/>
  <c r="J605"/>
  <c r="S605" s="1"/>
  <c r="J604"/>
  <c r="S604" s="1"/>
  <c r="Y252"/>
  <c r="Y253" s="1"/>
  <c r="P255" s="1"/>
  <c r="N271"/>
  <c r="W271" s="1"/>
  <c r="N270"/>
  <c r="W270" s="1"/>
  <c r="N269"/>
  <c r="W269" s="1"/>
  <c r="N268"/>
  <c r="W268" s="1"/>
  <c r="W272" s="1"/>
  <c r="X608"/>
  <c r="X609" s="1"/>
  <c r="U252"/>
  <c r="V252"/>
  <c r="V253" s="1"/>
  <c r="M255" s="1"/>
  <c r="M271" l="1"/>
  <c r="V271" s="1"/>
  <c r="M270"/>
  <c r="V270" s="1"/>
  <c r="M269"/>
  <c r="V269" s="1"/>
  <c r="M268"/>
  <c r="V268" s="1"/>
  <c r="X611"/>
  <c r="X612" s="1"/>
  <c r="X610"/>
  <c r="U253"/>
  <c r="L255" s="1"/>
  <c r="Z252"/>
  <c r="Q482"/>
  <c r="S608"/>
  <c r="S609" s="1"/>
  <c r="T608"/>
  <c r="T609" s="1"/>
  <c r="P271"/>
  <c r="Y271" s="1"/>
  <c r="P270"/>
  <c r="Y270" s="1"/>
  <c r="P269"/>
  <c r="Y269" s="1"/>
  <c r="P268"/>
  <c r="Y268" s="1"/>
  <c r="R617"/>
  <c r="R618" s="1"/>
  <c r="R616"/>
  <c r="R620" l="1"/>
  <c r="R621" s="1"/>
  <c r="R619"/>
  <c r="T611"/>
  <c r="T612" s="1"/>
  <c r="T610"/>
  <c r="Y272"/>
  <c r="V272"/>
  <c r="S611"/>
  <c r="S612" s="1"/>
  <c r="S610"/>
  <c r="Q483"/>
  <c r="L271"/>
  <c r="U271" s="1"/>
  <c r="L270"/>
  <c r="U270" s="1"/>
  <c r="L269"/>
  <c r="U269" s="1"/>
  <c r="L268"/>
  <c r="U268" s="1"/>
  <c r="X614"/>
  <c r="X615" s="1"/>
  <c r="X613"/>
  <c r="X617" l="1"/>
  <c r="X618" s="1"/>
  <c r="X616"/>
  <c r="Q485"/>
  <c r="Q486" s="1"/>
  <c r="Q484"/>
  <c r="S614"/>
  <c r="S615" s="1"/>
  <c r="S613"/>
  <c r="T614"/>
  <c r="T615" s="1"/>
  <c r="T613"/>
  <c r="R623"/>
  <c r="R624" s="1"/>
  <c r="R622"/>
  <c r="U272"/>
  <c r="T258"/>
  <c r="T260" l="1"/>
  <c r="V260" s="1"/>
  <c r="V263" s="1"/>
  <c r="Z272"/>
  <c r="Q488"/>
  <c r="Q489" s="1"/>
  <c r="Q487"/>
  <c r="X620"/>
  <c r="X621" s="1"/>
  <c r="X619"/>
  <c r="R626"/>
  <c r="R627" s="1"/>
  <c r="R625"/>
  <c r="T617"/>
  <c r="T618" s="1"/>
  <c r="T616"/>
  <c r="S617"/>
  <c r="S618" s="1"/>
  <c r="S616"/>
  <c r="W273" l="1"/>
  <c r="Y273"/>
  <c r="V273"/>
  <c r="U273"/>
  <c r="S620"/>
  <c r="S621" s="1"/>
  <c r="S619"/>
  <c r="R629"/>
  <c r="R630" s="1"/>
  <c r="R631" s="1"/>
  <c r="I633" s="1"/>
  <c r="R628"/>
  <c r="T620"/>
  <c r="T621" s="1"/>
  <c r="T619"/>
  <c r="X623"/>
  <c r="X624" s="1"/>
  <c r="X622"/>
  <c r="Q491"/>
  <c r="Q492" s="1"/>
  <c r="Q490"/>
  <c r="I649" l="1"/>
  <c r="R649" s="1"/>
  <c r="I648"/>
  <c r="R648" s="1"/>
  <c r="I647"/>
  <c r="R647" s="1"/>
  <c r="I646"/>
  <c r="R646" s="1"/>
  <c r="R650" s="1"/>
  <c r="R651" s="1"/>
  <c r="S623"/>
  <c r="S624" s="1"/>
  <c r="S622"/>
  <c r="V275"/>
  <c r="V274"/>
  <c r="W275"/>
  <c r="W274"/>
  <c r="Q494"/>
  <c r="Q495" s="1"/>
  <c r="Q493"/>
  <c r="X626"/>
  <c r="X627" s="1"/>
  <c r="X625"/>
  <c r="T623"/>
  <c r="T624" s="1"/>
  <c r="T622"/>
  <c r="U275"/>
  <c r="U274"/>
  <c r="Z273"/>
  <c r="Y275"/>
  <c r="Y274"/>
  <c r="T626" l="1"/>
  <c r="T627" s="1"/>
  <c r="T625"/>
  <c r="Z274"/>
  <c r="Y276" s="1"/>
  <c r="X629"/>
  <c r="X630" s="1"/>
  <c r="X631" s="1"/>
  <c r="O633" s="1"/>
  <c r="X628"/>
  <c r="Q497"/>
  <c r="Q498" s="1"/>
  <c r="Q496"/>
  <c r="S626"/>
  <c r="S627" s="1"/>
  <c r="S625"/>
  <c r="R653"/>
  <c r="R654" s="1"/>
  <c r="R652"/>
  <c r="U276"/>
  <c r="W276"/>
  <c r="V276"/>
  <c r="Y278" l="1"/>
  <c r="Y277"/>
  <c r="W278"/>
  <c r="W277"/>
  <c r="V278"/>
  <c r="V277"/>
  <c r="U278"/>
  <c r="U277"/>
  <c r="Z276"/>
  <c r="R656"/>
  <c r="R657" s="1"/>
  <c r="R655"/>
  <c r="S629"/>
  <c r="S630" s="1"/>
  <c r="S631" s="1"/>
  <c r="J633" s="1"/>
  <c r="S628"/>
  <c r="T629"/>
  <c r="T630" s="1"/>
  <c r="T631" s="1"/>
  <c r="K633" s="1"/>
  <c r="T628"/>
  <c r="Q500"/>
  <c r="Q501" s="1"/>
  <c r="Q499"/>
  <c r="O649"/>
  <c r="X649" s="1"/>
  <c r="O648"/>
  <c r="X648" s="1"/>
  <c r="O647"/>
  <c r="X647" s="1"/>
  <c r="O646"/>
  <c r="X646" s="1"/>
  <c r="X650" s="1"/>
  <c r="X651" s="1"/>
  <c r="X653" l="1"/>
  <c r="X654" s="1"/>
  <c r="X652"/>
  <c r="Q503"/>
  <c r="Q504" s="1"/>
  <c r="Q502"/>
  <c r="K649"/>
  <c r="T649" s="1"/>
  <c r="K648"/>
  <c r="T648" s="1"/>
  <c r="K647"/>
  <c r="T647" s="1"/>
  <c r="K646"/>
  <c r="T646" s="1"/>
  <c r="J649"/>
  <c r="S649" s="1"/>
  <c r="J648"/>
  <c r="S648" s="1"/>
  <c r="J647"/>
  <c r="S647" s="1"/>
  <c r="J646"/>
  <c r="S646" s="1"/>
  <c r="S650" s="1"/>
  <c r="S651" s="1"/>
  <c r="R659"/>
  <c r="R660" s="1"/>
  <c r="R658"/>
  <c r="Z277"/>
  <c r="U279" s="1"/>
  <c r="U281" l="1"/>
  <c r="U280"/>
  <c r="R662"/>
  <c r="R663" s="1"/>
  <c r="R661"/>
  <c r="X656"/>
  <c r="X657" s="1"/>
  <c r="X655"/>
  <c r="Y279"/>
  <c r="V279"/>
  <c r="Z279" s="1"/>
  <c r="S653"/>
  <c r="S654" s="1"/>
  <c r="S652"/>
  <c r="Q505"/>
  <c r="H507" s="1"/>
  <c r="T650"/>
  <c r="T651" s="1"/>
  <c r="W279"/>
  <c r="T653" l="1"/>
  <c r="T654" s="1"/>
  <c r="T652"/>
  <c r="S656"/>
  <c r="S657" s="1"/>
  <c r="S655"/>
  <c r="Y281"/>
  <c r="Y280"/>
  <c r="W281"/>
  <c r="W280"/>
  <c r="H523"/>
  <c r="Q523" s="1"/>
  <c r="H522"/>
  <c r="Q522" s="1"/>
  <c r="H521"/>
  <c r="Q521" s="1"/>
  <c r="H520"/>
  <c r="Q520" s="1"/>
  <c r="V281"/>
  <c r="V280"/>
  <c r="X659"/>
  <c r="X660" s="1"/>
  <c r="X658"/>
  <c r="R665"/>
  <c r="R666" s="1"/>
  <c r="R664"/>
  <c r="Z280"/>
  <c r="U282" s="1"/>
  <c r="U284" l="1"/>
  <c r="U283"/>
  <c r="R668"/>
  <c r="R669" s="1"/>
  <c r="R667"/>
  <c r="X662"/>
  <c r="X663" s="1"/>
  <c r="X661"/>
  <c r="S659"/>
  <c r="S660" s="1"/>
  <c r="S658"/>
  <c r="T656"/>
  <c r="T657" s="1"/>
  <c r="T655"/>
  <c r="V282"/>
  <c r="Y282"/>
  <c r="Q524"/>
  <c r="W282"/>
  <c r="Q525" l="1"/>
  <c r="V284"/>
  <c r="V283"/>
  <c r="Y284"/>
  <c r="Y283"/>
  <c r="Z282"/>
  <c r="W284"/>
  <c r="W283"/>
  <c r="T659"/>
  <c r="T660" s="1"/>
  <c r="T658"/>
  <c r="S662"/>
  <c r="S663" s="1"/>
  <c r="S661"/>
  <c r="X665"/>
  <c r="X666" s="1"/>
  <c r="X664"/>
  <c r="R671"/>
  <c r="R672" s="1"/>
  <c r="R673" s="1"/>
  <c r="I675" s="1"/>
  <c r="R670"/>
  <c r="Z283"/>
  <c r="U285" s="1"/>
  <c r="U287" l="1"/>
  <c r="U286"/>
  <c r="I691"/>
  <c r="R691" s="1"/>
  <c r="I690"/>
  <c r="R690" s="1"/>
  <c r="I689"/>
  <c r="R689" s="1"/>
  <c r="I688"/>
  <c r="R688" s="1"/>
  <c r="R692" s="1"/>
  <c r="R693" s="1"/>
  <c r="X668"/>
  <c r="X669" s="1"/>
  <c r="X667"/>
  <c r="S665"/>
  <c r="S666" s="1"/>
  <c r="S664"/>
  <c r="T662"/>
  <c r="T663" s="1"/>
  <c r="T661"/>
  <c r="Q527"/>
  <c r="Q528" s="1"/>
  <c r="Q526"/>
  <c r="W285"/>
  <c r="Y285"/>
  <c r="V285"/>
  <c r="Z285" s="1"/>
  <c r="Q530" l="1"/>
  <c r="Q531" s="1"/>
  <c r="Q529"/>
  <c r="T665"/>
  <c r="T666" s="1"/>
  <c r="T664"/>
  <c r="S668"/>
  <c r="S669" s="1"/>
  <c r="S667"/>
  <c r="X671"/>
  <c r="X672" s="1"/>
  <c r="X673" s="1"/>
  <c r="O675" s="1"/>
  <c r="X670"/>
  <c r="R695"/>
  <c r="R696" s="1"/>
  <c r="R694"/>
  <c r="Y287"/>
  <c r="Y286"/>
  <c r="V287"/>
  <c r="V288" s="1"/>
  <c r="V286"/>
  <c r="W287"/>
  <c r="W288" s="1"/>
  <c r="W286"/>
  <c r="Z286"/>
  <c r="U288" s="1"/>
  <c r="U290" l="1"/>
  <c r="U289"/>
  <c r="W290"/>
  <c r="W289"/>
  <c r="V290"/>
  <c r="V289"/>
  <c r="Y288"/>
  <c r="Z288" s="1"/>
  <c r="R698"/>
  <c r="R699" s="1"/>
  <c r="R697"/>
  <c r="O691"/>
  <c r="X691" s="1"/>
  <c r="O690"/>
  <c r="X690" s="1"/>
  <c r="O689"/>
  <c r="X689" s="1"/>
  <c r="O688"/>
  <c r="X688" s="1"/>
  <c r="X692" s="1"/>
  <c r="X693" s="1"/>
  <c r="S671"/>
  <c r="S672" s="1"/>
  <c r="S673" s="1"/>
  <c r="J675" s="1"/>
  <c r="S670"/>
  <c r="T668"/>
  <c r="T669" s="1"/>
  <c r="T667"/>
  <c r="Q533"/>
  <c r="Q534" s="1"/>
  <c r="Q532"/>
  <c r="Q536" l="1"/>
  <c r="Q537" s="1"/>
  <c r="Q535"/>
  <c r="T671"/>
  <c r="T672" s="1"/>
  <c r="T673" s="1"/>
  <c r="K675" s="1"/>
  <c r="T670"/>
  <c r="J691"/>
  <c r="S691" s="1"/>
  <c r="J690"/>
  <c r="S690" s="1"/>
  <c r="J689"/>
  <c r="S689" s="1"/>
  <c r="J688"/>
  <c r="S688" s="1"/>
  <c r="X695"/>
  <c r="X696" s="1"/>
  <c r="X694"/>
  <c r="R701"/>
  <c r="R702" s="1"/>
  <c r="R700"/>
  <c r="Y290"/>
  <c r="Y289"/>
  <c r="Z289"/>
  <c r="W291" s="1"/>
  <c r="W293" l="1"/>
  <c r="W292"/>
  <c r="V291"/>
  <c r="U291"/>
  <c r="R704"/>
  <c r="R705" s="1"/>
  <c r="R703"/>
  <c r="X698"/>
  <c r="X699" s="1"/>
  <c r="X697"/>
  <c r="K691"/>
  <c r="T691" s="1"/>
  <c r="K690"/>
  <c r="T690" s="1"/>
  <c r="K689"/>
  <c r="T689" s="1"/>
  <c r="K688"/>
  <c r="T688" s="1"/>
  <c r="T692" s="1"/>
  <c r="T693" s="1"/>
  <c r="Q539"/>
  <c r="Q540" s="1"/>
  <c r="Q538"/>
  <c r="Y291"/>
  <c r="S692"/>
  <c r="S693" s="1"/>
  <c r="Y293" l="1"/>
  <c r="Y292"/>
  <c r="S695"/>
  <c r="S696" s="1"/>
  <c r="S694"/>
  <c r="Q542"/>
  <c r="Q543" s="1"/>
  <c r="Q541"/>
  <c r="V293"/>
  <c r="V292"/>
  <c r="T695"/>
  <c r="T696" s="1"/>
  <c r="T694"/>
  <c r="X701"/>
  <c r="X702" s="1"/>
  <c r="X700"/>
  <c r="R707"/>
  <c r="R708" s="1"/>
  <c r="R706"/>
  <c r="U293"/>
  <c r="U292"/>
  <c r="Z291"/>
  <c r="R710" l="1"/>
  <c r="R711" s="1"/>
  <c r="R709"/>
  <c r="X704"/>
  <c r="X705" s="1"/>
  <c r="X703"/>
  <c r="T698"/>
  <c r="T699" s="1"/>
  <c r="T697"/>
  <c r="S698"/>
  <c r="S699" s="1"/>
  <c r="S697"/>
  <c r="Q545"/>
  <c r="Q546" s="1"/>
  <c r="Q544"/>
  <c r="Z292"/>
  <c r="W294" s="1"/>
  <c r="W295" s="1"/>
  <c r="N297" s="1"/>
  <c r="V294"/>
  <c r="V295" s="1"/>
  <c r="M297" s="1"/>
  <c r="N313" l="1"/>
  <c r="W313" s="1"/>
  <c r="N312"/>
  <c r="W312" s="1"/>
  <c r="N311"/>
  <c r="W311" s="1"/>
  <c r="N310"/>
  <c r="W310" s="1"/>
  <c r="W314" s="1"/>
  <c r="S701"/>
  <c r="S702" s="1"/>
  <c r="S700"/>
  <c r="T701"/>
  <c r="T702" s="1"/>
  <c r="T700"/>
  <c r="X707"/>
  <c r="X708" s="1"/>
  <c r="X706"/>
  <c r="R713"/>
  <c r="R714" s="1"/>
  <c r="R715" s="1"/>
  <c r="I717" s="1"/>
  <c r="R712"/>
  <c r="Y294"/>
  <c r="Y295" s="1"/>
  <c r="P297" s="1"/>
  <c r="U294"/>
  <c r="M313"/>
  <c r="V313" s="1"/>
  <c r="M312"/>
  <c r="V312" s="1"/>
  <c r="M311"/>
  <c r="V311" s="1"/>
  <c r="M310"/>
  <c r="V310" s="1"/>
  <c r="Q547"/>
  <c r="H549" s="1"/>
  <c r="H565" l="1"/>
  <c r="Q565" s="1"/>
  <c r="H564"/>
  <c r="Q564" s="1"/>
  <c r="H563"/>
  <c r="Q563" s="1"/>
  <c r="H562"/>
  <c r="Q562" s="1"/>
  <c r="P313"/>
  <c r="Y313" s="1"/>
  <c r="P312"/>
  <c r="Y312" s="1"/>
  <c r="P311"/>
  <c r="Y311" s="1"/>
  <c r="P310"/>
  <c r="Y310" s="1"/>
  <c r="V314"/>
  <c r="U295"/>
  <c r="L297" s="1"/>
  <c r="Z294"/>
  <c r="I733"/>
  <c r="R733" s="1"/>
  <c r="I732"/>
  <c r="R732" s="1"/>
  <c r="I731"/>
  <c r="R731" s="1"/>
  <c r="I730"/>
  <c r="R730" s="1"/>
  <c r="R734" s="1"/>
  <c r="R735" s="1"/>
  <c r="X710"/>
  <c r="X711" s="1"/>
  <c r="X709"/>
  <c r="T704"/>
  <c r="T705" s="1"/>
  <c r="T703"/>
  <c r="S704"/>
  <c r="S705" s="1"/>
  <c r="S703"/>
  <c r="S707" l="1"/>
  <c r="S708" s="1"/>
  <c r="S706"/>
  <c r="T707"/>
  <c r="T708" s="1"/>
  <c r="T706"/>
  <c r="X713"/>
  <c r="X714" s="1"/>
  <c r="X715" s="1"/>
  <c r="O717" s="1"/>
  <c r="X712"/>
  <c r="Q566"/>
  <c r="Y314"/>
  <c r="R737"/>
  <c r="R738" s="1"/>
  <c r="R736"/>
  <c r="L313"/>
  <c r="U313" s="1"/>
  <c r="L312"/>
  <c r="U312" s="1"/>
  <c r="L311"/>
  <c r="U311" s="1"/>
  <c r="L310"/>
  <c r="U310" s="1"/>
  <c r="R740" l="1"/>
  <c r="R741" s="1"/>
  <c r="R739"/>
  <c r="Q567"/>
  <c r="O733"/>
  <c r="X733" s="1"/>
  <c r="O732"/>
  <c r="X732" s="1"/>
  <c r="O731"/>
  <c r="X731" s="1"/>
  <c r="O730"/>
  <c r="X730" s="1"/>
  <c r="T710"/>
  <c r="T711" s="1"/>
  <c r="T709"/>
  <c r="S710"/>
  <c r="S711" s="1"/>
  <c r="S709"/>
  <c r="U314"/>
  <c r="T300"/>
  <c r="Z314" l="1"/>
  <c r="T302"/>
  <c r="V302" s="1"/>
  <c r="V305" s="1"/>
  <c r="Q569"/>
  <c r="Q570" s="1"/>
  <c r="Q568"/>
  <c r="R743"/>
  <c r="R744" s="1"/>
  <c r="R742"/>
  <c r="X734"/>
  <c r="X735" s="1"/>
  <c r="S713"/>
  <c r="S714" s="1"/>
  <c r="S715" s="1"/>
  <c r="J717" s="1"/>
  <c r="S712"/>
  <c r="T713"/>
  <c r="T714" s="1"/>
  <c r="T715" s="1"/>
  <c r="K717" s="1"/>
  <c r="T712"/>
  <c r="W315" l="1"/>
  <c r="V315"/>
  <c r="Y315"/>
  <c r="U315"/>
  <c r="K733"/>
  <c r="T733" s="1"/>
  <c r="K732"/>
  <c r="T732" s="1"/>
  <c r="K731"/>
  <c r="T731" s="1"/>
  <c r="K730"/>
  <c r="T730" s="1"/>
  <c r="J733"/>
  <c r="S733" s="1"/>
  <c r="J732"/>
  <c r="S732" s="1"/>
  <c r="J731"/>
  <c r="S731" s="1"/>
  <c r="J730"/>
  <c r="S730" s="1"/>
  <c r="Q572"/>
  <c r="Q573" s="1"/>
  <c r="Q571"/>
  <c r="X737"/>
  <c r="X738" s="1"/>
  <c r="X736"/>
  <c r="R746"/>
  <c r="R747" s="1"/>
  <c r="R745"/>
  <c r="Y317" l="1"/>
  <c r="Y316"/>
  <c r="W317"/>
  <c r="W316"/>
  <c r="S734"/>
  <c r="S735" s="1"/>
  <c r="T734"/>
  <c r="T735" s="1"/>
  <c r="R749"/>
  <c r="R750" s="1"/>
  <c r="R748"/>
  <c r="X740"/>
  <c r="X741" s="1"/>
  <c r="X739"/>
  <c r="Q575"/>
  <c r="Q576" s="1"/>
  <c r="Q574"/>
  <c r="U317"/>
  <c r="U316"/>
  <c r="Z315"/>
  <c r="V317"/>
  <c r="V316"/>
  <c r="T737" l="1"/>
  <c r="T738" s="1"/>
  <c r="T736"/>
  <c r="Q578"/>
  <c r="Q579" s="1"/>
  <c r="Q577"/>
  <c r="X743"/>
  <c r="X744" s="1"/>
  <c r="X742"/>
  <c r="R752"/>
  <c r="R753" s="1"/>
  <c r="R751"/>
  <c r="S737"/>
  <c r="S738" s="1"/>
  <c r="S736"/>
  <c r="V318"/>
  <c r="Z316"/>
  <c r="Y318" s="1"/>
  <c r="Y320" l="1"/>
  <c r="Y319"/>
  <c r="V320"/>
  <c r="V319"/>
  <c r="T740"/>
  <c r="T741" s="1"/>
  <c r="T739"/>
  <c r="W318"/>
  <c r="U318"/>
  <c r="S740"/>
  <c r="S741" s="1"/>
  <c r="S739"/>
  <c r="R755"/>
  <c r="R756" s="1"/>
  <c r="R757" s="1"/>
  <c r="I759" s="1"/>
  <c r="R754"/>
  <c r="X746"/>
  <c r="X747" s="1"/>
  <c r="X745"/>
  <c r="Q581"/>
  <c r="Q582" s="1"/>
  <c r="Q580"/>
  <c r="U320" l="1"/>
  <c r="U319"/>
  <c r="Z318"/>
  <c r="T743"/>
  <c r="T744" s="1"/>
  <c r="T742"/>
  <c r="Q584"/>
  <c r="Q585" s="1"/>
  <c r="Q583"/>
  <c r="X749"/>
  <c r="X750" s="1"/>
  <c r="X748"/>
  <c r="I775"/>
  <c r="R775" s="1"/>
  <c r="I774"/>
  <c r="R774" s="1"/>
  <c r="I773"/>
  <c r="R773" s="1"/>
  <c r="I772"/>
  <c r="R772" s="1"/>
  <c r="R776" s="1"/>
  <c r="R777" s="1"/>
  <c r="S743"/>
  <c r="S744" s="1"/>
  <c r="S742"/>
  <c r="W320"/>
  <c r="W319"/>
  <c r="S746" l="1"/>
  <c r="S747" s="1"/>
  <c r="S745"/>
  <c r="R779"/>
  <c r="R780" s="1"/>
  <c r="R778"/>
  <c r="X752"/>
  <c r="X753" s="1"/>
  <c r="X751"/>
  <c r="Q587"/>
  <c r="Q588" s="1"/>
  <c r="Q586"/>
  <c r="T746"/>
  <c r="T747" s="1"/>
  <c r="T745"/>
  <c r="Z319"/>
  <c r="Y321" l="1"/>
  <c r="V321"/>
  <c r="T749"/>
  <c r="T750" s="1"/>
  <c r="T748"/>
  <c r="S749"/>
  <c r="S750" s="1"/>
  <c r="S748"/>
  <c r="U321"/>
  <c r="W321"/>
  <c r="Q589"/>
  <c r="H591" s="1"/>
  <c r="X755"/>
  <c r="X756" s="1"/>
  <c r="X757" s="1"/>
  <c r="O759" s="1"/>
  <c r="X754"/>
  <c r="R782"/>
  <c r="R783" s="1"/>
  <c r="R781"/>
  <c r="R784" l="1"/>
  <c r="R785"/>
  <c r="R786" s="1"/>
  <c r="H607"/>
  <c r="Q607" s="1"/>
  <c r="H606"/>
  <c r="Q606" s="1"/>
  <c r="H605"/>
  <c r="Q605" s="1"/>
  <c r="H604"/>
  <c r="Q604" s="1"/>
  <c r="W323"/>
  <c r="W322"/>
  <c r="S752"/>
  <c r="S753" s="1"/>
  <c r="S751"/>
  <c r="T752"/>
  <c r="T753" s="1"/>
  <c r="T751"/>
  <c r="Y323"/>
  <c r="Y322"/>
  <c r="O775"/>
  <c r="X775" s="1"/>
  <c r="O774"/>
  <c r="X774" s="1"/>
  <c r="O773"/>
  <c r="X773" s="1"/>
  <c r="O772"/>
  <c r="X772" s="1"/>
  <c r="X776" s="1"/>
  <c r="X777" s="1"/>
  <c r="U323"/>
  <c r="U322"/>
  <c r="Z322" s="1"/>
  <c r="Z321"/>
  <c r="V323"/>
  <c r="V324" s="1"/>
  <c r="V322"/>
  <c r="X779" l="1"/>
  <c r="X780" s="1"/>
  <c r="X778"/>
  <c r="Q608"/>
  <c r="U324"/>
  <c r="V326"/>
  <c r="V325"/>
  <c r="T755"/>
  <c r="T756" s="1"/>
  <c r="T757" s="1"/>
  <c r="K759" s="1"/>
  <c r="T754"/>
  <c r="S755"/>
  <c r="S756" s="1"/>
  <c r="S757" s="1"/>
  <c r="J759" s="1"/>
  <c r="S754"/>
  <c r="R788"/>
  <c r="R789" s="1"/>
  <c r="R787"/>
  <c r="Y324"/>
  <c r="W324"/>
  <c r="Y326" l="1"/>
  <c r="Y325"/>
  <c r="J775"/>
  <c r="S775" s="1"/>
  <c r="J774"/>
  <c r="S774" s="1"/>
  <c r="J773"/>
  <c r="S773" s="1"/>
  <c r="J772"/>
  <c r="S772" s="1"/>
  <c r="W326"/>
  <c r="W325"/>
  <c r="U326"/>
  <c r="U325"/>
  <c r="Z324"/>
  <c r="Q609"/>
  <c r="X782"/>
  <c r="X783" s="1"/>
  <c r="X781"/>
  <c r="R791"/>
  <c r="R792" s="1"/>
  <c r="R790"/>
  <c r="K775"/>
  <c r="T775" s="1"/>
  <c r="K774"/>
  <c r="T774" s="1"/>
  <c r="K773"/>
  <c r="T773" s="1"/>
  <c r="K772"/>
  <c r="T772" s="1"/>
  <c r="R794" l="1"/>
  <c r="R795" s="1"/>
  <c r="R793"/>
  <c r="X785"/>
  <c r="X786" s="1"/>
  <c r="X784"/>
  <c r="Q611"/>
  <c r="Q612" s="1"/>
  <c r="Q610"/>
  <c r="T776"/>
  <c r="T777" s="1"/>
  <c r="Z325"/>
  <c r="V327" s="1"/>
  <c r="S776"/>
  <c r="S777" s="1"/>
  <c r="Y327"/>
  <c r="U327"/>
  <c r="W327"/>
  <c r="W329" l="1"/>
  <c r="W328"/>
  <c r="Y329"/>
  <c r="Y328"/>
  <c r="V329"/>
  <c r="V328"/>
  <c r="Q614"/>
  <c r="Q615" s="1"/>
  <c r="Q613"/>
  <c r="X788"/>
  <c r="X789" s="1"/>
  <c r="X787"/>
  <c r="R797"/>
  <c r="R798" s="1"/>
  <c r="R799" s="1"/>
  <c r="I801" s="1"/>
  <c r="R796"/>
  <c r="U329"/>
  <c r="U328"/>
  <c r="Z327"/>
  <c r="S779"/>
  <c r="S780" s="1"/>
  <c r="S778"/>
  <c r="T779"/>
  <c r="T780" s="1"/>
  <c r="T778"/>
  <c r="T782" l="1"/>
  <c r="T783" s="1"/>
  <c r="T781"/>
  <c r="S782"/>
  <c r="S783" s="1"/>
  <c r="S781"/>
  <c r="Z328"/>
  <c r="V330"/>
  <c r="Y330"/>
  <c r="W330"/>
  <c r="I817"/>
  <c r="R817" s="1"/>
  <c r="I816"/>
  <c r="R816" s="1"/>
  <c r="I815"/>
  <c r="R815" s="1"/>
  <c r="I814"/>
  <c r="R814" s="1"/>
  <c r="R818" s="1"/>
  <c r="R819" s="1"/>
  <c r="X791"/>
  <c r="X792" s="1"/>
  <c r="X790"/>
  <c r="Q617"/>
  <c r="Q618" s="1"/>
  <c r="Q616"/>
  <c r="U330"/>
  <c r="Q620" l="1"/>
  <c r="Q621" s="1"/>
  <c r="Q619"/>
  <c r="X794"/>
  <c r="X795" s="1"/>
  <c r="X793"/>
  <c r="W332"/>
  <c r="W331"/>
  <c r="V332"/>
  <c r="V331"/>
  <c r="S785"/>
  <c r="S786" s="1"/>
  <c r="S784"/>
  <c r="T785"/>
  <c r="T786" s="1"/>
  <c r="T784"/>
  <c r="U332"/>
  <c r="U331"/>
  <c r="Z331" s="1"/>
  <c r="Z330"/>
  <c r="R821"/>
  <c r="R822" s="1"/>
  <c r="R820"/>
  <c r="Y332"/>
  <c r="Y333" s="1"/>
  <c r="Y331"/>
  <c r="R824" l="1"/>
  <c r="R825" s="1"/>
  <c r="R823"/>
  <c r="U333"/>
  <c r="Y335"/>
  <c r="Y334"/>
  <c r="T788"/>
  <c r="T789" s="1"/>
  <c r="T787"/>
  <c r="S788"/>
  <c r="S789" s="1"/>
  <c r="S787"/>
  <c r="X797"/>
  <c r="X798" s="1"/>
  <c r="X799" s="1"/>
  <c r="O801" s="1"/>
  <c r="X796"/>
  <c r="Q623"/>
  <c r="Q624" s="1"/>
  <c r="Q622"/>
  <c r="V333"/>
  <c r="W333"/>
  <c r="W335" l="1"/>
  <c r="W334"/>
  <c r="Q626"/>
  <c r="Q627" s="1"/>
  <c r="Q625"/>
  <c r="O817"/>
  <c r="X817" s="1"/>
  <c r="O816"/>
  <c r="X816" s="1"/>
  <c r="O815"/>
  <c r="X815" s="1"/>
  <c r="O814"/>
  <c r="X814" s="1"/>
  <c r="S791"/>
  <c r="S792" s="1"/>
  <c r="S790"/>
  <c r="T791"/>
  <c r="T792" s="1"/>
  <c r="T790"/>
  <c r="U335"/>
  <c r="U334"/>
  <c r="Z333"/>
  <c r="R827"/>
  <c r="R828" s="1"/>
  <c r="R826"/>
  <c r="V335"/>
  <c r="V334"/>
  <c r="T794" l="1"/>
  <c r="T795" s="1"/>
  <c r="T793"/>
  <c r="S794"/>
  <c r="S795" s="1"/>
  <c r="S793"/>
  <c r="R830"/>
  <c r="R831" s="1"/>
  <c r="R829"/>
  <c r="Q629"/>
  <c r="Q630" s="1"/>
  <c r="Q628"/>
  <c r="Z334"/>
  <c r="Y336" s="1"/>
  <c r="Y337" s="1"/>
  <c r="P339" s="1"/>
  <c r="X818"/>
  <c r="X819" s="1"/>
  <c r="X821" l="1"/>
  <c r="X822" s="1"/>
  <c r="X820"/>
  <c r="Q631"/>
  <c r="H633" s="1"/>
  <c r="R833"/>
  <c r="R834" s="1"/>
  <c r="R832"/>
  <c r="S797"/>
  <c r="S798" s="1"/>
  <c r="S799" s="1"/>
  <c r="J801" s="1"/>
  <c r="S796"/>
  <c r="T797"/>
  <c r="T798" s="1"/>
  <c r="T799" s="1"/>
  <c r="K801" s="1"/>
  <c r="T796"/>
  <c r="V336"/>
  <c r="V337" s="1"/>
  <c r="M339" s="1"/>
  <c r="P355"/>
  <c r="Y355" s="1"/>
  <c r="P354"/>
  <c r="Y354" s="1"/>
  <c r="P353"/>
  <c r="Y353" s="1"/>
  <c r="P352"/>
  <c r="Y352" s="1"/>
  <c r="Y356" s="1"/>
  <c r="W336"/>
  <c r="W337" s="1"/>
  <c r="N339" s="1"/>
  <c r="U336"/>
  <c r="U337" l="1"/>
  <c r="L339" s="1"/>
  <c r="Z336"/>
  <c r="M355"/>
  <c r="V355" s="1"/>
  <c r="M354"/>
  <c r="V354" s="1"/>
  <c r="M353"/>
  <c r="V353" s="1"/>
  <c r="M352"/>
  <c r="V352" s="1"/>
  <c r="K817"/>
  <c r="T817" s="1"/>
  <c r="K816"/>
  <c r="T816" s="1"/>
  <c r="K815"/>
  <c r="T815" s="1"/>
  <c r="K814"/>
  <c r="T814" s="1"/>
  <c r="T818" s="1"/>
  <c r="T819" s="1"/>
  <c r="J817"/>
  <c r="S817" s="1"/>
  <c r="J816"/>
  <c r="S816" s="1"/>
  <c r="J815"/>
  <c r="S815" s="1"/>
  <c r="J814"/>
  <c r="S814" s="1"/>
  <c r="S818" s="1"/>
  <c r="S819" s="1"/>
  <c r="R836"/>
  <c r="R837" s="1"/>
  <c r="R835"/>
  <c r="X824"/>
  <c r="X825" s="1"/>
  <c r="X823"/>
  <c r="N355"/>
  <c r="W355" s="1"/>
  <c r="N354"/>
  <c r="W354" s="1"/>
  <c r="N353"/>
  <c r="W353" s="1"/>
  <c r="N352"/>
  <c r="W352" s="1"/>
  <c r="H649"/>
  <c r="Q649" s="1"/>
  <c r="H648"/>
  <c r="Q648" s="1"/>
  <c r="H647"/>
  <c r="Q647" s="1"/>
  <c r="H646"/>
  <c r="Q646" s="1"/>
  <c r="X827" l="1"/>
  <c r="X828" s="1"/>
  <c r="X826"/>
  <c r="Q650"/>
  <c r="L355"/>
  <c r="U355" s="1"/>
  <c r="L354"/>
  <c r="U354" s="1"/>
  <c r="L353"/>
  <c r="U353" s="1"/>
  <c r="L352"/>
  <c r="U352" s="1"/>
  <c r="W356"/>
  <c r="V356"/>
  <c r="R839"/>
  <c r="R840" s="1"/>
  <c r="R841" s="1"/>
  <c r="I843" s="1"/>
  <c r="R838"/>
  <c r="S821"/>
  <c r="S822" s="1"/>
  <c r="S820"/>
  <c r="T821"/>
  <c r="T822" s="1"/>
  <c r="T820"/>
  <c r="S824" l="1"/>
  <c r="S825" s="1"/>
  <c r="S823"/>
  <c r="Q651"/>
  <c r="X830"/>
  <c r="X831" s="1"/>
  <c r="X829"/>
  <c r="T824"/>
  <c r="T825" s="1"/>
  <c r="T823"/>
  <c r="U356"/>
  <c r="T342"/>
  <c r="T344" l="1"/>
  <c r="V344" s="1"/>
  <c r="V347" s="1"/>
  <c r="X833"/>
  <c r="X834" s="1"/>
  <c r="X832"/>
  <c r="Q653"/>
  <c r="Q654" s="1"/>
  <c r="Q652"/>
  <c r="S827"/>
  <c r="S828" s="1"/>
  <c r="S826"/>
  <c r="Z356"/>
  <c r="T827"/>
  <c r="T828" s="1"/>
  <c r="T826"/>
  <c r="Y357" l="1"/>
  <c r="W357"/>
  <c r="V357"/>
  <c r="U357"/>
  <c r="Q656"/>
  <c r="Q657" s="1"/>
  <c r="Q655"/>
  <c r="X836"/>
  <c r="X837" s="1"/>
  <c r="X835"/>
  <c r="T830"/>
  <c r="T831" s="1"/>
  <c r="T829"/>
  <c r="S830"/>
  <c r="S831" s="1"/>
  <c r="S829"/>
  <c r="V359" l="1"/>
  <c r="V358"/>
  <c r="Y359"/>
  <c r="Y358"/>
  <c r="S833"/>
  <c r="S834" s="1"/>
  <c r="S832"/>
  <c r="T833"/>
  <c r="T834" s="1"/>
  <c r="T832"/>
  <c r="X839"/>
  <c r="X840" s="1"/>
  <c r="X841" s="1"/>
  <c r="O843" s="1"/>
  <c r="X838"/>
  <c r="Q659"/>
  <c r="Q660" s="1"/>
  <c r="Q658"/>
  <c r="U359"/>
  <c r="U358"/>
  <c r="Z358" s="1"/>
  <c r="Z357"/>
  <c r="W359"/>
  <c r="W360" s="1"/>
  <c r="W358"/>
  <c r="U360" l="1"/>
  <c r="Y360"/>
  <c r="V360"/>
  <c r="W362"/>
  <c r="W361"/>
  <c r="Q662"/>
  <c r="Q663" s="1"/>
  <c r="Q661"/>
  <c r="T836"/>
  <c r="T837" s="1"/>
  <c r="T835"/>
  <c r="S836"/>
  <c r="S837" s="1"/>
  <c r="S835"/>
  <c r="Y362" l="1"/>
  <c r="Y361"/>
  <c r="U362"/>
  <c r="U361"/>
  <c r="Z360"/>
  <c r="S839"/>
  <c r="S840" s="1"/>
  <c r="S841" s="1"/>
  <c r="J843" s="1"/>
  <c r="S838"/>
  <c r="T839"/>
  <c r="T840" s="1"/>
  <c r="T841" s="1"/>
  <c r="K843" s="1"/>
  <c r="T838"/>
  <c r="Q665"/>
  <c r="Q666" s="1"/>
  <c r="Q664"/>
  <c r="V362"/>
  <c r="V361"/>
  <c r="Q668" l="1"/>
  <c r="Q669" s="1"/>
  <c r="Q667"/>
  <c r="Z361"/>
  <c r="W363" s="1"/>
  <c r="W365" l="1"/>
  <c r="W364"/>
  <c r="Q671"/>
  <c r="Q672" s="1"/>
  <c r="Q670"/>
  <c r="V363"/>
  <c r="Y363"/>
  <c r="U363"/>
  <c r="U365" l="1"/>
  <c r="U364"/>
  <c r="Z363"/>
  <c r="Y365"/>
  <c r="Y364"/>
  <c r="Q673"/>
  <c r="H675" s="1"/>
  <c r="V365"/>
  <c r="V364"/>
  <c r="H691" l="1"/>
  <c r="Q691" s="1"/>
  <c r="H690"/>
  <c r="Q690" s="1"/>
  <c r="H689"/>
  <c r="Q689" s="1"/>
  <c r="H688"/>
  <c r="Q688" s="1"/>
  <c r="V366"/>
  <c r="Y366"/>
  <c r="Z364"/>
  <c r="W366" s="1"/>
  <c r="W368" l="1"/>
  <c r="W367"/>
  <c r="Q692"/>
  <c r="U366"/>
  <c r="Y368"/>
  <c r="Y367"/>
  <c r="V368"/>
  <c r="V367"/>
  <c r="U368" l="1"/>
  <c r="U367"/>
  <c r="Z367" s="1"/>
  <c r="Z366"/>
  <c r="Q693"/>
  <c r="W369"/>
  <c r="V369"/>
  <c r="Y369"/>
  <c r="V371" l="1"/>
  <c r="V370"/>
  <c r="U369"/>
  <c r="Y371"/>
  <c r="Y370"/>
  <c r="W371"/>
  <c r="W370"/>
  <c r="Q695"/>
  <c r="Q696" s="1"/>
  <c r="Q694"/>
  <c r="U371" l="1"/>
  <c r="U370"/>
  <c r="Z370" s="1"/>
  <c r="Z369"/>
  <c r="V372"/>
  <c r="Q698"/>
  <c r="Q699" s="1"/>
  <c r="Q697"/>
  <c r="W372"/>
  <c r="Y372"/>
  <c r="W374" l="1"/>
  <c r="W373"/>
  <c r="Q701"/>
  <c r="Q702" s="1"/>
  <c r="Q700"/>
  <c r="V374"/>
  <c r="V373"/>
  <c r="U372"/>
  <c r="Y374"/>
  <c r="Y373"/>
  <c r="Q704" l="1"/>
  <c r="Q705" s="1"/>
  <c r="Q703"/>
  <c r="U374"/>
  <c r="U373"/>
  <c r="Z372"/>
  <c r="Z373" l="1"/>
  <c r="Q707"/>
  <c r="Q708" s="1"/>
  <c r="Q706"/>
  <c r="U375"/>
  <c r="Q710" l="1"/>
  <c r="Q711" s="1"/>
  <c r="Q709"/>
  <c r="Y375"/>
  <c r="W375"/>
  <c r="V375"/>
  <c r="U377"/>
  <c r="U376"/>
  <c r="Z375"/>
  <c r="W377" l="1"/>
  <c r="W376"/>
  <c r="V377"/>
  <c r="V376"/>
  <c r="Y377"/>
  <c r="Y376"/>
  <c r="Q713"/>
  <c r="Q714" s="1"/>
  <c r="Q712"/>
  <c r="Z376"/>
  <c r="U378" s="1"/>
  <c r="U379" l="1"/>
  <c r="L381" s="1"/>
  <c r="Q715"/>
  <c r="H717" s="1"/>
  <c r="Y378"/>
  <c r="Y379" s="1"/>
  <c r="P381" s="1"/>
  <c r="V378"/>
  <c r="V379" s="1"/>
  <c r="M381" s="1"/>
  <c r="W378"/>
  <c r="W379" s="1"/>
  <c r="N381" s="1"/>
  <c r="N397" l="1"/>
  <c r="W397" s="1"/>
  <c r="N396"/>
  <c r="W396" s="1"/>
  <c r="N395"/>
  <c r="W395" s="1"/>
  <c r="N394"/>
  <c r="W394" s="1"/>
  <c r="P397"/>
  <c r="Y397" s="1"/>
  <c r="P396"/>
  <c r="Y396" s="1"/>
  <c r="P395"/>
  <c r="Y395" s="1"/>
  <c r="P394"/>
  <c r="Y394" s="1"/>
  <c r="Y398" s="1"/>
  <c r="L397"/>
  <c r="U397" s="1"/>
  <c r="L396"/>
  <c r="U396" s="1"/>
  <c r="L395"/>
  <c r="U395" s="1"/>
  <c r="L394"/>
  <c r="U394" s="1"/>
  <c r="M397"/>
  <c r="V397" s="1"/>
  <c r="M396"/>
  <c r="V396" s="1"/>
  <c r="M395"/>
  <c r="V395" s="1"/>
  <c r="M394"/>
  <c r="V394" s="1"/>
  <c r="H733"/>
  <c r="Q733" s="1"/>
  <c r="H732"/>
  <c r="Q732" s="1"/>
  <c r="H731"/>
  <c r="Q731" s="1"/>
  <c r="H730"/>
  <c r="Q730" s="1"/>
  <c r="Z378"/>
  <c r="Q734" l="1"/>
  <c r="U398"/>
  <c r="T384"/>
  <c r="V398"/>
  <c r="W398"/>
  <c r="T386" l="1"/>
  <c r="V386" s="1"/>
  <c r="V389" s="1"/>
  <c r="Q735"/>
  <c r="Z398"/>
  <c r="Y399" l="1"/>
  <c r="U399"/>
  <c r="V399"/>
  <c r="W399"/>
  <c r="Q737"/>
  <c r="Q738" s="1"/>
  <c r="Q736"/>
  <c r="V401" l="1"/>
  <c r="V400"/>
  <c r="Y401"/>
  <c r="Y400"/>
  <c r="Q740"/>
  <c r="Q741" s="1"/>
  <c r="Q739"/>
  <c r="W401"/>
  <c r="W400"/>
  <c r="U401"/>
  <c r="U400"/>
  <c r="Z399"/>
  <c r="Q743" l="1"/>
  <c r="Q744" s="1"/>
  <c r="Q742"/>
  <c r="Z400"/>
  <c r="W402" s="1"/>
  <c r="W404" l="1"/>
  <c r="W403"/>
  <c r="Q746"/>
  <c r="Q747" s="1"/>
  <c r="Q745"/>
  <c r="V402"/>
  <c r="U402"/>
  <c r="Y402"/>
  <c r="Y404" l="1"/>
  <c r="Y403"/>
  <c r="U404"/>
  <c r="U403"/>
  <c r="Z402"/>
  <c r="Q749"/>
  <c r="Q750" s="1"/>
  <c r="Q748"/>
  <c r="V404"/>
  <c r="V403"/>
  <c r="Q752" l="1"/>
  <c r="Q753" s="1"/>
  <c r="Q751"/>
  <c r="Z403"/>
  <c r="W405" s="1"/>
  <c r="Q755" l="1"/>
  <c r="Q756" s="1"/>
  <c r="Q754"/>
  <c r="Y405"/>
  <c r="W407"/>
  <c r="W406"/>
  <c r="V405"/>
  <c r="U405"/>
  <c r="V407" l="1"/>
  <c r="V406"/>
  <c r="U407"/>
  <c r="U406"/>
  <c r="Z405"/>
  <c r="Y407"/>
  <c r="Y406"/>
  <c r="Q757"/>
  <c r="H759" s="1"/>
  <c r="H775" l="1"/>
  <c r="Q775" s="1"/>
  <c r="H774"/>
  <c r="Q774" s="1"/>
  <c r="H773"/>
  <c r="Q773" s="1"/>
  <c r="H772"/>
  <c r="Q772" s="1"/>
  <c r="Y408"/>
  <c r="Z406"/>
  <c r="W408" s="1"/>
  <c r="W410" l="1"/>
  <c r="W409"/>
  <c r="Q776"/>
  <c r="U408"/>
  <c r="Y410"/>
  <c r="Y409"/>
  <c r="V408"/>
  <c r="V410" l="1"/>
  <c r="V409"/>
  <c r="U410"/>
  <c r="U409"/>
  <c r="Z408"/>
  <c r="Q777"/>
  <c r="Q779" l="1"/>
  <c r="Q780" s="1"/>
  <c r="Q778"/>
  <c r="Z409"/>
  <c r="U411" s="1"/>
  <c r="U413" l="1"/>
  <c r="U412"/>
  <c r="W411"/>
  <c r="Y411"/>
  <c r="Q782"/>
  <c r="Q783" s="1"/>
  <c r="Q781"/>
  <c r="V411"/>
  <c r="Z411" s="1"/>
  <c r="Q785" l="1"/>
  <c r="Q786" s="1"/>
  <c r="Q784"/>
  <c r="W413"/>
  <c r="W412"/>
  <c r="V413"/>
  <c r="V412"/>
  <c r="Y413"/>
  <c r="Y412"/>
  <c r="Z412"/>
  <c r="U414" s="1"/>
  <c r="U416" l="1"/>
  <c r="U415"/>
  <c r="Q787"/>
  <c r="Q788"/>
  <c r="Q789" s="1"/>
  <c r="Y414"/>
  <c r="V414"/>
  <c r="Z414" s="1"/>
  <c r="W414"/>
  <c r="W416" l="1"/>
  <c r="W415"/>
  <c r="Y416"/>
  <c r="Y415"/>
  <c r="V416"/>
  <c r="V415"/>
  <c r="Q791"/>
  <c r="Q792" s="1"/>
  <c r="Q790"/>
  <c r="Z415"/>
  <c r="U417" s="1"/>
  <c r="U419" l="1"/>
  <c r="U418"/>
  <c r="V417"/>
  <c r="Y417"/>
  <c r="W417"/>
  <c r="Q794"/>
  <c r="Q795" s="1"/>
  <c r="Q793"/>
  <c r="W419" l="1"/>
  <c r="W418"/>
  <c r="V419"/>
  <c r="V418"/>
  <c r="Z417"/>
  <c r="Q797"/>
  <c r="Q798" s="1"/>
  <c r="Q796"/>
  <c r="Y419"/>
  <c r="Y418"/>
  <c r="Z418"/>
  <c r="U420" s="1"/>
  <c r="U421" l="1"/>
  <c r="L423" s="1"/>
  <c r="Q799"/>
  <c r="H801" s="1"/>
  <c r="Y420"/>
  <c r="Y421" s="1"/>
  <c r="P423" s="1"/>
  <c r="V420"/>
  <c r="V421" s="1"/>
  <c r="M423" s="1"/>
  <c r="W420"/>
  <c r="W421" s="1"/>
  <c r="N423" s="1"/>
  <c r="N439" l="1"/>
  <c r="W439" s="1"/>
  <c r="N438"/>
  <c r="W438" s="1"/>
  <c r="N437"/>
  <c r="W437" s="1"/>
  <c r="N436"/>
  <c r="W436" s="1"/>
  <c r="W440" s="1"/>
  <c r="P439"/>
  <c r="Y439" s="1"/>
  <c r="P438"/>
  <c r="Y438" s="1"/>
  <c r="P437"/>
  <c r="Y437" s="1"/>
  <c r="P436"/>
  <c r="Y436" s="1"/>
  <c r="H817"/>
  <c r="Q817" s="1"/>
  <c r="H816"/>
  <c r="Q816" s="1"/>
  <c r="H815"/>
  <c r="Q815" s="1"/>
  <c r="H814"/>
  <c r="Q814" s="1"/>
  <c r="L439"/>
  <c r="U439" s="1"/>
  <c r="L438"/>
  <c r="U438" s="1"/>
  <c r="L437"/>
  <c r="U437" s="1"/>
  <c r="L436"/>
  <c r="U436" s="1"/>
  <c r="M439"/>
  <c r="V439" s="1"/>
  <c r="M438"/>
  <c r="V438" s="1"/>
  <c r="M437"/>
  <c r="V437" s="1"/>
  <c r="M436"/>
  <c r="V436" s="1"/>
  <c r="V440" s="1"/>
  <c r="Z420"/>
  <c r="U440" l="1"/>
  <c r="T426"/>
  <c r="Q818"/>
  <c r="Y440"/>
  <c r="Z440" l="1"/>
  <c r="Q819"/>
  <c r="V431"/>
  <c r="U441" s="1"/>
  <c r="T428"/>
  <c r="V428" s="1"/>
  <c r="U443" l="1"/>
  <c r="U442"/>
  <c r="Q821"/>
  <c r="Q822" s="1"/>
  <c r="Q820"/>
  <c r="Y441"/>
  <c r="W441"/>
  <c r="V441"/>
  <c r="Z441" s="1"/>
  <c r="Y443" l="1"/>
  <c r="Y442"/>
  <c r="Q824"/>
  <c r="Q825" s="1"/>
  <c r="Q823"/>
  <c r="V443"/>
  <c r="V444" s="1"/>
  <c r="V442"/>
  <c r="W443"/>
  <c r="W444" s="1"/>
  <c r="W442"/>
  <c r="Z442"/>
  <c r="U444" s="1"/>
  <c r="U446" l="1"/>
  <c r="U445"/>
  <c r="V446"/>
  <c r="V445"/>
  <c r="Q827"/>
  <c r="Q828" s="1"/>
  <c r="Q826"/>
  <c r="Y444"/>
  <c r="W446"/>
  <c r="W445"/>
  <c r="Y446" l="1"/>
  <c r="Y445"/>
  <c r="Q830"/>
  <c r="Q831" s="1"/>
  <c r="Q829"/>
  <c r="Z444"/>
  <c r="Z445"/>
  <c r="W447" s="1"/>
  <c r="W449" l="1"/>
  <c r="W448"/>
  <c r="Q833"/>
  <c r="Q834" s="1"/>
  <c r="Q832"/>
  <c r="Y447"/>
  <c r="V447"/>
  <c r="U447"/>
  <c r="V449" l="1"/>
  <c r="V448"/>
  <c r="U449"/>
  <c r="U448"/>
  <c r="Z447"/>
  <c r="Y449"/>
  <c r="Y448"/>
  <c r="Q836"/>
  <c r="Q837" s="1"/>
  <c r="Q835"/>
  <c r="Q839" l="1"/>
  <c r="Q840" s="1"/>
  <c r="Q838"/>
  <c r="Y450"/>
  <c r="Z448"/>
  <c r="W450" s="1"/>
  <c r="Y452" l="1"/>
  <c r="Y451"/>
  <c r="Q841"/>
  <c r="H843" s="1"/>
  <c r="V450"/>
  <c r="W452"/>
  <c r="W451"/>
  <c r="U450"/>
  <c r="U452" l="1"/>
  <c r="U451"/>
  <c r="Z450"/>
  <c r="V452"/>
  <c r="V451"/>
  <c r="V453" l="1"/>
  <c r="Z451"/>
  <c r="Y453" l="1"/>
  <c r="W453"/>
  <c r="U453"/>
  <c r="V455"/>
  <c r="V454"/>
  <c r="U455" l="1"/>
  <c r="U454"/>
  <c r="Z453"/>
  <c r="Y455"/>
  <c r="Y454"/>
  <c r="W455"/>
  <c r="W454"/>
  <c r="Z454" l="1"/>
  <c r="V456" s="1"/>
  <c r="V458" l="1"/>
  <c r="V457"/>
  <c r="Y456"/>
  <c r="U456"/>
  <c r="W456"/>
  <c r="W458" l="1"/>
  <c r="W457"/>
  <c r="Y458"/>
  <c r="Y457"/>
  <c r="U458"/>
  <c r="U457"/>
  <c r="Z456"/>
  <c r="Z457" l="1"/>
  <c r="V459" s="1"/>
  <c r="Y459"/>
  <c r="W459"/>
  <c r="U459"/>
  <c r="U461" l="1"/>
  <c r="U460"/>
  <c r="Z459"/>
  <c r="W461"/>
  <c r="W460"/>
  <c r="V461"/>
  <c r="V460"/>
  <c r="Y461"/>
  <c r="Y460"/>
  <c r="U462" l="1"/>
  <c r="W462"/>
  <c r="W463" s="1"/>
  <c r="N465" s="1"/>
  <c r="Z460"/>
  <c r="Y462" s="1"/>
  <c r="Y463" s="1"/>
  <c r="P465" s="1"/>
  <c r="P481" l="1"/>
  <c r="Y481" s="1"/>
  <c r="P480"/>
  <c r="Y480" s="1"/>
  <c r="P479"/>
  <c r="Y479" s="1"/>
  <c r="P478"/>
  <c r="Y478" s="1"/>
  <c r="Y482" s="1"/>
  <c r="N481"/>
  <c r="W481" s="1"/>
  <c r="N480"/>
  <c r="W480" s="1"/>
  <c r="N479"/>
  <c r="W479" s="1"/>
  <c r="N478"/>
  <c r="W478" s="1"/>
  <c r="V462"/>
  <c r="V463" s="1"/>
  <c r="M465" s="1"/>
  <c r="U463"/>
  <c r="L465" s="1"/>
  <c r="Z462"/>
  <c r="M481" l="1"/>
  <c r="V481" s="1"/>
  <c r="M480"/>
  <c r="V480" s="1"/>
  <c r="M479"/>
  <c r="V479" s="1"/>
  <c r="M478"/>
  <c r="V478" s="1"/>
  <c r="L481"/>
  <c r="U481" s="1"/>
  <c r="L480"/>
  <c r="U480" s="1"/>
  <c r="L479"/>
  <c r="U479" s="1"/>
  <c r="L478"/>
  <c r="U478" s="1"/>
  <c r="W482"/>
  <c r="U482" l="1"/>
  <c r="T468"/>
  <c r="V482"/>
  <c r="T470" l="1"/>
  <c r="V470" s="1"/>
  <c r="V473" s="1"/>
  <c r="Z482"/>
  <c r="Y483" l="1"/>
  <c r="W483"/>
  <c r="U483"/>
  <c r="V483"/>
  <c r="U485" l="1"/>
  <c r="U484"/>
  <c r="Z483"/>
  <c r="Y485"/>
  <c r="Y484"/>
  <c r="V485"/>
  <c r="V484"/>
  <c r="W485"/>
  <c r="W484"/>
  <c r="U486" l="1"/>
  <c r="Y486"/>
  <c r="Z484"/>
  <c r="V486" s="1"/>
  <c r="V488" l="1"/>
  <c r="V487"/>
  <c r="Y488"/>
  <c r="Y487"/>
  <c r="W486"/>
  <c r="U488"/>
  <c r="U487"/>
  <c r="Z486"/>
  <c r="W488" l="1"/>
  <c r="W487"/>
  <c r="Z487" s="1"/>
  <c r="Y489" l="1"/>
  <c r="V489"/>
  <c r="U489"/>
  <c r="W489"/>
  <c r="U491" l="1"/>
  <c r="U490"/>
  <c r="Z489"/>
  <c r="Y491"/>
  <c r="Y490"/>
  <c r="W491"/>
  <c r="W490"/>
  <c r="V491"/>
  <c r="V490"/>
  <c r="Z490" l="1"/>
  <c r="V492" s="1"/>
  <c r="V494" l="1"/>
  <c r="V493"/>
  <c r="W492"/>
  <c r="U492"/>
  <c r="Y492"/>
  <c r="Y494" l="1"/>
  <c r="Y493"/>
  <c r="W494"/>
  <c r="W493"/>
  <c r="U494"/>
  <c r="U493"/>
  <c r="Z492"/>
  <c r="Z493" l="1"/>
  <c r="V495" s="1"/>
  <c r="U495"/>
  <c r="W495"/>
  <c r="Y495"/>
  <c r="Y497" l="1"/>
  <c r="Y496"/>
  <c r="W497"/>
  <c r="W496"/>
  <c r="V497"/>
  <c r="V496"/>
  <c r="U497"/>
  <c r="U496"/>
  <c r="Z495"/>
  <c r="V498" l="1"/>
  <c r="Y498"/>
  <c r="Z496"/>
  <c r="U498" s="1"/>
  <c r="U500" l="1"/>
  <c r="U499"/>
  <c r="W498"/>
  <c r="Y500"/>
  <c r="Y499"/>
  <c r="V500"/>
  <c r="V499"/>
  <c r="W500" l="1"/>
  <c r="W499"/>
  <c r="Z498"/>
  <c r="U501"/>
  <c r="Z499"/>
  <c r="Y501" s="1"/>
  <c r="Y503" l="1"/>
  <c r="Y502"/>
  <c r="V501"/>
  <c r="W501"/>
  <c r="U503"/>
  <c r="U502"/>
  <c r="Z501"/>
  <c r="V503" l="1"/>
  <c r="V502"/>
  <c r="W503"/>
  <c r="W502"/>
  <c r="Z502" s="1"/>
  <c r="Y504" l="1"/>
  <c r="Y505" s="1"/>
  <c r="P507" s="1"/>
  <c r="U504"/>
  <c r="W504"/>
  <c r="W505" s="1"/>
  <c r="N507" s="1"/>
  <c r="V504"/>
  <c r="V505" s="1"/>
  <c r="M507" s="1"/>
  <c r="N523" l="1"/>
  <c r="W523" s="1"/>
  <c r="N522"/>
  <c r="W522" s="1"/>
  <c r="N521"/>
  <c r="W521" s="1"/>
  <c r="N520"/>
  <c r="W520" s="1"/>
  <c r="W524" s="1"/>
  <c r="P523"/>
  <c r="Y523" s="1"/>
  <c r="P522"/>
  <c r="Y522" s="1"/>
  <c r="P521"/>
  <c r="Y521" s="1"/>
  <c r="P520"/>
  <c r="Y520" s="1"/>
  <c r="M523"/>
  <c r="V523" s="1"/>
  <c r="M522"/>
  <c r="V522" s="1"/>
  <c r="M521"/>
  <c r="V521" s="1"/>
  <c r="M520"/>
  <c r="V520" s="1"/>
  <c r="U505"/>
  <c r="L507" s="1"/>
  <c r="Z504"/>
  <c r="L523" l="1"/>
  <c r="U523" s="1"/>
  <c r="L522"/>
  <c r="U522" s="1"/>
  <c r="L521"/>
  <c r="U521" s="1"/>
  <c r="L520"/>
  <c r="U520" s="1"/>
  <c r="V524"/>
  <c r="Y524"/>
  <c r="U524" l="1"/>
  <c r="T510"/>
  <c r="T512" l="1"/>
  <c r="V512" s="1"/>
  <c r="V515" s="1"/>
  <c r="Z524"/>
  <c r="W525" l="1"/>
  <c r="Y525"/>
  <c r="V525"/>
  <c r="U525"/>
  <c r="V527" l="1"/>
  <c r="V526"/>
  <c r="W527"/>
  <c r="W526"/>
  <c r="U527"/>
  <c r="U526"/>
  <c r="Z525"/>
  <c r="Y527"/>
  <c r="Y526"/>
  <c r="W528" l="1"/>
  <c r="Y528"/>
  <c r="Z526"/>
  <c r="U528" s="1"/>
  <c r="U530" l="1"/>
  <c r="U529"/>
  <c r="V528"/>
  <c r="Z528" s="1"/>
  <c r="Y530"/>
  <c r="Y529"/>
  <c r="W530"/>
  <c r="W529"/>
  <c r="V530" l="1"/>
  <c r="V529"/>
  <c r="Z529" s="1"/>
  <c r="Y531" l="1"/>
  <c r="W531"/>
  <c r="U531"/>
  <c r="V531"/>
  <c r="U533" l="1"/>
  <c r="U532"/>
  <c r="Z531"/>
  <c r="Y533"/>
  <c r="Y532"/>
  <c r="V533"/>
  <c r="V532"/>
  <c r="W533"/>
  <c r="W532"/>
  <c r="Z532" l="1"/>
  <c r="W534" s="1"/>
  <c r="W536" l="1"/>
  <c r="W535"/>
  <c r="V534"/>
  <c r="U534"/>
  <c r="Y534"/>
  <c r="Y536" l="1"/>
  <c r="Y535"/>
  <c r="V536"/>
  <c r="V535"/>
  <c r="U536"/>
  <c r="U535"/>
  <c r="Z534"/>
  <c r="U537" l="1"/>
  <c r="Y537"/>
  <c r="Z535"/>
  <c r="W537" s="1"/>
  <c r="Y539" l="1"/>
  <c r="Y538"/>
  <c r="U539"/>
  <c r="U538"/>
  <c r="Z537"/>
  <c r="W539"/>
  <c r="W538"/>
  <c r="V537"/>
  <c r="V539" l="1"/>
  <c r="V540" s="1"/>
  <c r="V538"/>
  <c r="U540"/>
  <c r="W540"/>
  <c r="Z538"/>
  <c r="Y540" s="1"/>
  <c r="Y542" l="1"/>
  <c r="Y541"/>
  <c r="W542"/>
  <c r="W541"/>
  <c r="U542"/>
  <c r="U541"/>
  <c r="Z540"/>
  <c r="V542"/>
  <c r="V541"/>
  <c r="Z541" l="1"/>
  <c r="W543" s="1"/>
  <c r="W545" l="1"/>
  <c r="W544"/>
  <c r="Y543"/>
  <c r="U543"/>
  <c r="V543"/>
  <c r="V545" l="1"/>
  <c r="V544"/>
  <c r="Y545"/>
  <c r="Y544"/>
  <c r="U545"/>
  <c r="U544"/>
  <c r="Z543"/>
  <c r="U546" l="1"/>
  <c r="V546"/>
  <c r="V547" s="1"/>
  <c r="M549" s="1"/>
  <c r="Z544"/>
  <c r="W546" s="1"/>
  <c r="W547" s="1"/>
  <c r="N549" s="1"/>
  <c r="M565" l="1"/>
  <c r="V565" s="1"/>
  <c r="M564"/>
  <c r="V564" s="1"/>
  <c r="M563"/>
  <c r="V563" s="1"/>
  <c r="M562"/>
  <c r="V562" s="1"/>
  <c r="V566" s="1"/>
  <c r="U547"/>
  <c r="L549" s="1"/>
  <c r="N565"/>
  <c r="W565" s="1"/>
  <c r="N564"/>
  <c r="W564" s="1"/>
  <c r="N563"/>
  <c r="W563" s="1"/>
  <c r="N562"/>
  <c r="W562" s="1"/>
  <c r="Y546"/>
  <c r="Y547" s="1"/>
  <c r="P549" s="1"/>
  <c r="P565" l="1"/>
  <c r="Y565" s="1"/>
  <c r="P564"/>
  <c r="Y564" s="1"/>
  <c r="P563"/>
  <c r="Y563" s="1"/>
  <c r="P562"/>
  <c r="Y562" s="1"/>
  <c r="Y566" s="1"/>
  <c r="L565"/>
  <c r="U565" s="1"/>
  <c r="L564"/>
  <c r="U564" s="1"/>
  <c r="L563"/>
  <c r="U563" s="1"/>
  <c r="L562"/>
  <c r="U562" s="1"/>
  <c r="Z546"/>
  <c r="W566"/>
  <c r="U566" l="1"/>
  <c r="T552"/>
  <c r="Z566" l="1"/>
  <c r="T554"/>
  <c r="V554" s="1"/>
  <c r="V557" s="1"/>
  <c r="V567" l="1"/>
  <c r="Y567"/>
  <c r="W567"/>
  <c r="U567"/>
  <c r="W569" l="1"/>
  <c r="W568"/>
  <c r="V569"/>
  <c r="V568"/>
  <c r="U569"/>
  <c r="U568"/>
  <c r="Z567"/>
  <c r="Y569"/>
  <c r="Y568"/>
  <c r="Z568" l="1"/>
  <c r="V570" s="1"/>
  <c r="V572" l="1"/>
  <c r="V571"/>
  <c r="W570"/>
  <c r="U570"/>
  <c r="Y570"/>
  <c r="W572" l="1"/>
  <c r="W571"/>
  <c r="Y572"/>
  <c r="Y571"/>
  <c r="U572"/>
  <c r="U571"/>
  <c r="Z570"/>
  <c r="Z571" l="1"/>
  <c r="V573" s="1"/>
  <c r="U573"/>
  <c r="U575" l="1"/>
  <c r="U574"/>
  <c r="Z573"/>
  <c r="V575"/>
  <c r="V574"/>
  <c r="Y573"/>
  <c r="W573"/>
  <c r="W575" l="1"/>
  <c r="W574"/>
  <c r="Y575"/>
  <c r="Y574"/>
  <c r="Z574"/>
  <c r="V576" s="1"/>
  <c r="V578" l="1"/>
  <c r="V577"/>
  <c r="U576"/>
  <c r="W576"/>
  <c r="Y576"/>
  <c r="U578" l="1"/>
  <c r="U577"/>
  <c r="Z576"/>
  <c r="Y578"/>
  <c r="Y577"/>
  <c r="W578"/>
  <c r="W577"/>
  <c r="Z577" l="1"/>
  <c r="V579" s="1"/>
  <c r="U579" l="1"/>
  <c r="W579"/>
  <c r="V581"/>
  <c r="V580"/>
  <c r="Y579"/>
  <c r="U581" l="1"/>
  <c r="U580"/>
  <c r="Z579"/>
  <c r="Y581"/>
  <c r="Y580"/>
  <c r="W581"/>
  <c r="W580"/>
  <c r="Z580" l="1"/>
  <c r="V582" s="1"/>
  <c r="W582" l="1"/>
  <c r="Y582"/>
  <c r="V584"/>
  <c r="V583"/>
  <c r="U582"/>
  <c r="W584" l="1"/>
  <c r="W583"/>
  <c r="U584"/>
  <c r="U583"/>
  <c r="Z582"/>
  <c r="Y584"/>
  <c r="Y583"/>
  <c r="Y585" l="1"/>
  <c r="Z583"/>
  <c r="V585" s="1"/>
  <c r="W585"/>
  <c r="U585"/>
  <c r="W587" l="1"/>
  <c r="W586"/>
  <c r="Y587"/>
  <c r="Y586"/>
  <c r="U587"/>
  <c r="U586"/>
  <c r="Z585"/>
  <c r="V587"/>
  <c r="V586"/>
  <c r="Z586" l="1"/>
  <c r="Y588" s="1"/>
  <c r="Y589" s="1"/>
  <c r="P591" s="1"/>
  <c r="P607" l="1"/>
  <c r="Y607" s="1"/>
  <c r="P606"/>
  <c r="Y606" s="1"/>
  <c r="P605"/>
  <c r="Y605" s="1"/>
  <c r="P604"/>
  <c r="Y604" s="1"/>
  <c r="Y608" s="1"/>
  <c r="W588"/>
  <c r="W589" s="1"/>
  <c r="N591" s="1"/>
  <c r="U588"/>
  <c r="V588"/>
  <c r="V589" s="1"/>
  <c r="M591" s="1"/>
  <c r="U589" l="1"/>
  <c r="L591" s="1"/>
  <c r="Z588"/>
  <c r="M607"/>
  <c r="V607" s="1"/>
  <c r="M606"/>
  <c r="V606" s="1"/>
  <c r="M605"/>
  <c r="V605" s="1"/>
  <c r="M604"/>
  <c r="V604" s="1"/>
  <c r="N607"/>
  <c r="W607" s="1"/>
  <c r="N606"/>
  <c r="W606" s="1"/>
  <c r="N605"/>
  <c r="W605" s="1"/>
  <c r="N604"/>
  <c r="W604" s="1"/>
  <c r="L607" l="1"/>
  <c r="U607" s="1"/>
  <c r="L606"/>
  <c r="U606" s="1"/>
  <c r="L605"/>
  <c r="U605" s="1"/>
  <c r="L604"/>
  <c r="U604" s="1"/>
  <c r="W608"/>
  <c r="V608"/>
  <c r="U608" l="1"/>
  <c r="T594"/>
  <c r="Z608" l="1"/>
  <c r="T596"/>
  <c r="V596" s="1"/>
  <c r="V599" s="1"/>
  <c r="Y609" l="1"/>
  <c r="W609"/>
  <c r="V609"/>
  <c r="U609"/>
  <c r="U611" l="1"/>
  <c r="U610"/>
  <c r="Z609"/>
  <c r="V611"/>
  <c r="V610"/>
  <c r="Y611"/>
  <c r="Y610"/>
  <c r="W611"/>
  <c r="W610"/>
  <c r="W612" l="1"/>
  <c r="V612"/>
  <c r="Z610"/>
  <c r="U612" s="1"/>
  <c r="U614" l="1"/>
  <c r="U613"/>
  <c r="V614"/>
  <c r="V613"/>
  <c r="Y612"/>
  <c r="Z612" s="1"/>
  <c r="W614"/>
  <c r="W613"/>
  <c r="Y614" l="1"/>
  <c r="Y613"/>
  <c r="Z613"/>
  <c r="U615" s="1"/>
  <c r="U617" l="1"/>
  <c r="U616"/>
  <c r="V615"/>
  <c r="Z615" s="1"/>
  <c r="Y615"/>
  <c r="W615"/>
  <c r="Y617" l="1"/>
  <c r="Y616"/>
  <c r="W617"/>
  <c r="W616"/>
  <c r="V617"/>
  <c r="V616"/>
  <c r="Z616"/>
  <c r="U618" s="1"/>
  <c r="U620" l="1"/>
  <c r="U619"/>
  <c r="Y618"/>
  <c r="V618"/>
  <c r="W618"/>
  <c r="V620" l="1"/>
  <c r="V619"/>
  <c r="Z618"/>
  <c r="W620"/>
  <c r="W619"/>
  <c r="Y620"/>
  <c r="Y619"/>
  <c r="Z619"/>
  <c r="U621" s="1"/>
  <c r="U623" l="1"/>
  <c r="U622"/>
  <c r="Y621"/>
  <c r="W621"/>
  <c r="V621"/>
  <c r="Z621" s="1"/>
  <c r="Y623" l="1"/>
  <c r="Y622"/>
  <c r="W623"/>
  <c r="W622"/>
  <c r="V623"/>
  <c r="V622"/>
  <c r="Z622" s="1"/>
  <c r="U624" s="1"/>
  <c r="U626" l="1"/>
  <c r="U625"/>
  <c r="W624"/>
  <c r="Y624"/>
  <c r="V624"/>
  <c r="Z624" s="1"/>
  <c r="Y626" l="1"/>
  <c r="Y625"/>
  <c r="V626"/>
  <c r="V625"/>
  <c r="W626"/>
  <c r="W625"/>
  <c r="Z625"/>
  <c r="U627" s="1"/>
  <c r="U629" l="1"/>
  <c r="U628"/>
  <c r="Y627"/>
  <c r="W627"/>
  <c r="V627"/>
  <c r="Z627" s="1"/>
  <c r="W629" l="1"/>
  <c r="W628"/>
  <c r="V629"/>
  <c r="V628"/>
  <c r="Y629"/>
  <c r="Y628"/>
  <c r="Z628"/>
  <c r="U630" s="1"/>
  <c r="U631" l="1"/>
  <c r="L633" s="1"/>
  <c r="W630"/>
  <c r="W631" s="1"/>
  <c r="N633" s="1"/>
  <c r="Y630"/>
  <c r="Y631" s="1"/>
  <c r="P633" s="1"/>
  <c r="V630"/>
  <c r="V631" s="1"/>
  <c r="M633" s="1"/>
  <c r="P649" l="1"/>
  <c r="Y649" s="1"/>
  <c r="P648"/>
  <c r="Y648" s="1"/>
  <c r="P647"/>
  <c r="Y647" s="1"/>
  <c r="P646"/>
  <c r="Y646" s="1"/>
  <c r="M649"/>
  <c r="V649" s="1"/>
  <c r="M648"/>
  <c r="V648" s="1"/>
  <c r="M647"/>
  <c r="V647" s="1"/>
  <c r="M646"/>
  <c r="V646" s="1"/>
  <c r="N649"/>
  <c r="W649" s="1"/>
  <c r="N648"/>
  <c r="W648" s="1"/>
  <c r="N647"/>
  <c r="W647" s="1"/>
  <c r="N646"/>
  <c r="W646" s="1"/>
  <c r="L649"/>
  <c r="U649" s="1"/>
  <c r="L648"/>
  <c r="U648" s="1"/>
  <c r="L647"/>
  <c r="U647" s="1"/>
  <c r="L646"/>
  <c r="U646" s="1"/>
  <c r="Z630"/>
  <c r="U650" l="1"/>
  <c r="T636"/>
  <c r="W650"/>
  <c r="V650"/>
  <c r="Y650"/>
  <c r="T638" l="1"/>
  <c r="V638" s="1"/>
  <c r="V641" s="1"/>
  <c r="Z650"/>
  <c r="Y651" l="1"/>
  <c r="U651"/>
  <c r="V651"/>
  <c r="W651"/>
  <c r="W653" l="1"/>
  <c r="W652"/>
  <c r="V653"/>
  <c r="V652"/>
  <c r="Y653"/>
  <c r="Y652"/>
  <c r="U653"/>
  <c r="U652"/>
  <c r="Z651"/>
  <c r="Z652" l="1"/>
  <c r="Y654" s="1"/>
  <c r="Y656" l="1"/>
  <c r="Y655"/>
  <c r="V654"/>
  <c r="U654"/>
  <c r="W654"/>
  <c r="W656" l="1"/>
  <c r="W655"/>
  <c r="V656"/>
  <c r="V655"/>
  <c r="U656"/>
  <c r="U655"/>
  <c r="Z654"/>
  <c r="Z655" l="1"/>
  <c r="Y657" s="1"/>
  <c r="V657"/>
  <c r="W657"/>
  <c r="U657"/>
  <c r="W659" l="1"/>
  <c r="W658"/>
  <c r="Y659"/>
  <c r="Y658"/>
  <c r="U659"/>
  <c r="U658"/>
  <c r="Z657"/>
  <c r="V659"/>
  <c r="V658"/>
  <c r="Z658" l="1"/>
  <c r="Y660" s="1"/>
  <c r="Y662" l="1"/>
  <c r="Y661"/>
  <c r="W660"/>
  <c r="U660"/>
  <c r="V660"/>
  <c r="W662" l="1"/>
  <c r="W661"/>
  <c r="V662"/>
  <c r="V661"/>
  <c r="U662"/>
  <c r="U661"/>
  <c r="Z660"/>
  <c r="Z661" l="1"/>
  <c r="Y663" s="1"/>
  <c r="W663"/>
  <c r="U663"/>
  <c r="V663"/>
  <c r="V665" l="1"/>
  <c r="V664"/>
  <c r="U665"/>
  <c r="U664"/>
  <c r="Z663"/>
  <c r="Y665"/>
  <c r="Y664"/>
  <c r="W665"/>
  <c r="W664"/>
  <c r="V666" l="1"/>
  <c r="Y666"/>
  <c r="Z664"/>
  <c r="U666" s="1"/>
  <c r="U668" l="1"/>
  <c r="U667"/>
  <c r="W666"/>
  <c r="Z666" s="1"/>
  <c r="Y668"/>
  <c r="Y667"/>
  <c r="V668"/>
  <c r="V667"/>
  <c r="W668" l="1"/>
  <c r="W667"/>
  <c r="Z667" s="1"/>
  <c r="Y669" l="1"/>
  <c r="V669"/>
  <c r="U669"/>
  <c r="W669"/>
  <c r="U671" l="1"/>
  <c r="U670"/>
  <c r="Z669"/>
  <c r="Y671"/>
  <c r="Y670"/>
  <c r="W671"/>
  <c r="W670"/>
  <c r="V671"/>
  <c r="V670"/>
  <c r="Z670" l="1"/>
  <c r="V672" s="1"/>
  <c r="V673" s="1"/>
  <c r="M675" s="1"/>
  <c r="M691" l="1"/>
  <c r="V691" s="1"/>
  <c r="M690"/>
  <c r="V690" s="1"/>
  <c r="M689"/>
  <c r="V689" s="1"/>
  <c r="M688"/>
  <c r="V688" s="1"/>
  <c r="W672"/>
  <c r="W673" s="1"/>
  <c r="N675" s="1"/>
  <c r="U672"/>
  <c r="Y672"/>
  <c r="Y673" s="1"/>
  <c r="P675" s="1"/>
  <c r="P691" l="1"/>
  <c r="Y691" s="1"/>
  <c r="P690"/>
  <c r="Y690" s="1"/>
  <c r="P689"/>
  <c r="Y689" s="1"/>
  <c r="P688"/>
  <c r="Y688" s="1"/>
  <c r="U673"/>
  <c r="L675" s="1"/>
  <c r="Z672"/>
  <c r="V692"/>
  <c r="N691"/>
  <c r="W691" s="1"/>
  <c r="N690"/>
  <c r="W690" s="1"/>
  <c r="N689"/>
  <c r="W689" s="1"/>
  <c r="N688"/>
  <c r="W688" s="1"/>
  <c r="W692" l="1"/>
  <c r="Y692"/>
  <c r="L691"/>
  <c r="U691" s="1"/>
  <c r="L690"/>
  <c r="U690" s="1"/>
  <c r="L689"/>
  <c r="U689" s="1"/>
  <c r="L688"/>
  <c r="U688" s="1"/>
  <c r="U692" l="1"/>
  <c r="T678"/>
  <c r="Z692" l="1"/>
  <c r="T680"/>
  <c r="V680" s="1"/>
  <c r="V683" s="1"/>
  <c r="V693" l="1"/>
  <c r="W693"/>
  <c r="Y693"/>
  <c r="U693"/>
  <c r="U695" l="1"/>
  <c r="U694"/>
  <c r="Z693"/>
  <c r="Y695"/>
  <c r="Y694"/>
  <c r="V695"/>
  <c r="V694"/>
  <c r="W695"/>
  <c r="W694"/>
  <c r="U696" l="1"/>
  <c r="Y696"/>
  <c r="Z694"/>
  <c r="W696" s="1"/>
  <c r="W698" l="1"/>
  <c r="W697"/>
  <c r="Y698"/>
  <c r="Y697"/>
  <c r="V696"/>
  <c r="U698"/>
  <c r="U697"/>
  <c r="Z696"/>
  <c r="V698" l="1"/>
  <c r="V697"/>
  <c r="Z697"/>
  <c r="Y699" s="1"/>
  <c r="W699"/>
  <c r="Y701" l="1"/>
  <c r="Y700"/>
  <c r="W701"/>
  <c r="W700"/>
  <c r="V699"/>
  <c r="U699"/>
  <c r="V701" l="1"/>
  <c r="V700"/>
  <c r="U701"/>
  <c r="U700"/>
  <c r="Z700" s="1"/>
  <c r="Y702" s="1"/>
  <c r="Z699"/>
  <c r="Y704" l="1"/>
  <c r="Y703"/>
  <c r="U702"/>
  <c r="W702"/>
  <c r="V702"/>
  <c r="V704" l="1"/>
  <c r="V703"/>
  <c r="U704"/>
  <c r="U703"/>
  <c r="Z702"/>
  <c r="W704"/>
  <c r="W703"/>
  <c r="W705" l="1"/>
  <c r="Z703"/>
  <c r="Y705" s="1"/>
  <c r="W707" l="1"/>
  <c r="W706"/>
  <c r="U705"/>
  <c r="Y707"/>
  <c r="Y706"/>
  <c r="V705"/>
  <c r="U707" l="1"/>
  <c r="U706"/>
  <c r="Z705"/>
  <c r="V707"/>
  <c r="V706"/>
  <c r="U708" l="1"/>
  <c r="Z706"/>
  <c r="W708" l="1"/>
  <c r="Y708"/>
  <c r="V708"/>
  <c r="U710"/>
  <c r="U709"/>
  <c r="Z708"/>
  <c r="V710" l="1"/>
  <c r="V709"/>
  <c r="W710"/>
  <c r="W709"/>
  <c r="Z709" s="1"/>
  <c r="U711" s="1"/>
  <c r="Y710"/>
  <c r="Y709"/>
  <c r="U713" l="1"/>
  <c r="U712"/>
  <c r="W711"/>
  <c r="V711"/>
  <c r="Z711" s="1"/>
  <c r="Y711"/>
  <c r="V713" l="1"/>
  <c r="V712"/>
  <c r="Y713"/>
  <c r="Y712"/>
  <c r="W713"/>
  <c r="W712"/>
  <c r="Z712"/>
  <c r="U714" s="1"/>
  <c r="U715" l="1"/>
  <c r="L717" s="1"/>
  <c r="Y714"/>
  <c r="Y715" s="1"/>
  <c r="P717" s="1"/>
  <c r="W714"/>
  <c r="W715" s="1"/>
  <c r="N717" s="1"/>
  <c r="V714"/>
  <c r="V715" s="1"/>
  <c r="M717" s="1"/>
  <c r="M733" l="1"/>
  <c r="V733" s="1"/>
  <c r="M732"/>
  <c r="V732" s="1"/>
  <c r="M731"/>
  <c r="V731" s="1"/>
  <c r="M730"/>
  <c r="V730" s="1"/>
  <c r="P733"/>
  <c r="Y733" s="1"/>
  <c r="P732"/>
  <c r="Y732" s="1"/>
  <c r="P731"/>
  <c r="Y731" s="1"/>
  <c r="P730"/>
  <c r="Y730" s="1"/>
  <c r="L733"/>
  <c r="U733" s="1"/>
  <c r="L732"/>
  <c r="U732" s="1"/>
  <c r="L731"/>
  <c r="U731" s="1"/>
  <c r="L730"/>
  <c r="U730" s="1"/>
  <c r="N733"/>
  <c r="W733" s="1"/>
  <c r="N732"/>
  <c r="W732" s="1"/>
  <c r="N731"/>
  <c r="W731" s="1"/>
  <c r="N730"/>
  <c r="W730" s="1"/>
  <c r="Z714"/>
  <c r="W734" l="1"/>
  <c r="Y734"/>
  <c r="V734"/>
  <c r="U734"/>
  <c r="T720"/>
  <c r="T722" l="1"/>
  <c r="V722" s="1"/>
  <c r="V725" s="1"/>
  <c r="Z734"/>
  <c r="V735" l="1"/>
  <c r="U735"/>
  <c r="Y735"/>
  <c r="W735"/>
  <c r="W737" l="1"/>
  <c r="W736"/>
  <c r="Y737"/>
  <c r="Y736"/>
  <c r="V737"/>
  <c r="V736"/>
  <c r="U737"/>
  <c r="U736"/>
  <c r="Z735"/>
  <c r="V738" l="1"/>
  <c r="W738"/>
  <c r="Z736"/>
  <c r="U738" s="1"/>
  <c r="U740" l="1"/>
  <c r="U739"/>
  <c r="Y738"/>
  <c r="Z738" s="1"/>
  <c r="W740"/>
  <c r="W739"/>
  <c r="V740"/>
  <c r="V739"/>
  <c r="Y740" l="1"/>
  <c r="Y739"/>
  <c r="Z739" s="1"/>
  <c r="W741" l="1"/>
  <c r="V741"/>
  <c r="U741"/>
  <c r="Y741"/>
  <c r="U743" l="1"/>
  <c r="U742"/>
  <c r="Z741"/>
  <c r="W743"/>
  <c r="W742"/>
  <c r="Y743"/>
  <c r="Y742"/>
  <c r="V743"/>
  <c r="V742"/>
  <c r="U744" l="1"/>
  <c r="W744"/>
  <c r="Z742"/>
  <c r="V744" s="1"/>
  <c r="V746" l="1"/>
  <c r="V745"/>
  <c r="Y744"/>
  <c r="W746"/>
  <c r="W745"/>
  <c r="U746"/>
  <c r="U745"/>
  <c r="Z744"/>
  <c r="Y746" l="1"/>
  <c r="Y745"/>
  <c r="Z745"/>
  <c r="V747" s="1"/>
  <c r="V749" l="1"/>
  <c r="V748"/>
  <c r="Y747"/>
  <c r="U747"/>
  <c r="W747"/>
  <c r="W749" l="1"/>
  <c r="W748"/>
  <c r="Y749"/>
  <c r="Y748"/>
  <c r="U749"/>
  <c r="U748"/>
  <c r="Z747"/>
  <c r="Z748" l="1"/>
  <c r="V750" s="1"/>
  <c r="Y750"/>
  <c r="W750"/>
  <c r="U750"/>
  <c r="W752" l="1"/>
  <c r="W751"/>
  <c r="V752"/>
  <c r="V751"/>
  <c r="U752"/>
  <c r="U751"/>
  <c r="Z750"/>
  <c r="Y752"/>
  <c r="Y751"/>
  <c r="V753" l="1"/>
  <c r="Y753"/>
  <c r="Z751"/>
  <c r="U753" s="1"/>
  <c r="U755" l="1"/>
  <c r="U754"/>
  <c r="Y755"/>
  <c r="Y754"/>
  <c r="W753"/>
  <c r="V755"/>
  <c r="V754"/>
  <c r="W755" l="1"/>
  <c r="W754"/>
  <c r="Z754" s="1"/>
  <c r="Z753"/>
  <c r="V756" l="1"/>
  <c r="V757" s="1"/>
  <c r="M759" s="1"/>
  <c r="U756"/>
  <c r="Y756"/>
  <c r="Y757" s="1"/>
  <c r="P759" s="1"/>
  <c r="W756"/>
  <c r="W757" s="1"/>
  <c r="N759" s="1"/>
  <c r="P775" l="1"/>
  <c r="Y775" s="1"/>
  <c r="P774"/>
  <c r="Y774" s="1"/>
  <c r="P773"/>
  <c r="Y773" s="1"/>
  <c r="P772"/>
  <c r="Y772" s="1"/>
  <c r="M775"/>
  <c r="V775" s="1"/>
  <c r="M774"/>
  <c r="V774" s="1"/>
  <c r="M773"/>
  <c r="V773" s="1"/>
  <c r="M772"/>
  <c r="V772" s="1"/>
  <c r="V776" s="1"/>
  <c r="N775"/>
  <c r="W775" s="1"/>
  <c r="N774"/>
  <c r="W774" s="1"/>
  <c r="N773"/>
  <c r="W773" s="1"/>
  <c r="N772"/>
  <c r="W772" s="1"/>
  <c r="U757"/>
  <c r="L759" s="1"/>
  <c r="Z756"/>
  <c r="W776" l="1"/>
  <c r="Y776"/>
  <c r="L775"/>
  <c r="U775" s="1"/>
  <c r="L774"/>
  <c r="U774" s="1"/>
  <c r="L773"/>
  <c r="U773" s="1"/>
  <c r="L772"/>
  <c r="U772" s="1"/>
  <c r="U776" l="1"/>
  <c r="T762"/>
  <c r="Z776" l="1"/>
  <c r="T764"/>
  <c r="V764" s="1"/>
  <c r="V767" s="1"/>
  <c r="V777" l="1"/>
  <c r="W777"/>
  <c r="Y777"/>
  <c r="U777"/>
  <c r="U779" l="1"/>
  <c r="U778"/>
  <c r="Z777"/>
  <c r="Y779"/>
  <c r="Y778"/>
  <c r="V779"/>
  <c r="V778"/>
  <c r="W779"/>
  <c r="W778"/>
  <c r="U780" l="1"/>
  <c r="Y780"/>
  <c r="Z778"/>
  <c r="W780" s="1"/>
  <c r="W781" l="1"/>
  <c r="W782"/>
  <c r="Y782"/>
  <c r="Y781"/>
  <c r="V780"/>
  <c r="U782"/>
  <c r="U781"/>
  <c r="Z780"/>
  <c r="V782" l="1"/>
  <c r="V781"/>
  <c r="Z781"/>
  <c r="Y783" s="1"/>
  <c r="Y785" l="1"/>
  <c r="Y784"/>
  <c r="V783"/>
  <c r="U783"/>
  <c r="W783"/>
  <c r="W785" l="1"/>
  <c r="W784"/>
  <c r="V784"/>
  <c r="V785"/>
  <c r="U785"/>
  <c r="U784"/>
  <c r="Z783"/>
  <c r="Z784" l="1"/>
  <c r="Y786" s="1"/>
  <c r="W786"/>
  <c r="U786"/>
  <c r="V786"/>
  <c r="U787" l="1"/>
  <c r="U788"/>
  <c r="Z786"/>
  <c r="Y788"/>
  <c r="Y787"/>
  <c r="V788"/>
  <c r="V787"/>
  <c r="W788"/>
  <c r="W787"/>
  <c r="Z787" l="1"/>
  <c r="W789" s="1"/>
  <c r="V789"/>
  <c r="U789"/>
  <c r="W791" l="1"/>
  <c r="W790"/>
  <c r="U791"/>
  <c r="U790"/>
  <c r="Z789"/>
  <c r="V791"/>
  <c r="V790"/>
  <c r="Y789"/>
  <c r="Y791" l="1"/>
  <c r="Y792" s="1"/>
  <c r="Y790"/>
  <c r="V792"/>
  <c r="Z790"/>
  <c r="W792" s="1"/>
  <c r="W794" l="1"/>
  <c r="W793"/>
  <c r="V794"/>
  <c r="V793"/>
  <c r="Y794"/>
  <c r="Y793"/>
  <c r="U792"/>
  <c r="U794" l="1"/>
  <c r="U793"/>
  <c r="Z792"/>
  <c r="Z793" l="1"/>
  <c r="U795" s="1"/>
  <c r="U797" l="1"/>
  <c r="U796"/>
  <c r="Y795"/>
  <c r="W795"/>
  <c r="V795"/>
  <c r="V797" l="1"/>
  <c r="V796"/>
  <c r="W797"/>
  <c r="W796"/>
  <c r="Z795"/>
  <c r="Y797"/>
  <c r="Y796"/>
  <c r="Z796"/>
  <c r="U798" s="1"/>
  <c r="U799" l="1"/>
  <c r="L801" s="1"/>
  <c r="Y798"/>
  <c r="Y799" s="1"/>
  <c r="P801" s="1"/>
  <c r="W798"/>
  <c r="W799" s="1"/>
  <c r="N801" s="1"/>
  <c r="V798"/>
  <c r="V799" s="1"/>
  <c r="M801" s="1"/>
  <c r="M817" l="1"/>
  <c r="V817" s="1"/>
  <c r="M816"/>
  <c r="V816" s="1"/>
  <c r="M815"/>
  <c r="V815" s="1"/>
  <c r="M814"/>
  <c r="V814" s="1"/>
  <c r="V818" s="1"/>
  <c r="P817"/>
  <c r="Y817" s="1"/>
  <c r="P816"/>
  <c r="Y816" s="1"/>
  <c r="P815"/>
  <c r="Y815" s="1"/>
  <c r="P814"/>
  <c r="Y814" s="1"/>
  <c r="Y818" s="1"/>
  <c r="L817"/>
  <c r="U817" s="1"/>
  <c r="L816"/>
  <c r="U816" s="1"/>
  <c r="L815"/>
  <c r="U815" s="1"/>
  <c r="L814"/>
  <c r="U814" s="1"/>
  <c r="N817"/>
  <c r="W817" s="1"/>
  <c r="N816"/>
  <c r="W816" s="1"/>
  <c r="N815"/>
  <c r="W815" s="1"/>
  <c r="N814"/>
  <c r="W814" s="1"/>
  <c r="W818" s="1"/>
  <c r="Z798"/>
  <c r="U818" l="1"/>
  <c r="T804"/>
  <c r="Z818" l="1"/>
  <c r="T806"/>
  <c r="V806" s="1"/>
  <c r="V809" s="1"/>
  <c r="V819" l="1"/>
  <c r="W819"/>
  <c r="Y819"/>
  <c r="U819"/>
  <c r="U821" l="1"/>
  <c r="U820"/>
  <c r="Z819"/>
  <c r="Y821"/>
  <c r="Y820"/>
  <c r="V821"/>
  <c r="V820"/>
  <c r="W821"/>
  <c r="W820"/>
  <c r="U822" l="1"/>
  <c r="Y822"/>
  <c r="Z820"/>
  <c r="W822" s="1"/>
  <c r="W824" l="1"/>
  <c r="W823"/>
  <c r="Y824"/>
  <c r="Y823"/>
  <c r="V822"/>
  <c r="U824"/>
  <c r="U823"/>
  <c r="V824" l="1"/>
  <c r="V823"/>
  <c r="Z823"/>
  <c r="Y825" s="1"/>
  <c r="W825"/>
  <c r="Z822"/>
  <c r="U825"/>
  <c r="Y827" l="1"/>
  <c r="Y826"/>
  <c r="U827"/>
  <c r="U826"/>
  <c r="Z825"/>
  <c r="W827"/>
  <c r="W826"/>
  <c r="V825"/>
  <c r="V827" l="1"/>
  <c r="V826"/>
  <c r="Z826"/>
  <c r="Y828" s="1"/>
  <c r="Y830" l="1"/>
  <c r="Y829"/>
  <c r="W828"/>
  <c r="V828"/>
  <c r="U828"/>
  <c r="U830" l="1"/>
  <c r="U829"/>
  <c r="Z828"/>
  <c r="W830"/>
  <c r="W829"/>
  <c r="V830"/>
  <c r="V829"/>
  <c r="Z829" l="1"/>
  <c r="Y831" s="1"/>
  <c r="Y833" l="1"/>
  <c r="Y832"/>
  <c r="W831"/>
  <c r="V831"/>
  <c r="U831"/>
  <c r="U833" l="1"/>
  <c r="U832"/>
  <c r="Z831"/>
  <c r="W833"/>
  <c r="W832"/>
  <c r="V833"/>
  <c r="V832"/>
  <c r="Z832" l="1"/>
  <c r="Y834" s="1"/>
  <c r="Y836" l="1"/>
  <c r="Y835"/>
  <c r="W834"/>
  <c r="V834"/>
  <c r="U834"/>
  <c r="U836" l="1"/>
  <c r="U835"/>
  <c r="Z834"/>
  <c r="W836"/>
  <c r="W835"/>
  <c r="V836"/>
  <c r="V835"/>
  <c r="W837" l="1"/>
  <c r="Z835"/>
  <c r="Y837" s="1"/>
  <c r="W839" l="1"/>
  <c r="W838"/>
  <c r="V837"/>
  <c r="Y839"/>
  <c r="Y838"/>
  <c r="U837"/>
  <c r="U839" l="1"/>
  <c r="U838"/>
  <c r="Z837"/>
  <c r="V839"/>
  <c r="V838"/>
  <c r="V840" l="1"/>
  <c r="V841" s="1"/>
  <c r="M843" s="1"/>
  <c r="Z838"/>
  <c r="Y840" l="1"/>
  <c r="Y841" s="1"/>
  <c r="P843" s="1"/>
  <c r="W840"/>
  <c r="W841" s="1"/>
  <c r="N843" s="1"/>
  <c r="U840"/>
  <c r="U841" l="1"/>
  <c r="L843" s="1"/>
  <c r="Z840"/>
</calcChain>
</file>

<file path=xl/sharedStrings.xml><?xml version="1.0" encoding="utf-8"?>
<sst xmlns="http://schemas.openxmlformats.org/spreadsheetml/2006/main" count="1591" uniqueCount="54">
  <si>
    <t>剣兵</t>
    <rPh sb="0" eb="1">
      <t>ケン</t>
    </rPh>
    <rPh sb="1" eb="2">
      <t>ヘイ</t>
    </rPh>
    <phoneticPr fontId="1"/>
  </si>
  <si>
    <t>槍兵</t>
    <rPh sb="0" eb="1">
      <t>ヤリ</t>
    </rPh>
    <rPh sb="1" eb="2">
      <t>ヘイ</t>
    </rPh>
    <phoneticPr fontId="1"/>
  </si>
  <si>
    <t>弓兵</t>
    <rPh sb="0" eb="1">
      <t>ユミ</t>
    </rPh>
    <rPh sb="1" eb="2">
      <t>ヘイ</t>
    </rPh>
    <phoneticPr fontId="1"/>
  </si>
  <si>
    <t>騎兵</t>
    <rPh sb="0" eb="2">
      <t>キヘイ</t>
    </rPh>
    <phoneticPr fontId="1"/>
  </si>
  <si>
    <t>矛兵</t>
    <rPh sb="0" eb="1">
      <t>ホコ</t>
    </rPh>
    <rPh sb="1" eb="2">
      <t>ヘイ</t>
    </rPh>
    <phoneticPr fontId="1"/>
  </si>
  <si>
    <t>弩兵</t>
    <rPh sb="0" eb="1">
      <t>ド</t>
    </rPh>
    <rPh sb="1" eb="2">
      <t>ヘイ</t>
    </rPh>
    <phoneticPr fontId="1"/>
  </si>
  <si>
    <t>近衛騎兵</t>
    <rPh sb="0" eb="2">
      <t>コノエ</t>
    </rPh>
    <rPh sb="2" eb="4">
      <t>キヘイ</t>
    </rPh>
    <phoneticPr fontId="1"/>
  </si>
  <si>
    <t>斥候</t>
    <rPh sb="0" eb="2">
      <t>セッコウ</t>
    </rPh>
    <phoneticPr fontId="1"/>
  </si>
  <si>
    <t>斥候騎兵</t>
    <rPh sb="0" eb="2">
      <t>セッコウ</t>
    </rPh>
    <rPh sb="2" eb="4">
      <t>キヘイ</t>
    </rPh>
    <phoneticPr fontId="1"/>
  </si>
  <si>
    <t>y = 0.008x2 + 0.2x</t>
    <phoneticPr fontId="3"/>
  </si>
  <si>
    <t>NPC兵力</t>
    <rPh sb="3" eb="5">
      <t>ヘイリョク</t>
    </rPh>
    <phoneticPr fontId="3"/>
  </si>
  <si>
    <t>1発目</t>
    <rPh sb="1" eb="2">
      <t>ハツ</t>
    </rPh>
    <rPh sb="2" eb="3">
      <t>メ</t>
    </rPh>
    <phoneticPr fontId="1"/>
  </si>
  <si>
    <t>武将</t>
    <rPh sb="0" eb="2">
      <t>ブショウ</t>
    </rPh>
    <phoneticPr fontId="1"/>
  </si>
  <si>
    <t>歩兵科</t>
    <rPh sb="0" eb="2">
      <t>ホヘイ</t>
    </rPh>
    <rPh sb="2" eb="3">
      <t>カ</t>
    </rPh>
    <phoneticPr fontId="1"/>
  </si>
  <si>
    <t>兵科</t>
    <rPh sb="0" eb="2">
      <t>ヘイカ</t>
    </rPh>
    <phoneticPr fontId="1"/>
  </si>
  <si>
    <t>弓兵科</t>
    <rPh sb="0" eb="1">
      <t>ユミ</t>
    </rPh>
    <rPh sb="1" eb="3">
      <t>ヘイカ</t>
    </rPh>
    <phoneticPr fontId="1"/>
  </si>
  <si>
    <t>兵数</t>
    <rPh sb="0" eb="1">
      <t>ヘイ</t>
    </rPh>
    <rPh sb="1" eb="2">
      <t>スウ</t>
    </rPh>
    <phoneticPr fontId="1"/>
  </si>
  <si>
    <t>NPC防御力</t>
    <rPh sb="3" eb="6">
      <t>ボウギョリョク</t>
    </rPh>
    <phoneticPr fontId="1"/>
  </si>
  <si>
    <t>槍兵科</t>
    <rPh sb="0" eb="1">
      <t>ヤリ</t>
    </rPh>
    <rPh sb="1" eb="3">
      <t>ヘイカ</t>
    </rPh>
    <phoneticPr fontId="1"/>
  </si>
  <si>
    <t>攻撃力</t>
    <rPh sb="0" eb="3">
      <t>コウゲキリョク</t>
    </rPh>
    <phoneticPr fontId="1"/>
  </si>
  <si>
    <t>武器LV</t>
    <rPh sb="0" eb="2">
      <t>ブキ</t>
    </rPh>
    <phoneticPr fontId="1"/>
  </si>
  <si>
    <t>攻撃力計</t>
    <rPh sb="0" eb="3">
      <t>コウゲキリョク</t>
    </rPh>
    <rPh sb="3" eb="4">
      <t>ケイ</t>
    </rPh>
    <phoneticPr fontId="1"/>
  </si>
  <si>
    <t>スキル</t>
    <phoneticPr fontId="1"/>
  </si>
  <si>
    <t>攻撃力/防御力</t>
    <rPh sb="0" eb="3">
      <t>コウゲキリョク</t>
    </rPh>
    <rPh sb="4" eb="7">
      <t>ボウギョリョク</t>
    </rPh>
    <phoneticPr fontId="1"/>
  </si>
  <si>
    <t>%</t>
    <phoneticPr fontId="1"/>
  </si>
  <si>
    <t>騎兵科</t>
    <rPh sb="0" eb="2">
      <t>キヘイ</t>
    </rPh>
    <rPh sb="2" eb="3">
      <t>カ</t>
    </rPh>
    <phoneticPr fontId="1"/>
  </si>
  <si>
    <t>課金攻撃UP</t>
    <rPh sb="0" eb="2">
      <t>カキン</t>
    </rPh>
    <rPh sb="2" eb="4">
      <t>コウゲキ</t>
    </rPh>
    <phoneticPr fontId="1"/>
  </si>
  <si>
    <t>0以外の数</t>
    <rPh sb="1" eb="3">
      <t>イガイ</t>
    </rPh>
    <rPh sb="4" eb="5">
      <t>カズ</t>
    </rPh>
    <phoneticPr fontId="1"/>
  </si>
  <si>
    <t>矛</t>
    <rPh sb="0" eb="1">
      <t>ホコ</t>
    </rPh>
    <phoneticPr fontId="1"/>
  </si>
  <si>
    <t>弩</t>
    <rPh sb="0" eb="1">
      <t>ド</t>
    </rPh>
    <phoneticPr fontId="1"/>
  </si>
  <si>
    <t>近衛</t>
    <rPh sb="0" eb="2">
      <t>コノエ</t>
    </rPh>
    <phoneticPr fontId="1"/>
  </si>
  <si>
    <t>プラスの数</t>
    <rPh sb="4" eb="5">
      <t>カズ</t>
    </rPh>
    <phoneticPr fontId="1"/>
  </si>
  <si>
    <t>残存兵力</t>
    <rPh sb="0" eb="2">
      <t>ザンゾン</t>
    </rPh>
    <rPh sb="2" eb="4">
      <t>ヘイリョク</t>
    </rPh>
    <phoneticPr fontId="3"/>
  </si>
  <si>
    <t>2発目</t>
    <rPh sb="1" eb="2">
      <t>ハツ</t>
    </rPh>
    <rPh sb="2" eb="3">
      <t>メ</t>
    </rPh>
    <phoneticPr fontId="1"/>
  </si>
  <si>
    <t>スキル</t>
    <phoneticPr fontId="1"/>
  </si>
  <si>
    <t>%</t>
    <phoneticPr fontId="1"/>
  </si>
  <si>
    <t>3発目</t>
    <rPh sb="1" eb="2">
      <t>ハツ</t>
    </rPh>
    <rPh sb="2" eb="3">
      <t>メ</t>
    </rPh>
    <phoneticPr fontId="1"/>
  </si>
  <si>
    <t>4発目</t>
    <rPh sb="1" eb="2">
      <t>ハツ</t>
    </rPh>
    <rPh sb="2" eb="3">
      <t>メ</t>
    </rPh>
    <phoneticPr fontId="1"/>
  </si>
  <si>
    <t>5発目</t>
    <rPh sb="1" eb="2">
      <t>ハツ</t>
    </rPh>
    <rPh sb="2" eb="3">
      <t>メ</t>
    </rPh>
    <phoneticPr fontId="1"/>
  </si>
  <si>
    <t>6発目</t>
    <rPh sb="1" eb="2">
      <t>ハツ</t>
    </rPh>
    <rPh sb="2" eb="3">
      <t>メ</t>
    </rPh>
    <phoneticPr fontId="1"/>
  </si>
  <si>
    <t>7発目</t>
    <rPh sb="1" eb="2">
      <t>ハツ</t>
    </rPh>
    <rPh sb="2" eb="3">
      <t>メ</t>
    </rPh>
    <phoneticPr fontId="1"/>
  </si>
  <si>
    <t>8発目</t>
    <rPh sb="1" eb="2">
      <t>ハツ</t>
    </rPh>
    <rPh sb="2" eb="3">
      <t>メ</t>
    </rPh>
    <phoneticPr fontId="1"/>
  </si>
  <si>
    <t>9発目</t>
    <rPh sb="1" eb="2">
      <t>ハツ</t>
    </rPh>
    <rPh sb="2" eb="3">
      <t>メ</t>
    </rPh>
    <phoneticPr fontId="1"/>
  </si>
  <si>
    <t>10発目</t>
    <rPh sb="2" eb="3">
      <t>ハツ</t>
    </rPh>
    <rPh sb="3" eb="4">
      <t>メ</t>
    </rPh>
    <phoneticPr fontId="1"/>
  </si>
  <si>
    <t>11発目</t>
    <rPh sb="2" eb="3">
      <t>ハツ</t>
    </rPh>
    <rPh sb="3" eb="4">
      <t>メ</t>
    </rPh>
    <phoneticPr fontId="1"/>
  </si>
  <si>
    <t>12発目</t>
    <rPh sb="2" eb="3">
      <t>ハツ</t>
    </rPh>
    <rPh sb="3" eb="4">
      <t>メ</t>
    </rPh>
    <phoneticPr fontId="1"/>
  </si>
  <si>
    <t>13発目</t>
    <rPh sb="2" eb="3">
      <t>ハツ</t>
    </rPh>
    <rPh sb="3" eb="4">
      <t>メ</t>
    </rPh>
    <phoneticPr fontId="1"/>
  </si>
  <si>
    <t>14発目</t>
    <rPh sb="2" eb="3">
      <t>ハツ</t>
    </rPh>
    <rPh sb="3" eb="4">
      <t>メ</t>
    </rPh>
    <phoneticPr fontId="1"/>
  </si>
  <si>
    <t>15発目</t>
    <rPh sb="2" eb="3">
      <t>ハツ</t>
    </rPh>
    <rPh sb="3" eb="4">
      <t>メ</t>
    </rPh>
    <phoneticPr fontId="1"/>
  </si>
  <si>
    <t>16発目</t>
    <rPh sb="2" eb="3">
      <t>ハツ</t>
    </rPh>
    <rPh sb="3" eb="4">
      <t>メ</t>
    </rPh>
    <phoneticPr fontId="1"/>
  </si>
  <si>
    <t>17発目</t>
    <rPh sb="2" eb="3">
      <t>ハツ</t>
    </rPh>
    <rPh sb="3" eb="4">
      <t>メ</t>
    </rPh>
    <phoneticPr fontId="1"/>
  </si>
  <si>
    <t>18発目</t>
    <rPh sb="2" eb="3">
      <t>ハツ</t>
    </rPh>
    <rPh sb="3" eb="4">
      <t>メ</t>
    </rPh>
    <phoneticPr fontId="1"/>
  </si>
  <si>
    <t>19発目</t>
    <rPh sb="2" eb="3">
      <t>ハツ</t>
    </rPh>
    <rPh sb="3" eb="4">
      <t>メ</t>
    </rPh>
    <phoneticPr fontId="1"/>
  </si>
  <si>
    <t>20発目</t>
    <rPh sb="2" eb="3">
      <t>ハツ</t>
    </rPh>
    <rPh sb="3" eb="4">
      <t>メ</t>
    </rPh>
    <phoneticPr fontId="1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</si>
</sst>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_);[Red]\(0\)"/>
    <numFmt numFmtId="179" formatCode="0.00_);[Red]\(0.00\)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 textRotation="255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2" fillId="0" borderId="4" xfId="0" applyFont="1" applyBorder="1" applyAlignment="1">
      <alignment vertical="center" textRotation="255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176" fontId="0" fillId="0" borderId="0" xfId="0" applyNumberFormat="1" applyBorder="1">
      <alignment vertical="center"/>
    </xf>
    <xf numFmtId="177" fontId="0" fillId="3" borderId="0" xfId="0" applyNumberForma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178" fontId="0" fillId="0" borderId="10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8" fontId="0" fillId="0" borderId="12" xfId="0" applyNumberFormat="1" applyBorder="1">
      <alignment vertical="center"/>
    </xf>
    <xf numFmtId="178" fontId="0" fillId="0" borderId="13" xfId="0" applyNumberFormat="1" applyBorder="1">
      <alignment vertical="center"/>
    </xf>
    <xf numFmtId="178" fontId="0" fillId="0" borderId="14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9" xfId="0" applyBorder="1">
      <alignment vertical="center"/>
    </xf>
    <xf numFmtId="178" fontId="0" fillId="0" borderId="12" xfId="0" applyNumberFormat="1" applyFill="1" applyBorder="1">
      <alignment vertical="center"/>
    </xf>
    <xf numFmtId="178" fontId="0" fillId="0" borderId="13" xfId="0" applyNumberFormat="1" applyFill="1" applyBorder="1">
      <alignment vertical="center"/>
    </xf>
    <xf numFmtId="0" fontId="0" fillId="0" borderId="11" xfId="0" applyBorder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Fill="1" applyBorder="1">
      <alignment vertical="center"/>
    </xf>
    <xf numFmtId="0" fontId="0" fillId="0" borderId="14" xfId="0" applyBorder="1">
      <alignment vertical="center"/>
    </xf>
    <xf numFmtId="178" fontId="0" fillId="0" borderId="6" xfId="0" applyNumberFormat="1" applyBorder="1">
      <alignment vertical="center"/>
    </xf>
    <xf numFmtId="179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6" xfId="0" applyFill="1" applyBorder="1">
      <alignment vertical="center"/>
    </xf>
    <xf numFmtId="176" fontId="0" fillId="4" borderId="1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123265</xdr:colOff>
      <xdr:row>2</xdr:row>
      <xdr:rowOff>190499</xdr:rowOff>
    </xdr:from>
    <xdr:to>
      <xdr:col>26</xdr:col>
      <xdr:colOff>705970</xdr:colOff>
      <xdr:row>91</xdr:row>
      <xdr:rowOff>100853</xdr:rowOff>
    </xdr:to>
    <xdr:sp macro="" textlink="">
      <xdr:nvSpPr>
        <xdr:cNvPr id="2" name="テキスト ボックス 1"/>
        <xdr:cNvSpPr txBox="1"/>
      </xdr:nvSpPr>
      <xdr:spPr>
        <a:xfrm>
          <a:off x="10476940" y="542924"/>
          <a:ext cx="2744880" cy="3672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●説明書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武器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LV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：　鍛冶の攻撃力上昇率の数字をそのまま入れる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例）　剣兵の　攻撃力上昇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:242.5%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なら　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242.5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％でも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％と記入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スキル　：　例）　覇王の進撃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LV4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73.5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％　なら　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73.5</a:t>
          </a:r>
        </a:p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全兵科に及ぶ場合は、それぞれに記載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課金攻撃</a:t>
          </a:r>
          <a:r>
            <a:rPr kumimoji="1" lang="en-US" altLang="ja-JP" sz="1100"/>
            <a:t>UP</a:t>
          </a:r>
          <a:r>
            <a:rPr kumimoji="1" lang="ja-JP" altLang="en-US" sz="1100"/>
            <a:t>　：　</a:t>
          </a:r>
          <a:endParaRPr kumimoji="1" lang="en-US" altLang="ja-JP" sz="1100"/>
        </a:p>
        <a:p>
          <a:r>
            <a:rPr kumimoji="1" lang="ja-JP" altLang="en-US" sz="1100"/>
            <a:t>課金してる場合は　</a:t>
          </a:r>
          <a:r>
            <a:rPr kumimoji="1" lang="en-US" altLang="ja-JP" sz="1100"/>
            <a:t>1.1</a:t>
          </a:r>
        </a:p>
        <a:p>
          <a:r>
            <a:rPr kumimoji="1" lang="ja-JP" altLang="en-US" sz="1100"/>
            <a:t>してない場合は　</a:t>
          </a:r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843"/>
  <sheetViews>
    <sheetView tabSelected="1" topLeftCell="B1" zoomScale="85" zoomScaleNormal="85" workbookViewId="0">
      <selection activeCell="O91" sqref="O91"/>
    </sheetView>
  </sheetViews>
  <sheetFormatPr defaultRowHeight="13.5"/>
  <cols>
    <col min="1" max="1" width="5.5" hidden="1" customWidth="1"/>
    <col min="2" max="2" width="3.75" customWidth="1"/>
    <col min="3" max="3" width="3.25" style="1" customWidth="1"/>
    <col min="4" max="4" width="10.375" customWidth="1"/>
    <col min="5" max="5" width="9.75" customWidth="1"/>
    <col min="6" max="6" width="5.125" style="2" customWidth="1"/>
    <col min="7" max="7" width="8.125" customWidth="1"/>
    <col min="8" max="15" width="7.625" customWidth="1"/>
    <col min="16" max="16" width="8.25" customWidth="1"/>
    <col min="17" max="18" width="8.25" hidden="1" customWidth="1"/>
    <col min="19" max="19" width="14.125" bestFit="1" customWidth="1"/>
    <col min="20" max="20" width="9.125" bestFit="1" customWidth="1"/>
    <col min="21" max="21" width="3" customWidth="1"/>
    <col min="22" max="22" width="12.75" hidden="1" customWidth="1"/>
    <col min="23" max="23" width="9" hidden="1" customWidth="1"/>
    <col min="24" max="24" width="5.5" bestFit="1" customWidth="1"/>
    <col min="25" max="25" width="9" customWidth="1"/>
    <col min="26" max="26" width="13.875" bestFit="1" customWidth="1"/>
    <col min="27" max="27" width="10.125" bestFit="1" customWidth="1"/>
    <col min="28" max="34" width="8" customWidth="1"/>
  </cols>
  <sheetData>
    <row r="2" spans="1:34" ht="14.25" thickBot="1"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  <c r="N2" t="s">
        <v>6</v>
      </c>
      <c r="O2" t="s">
        <v>7</v>
      </c>
      <c r="P2" t="s">
        <v>8</v>
      </c>
      <c r="V2" t="s">
        <v>9</v>
      </c>
    </row>
    <row r="3" spans="1:34" ht="29.25" customHeight="1" thickBot="1">
      <c r="G3" t="s">
        <v>10</v>
      </c>
      <c r="H3" s="3"/>
      <c r="I3" s="4"/>
      <c r="J3" s="4"/>
      <c r="K3" s="4"/>
      <c r="L3" s="4">
        <v>40000</v>
      </c>
      <c r="M3" s="4">
        <v>2000</v>
      </c>
      <c r="N3" s="4">
        <v>2000</v>
      </c>
      <c r="O3" s="4"/>
      <c r="P3" s="5">
        <v>3000</v>
      </c>
      <c r="V3">
        <v>8.0000000000000002E-3</v>
      </c>
      <c r="W3">
        <v>0.2</v>
      </c>
    </row>
    <row r="4" spans="1:34" ht="12.6" customHeight="1" thickBot="1"/>
    <row r="5" spans="1:34">
      <c r="C5" s="6" t="s">
        <v>11</v>
      </c>
      <c r="D5" s="7"/>
      <c r="E5" s="7" t="s">
        <v>12</v>
      </c>
      <c r="F5" s="8"/>
      <c r="G5" s="7"/>
      <c r="H5" s="7" t="s">
        <v>0</v>
      </c>
      <c r="I5" s="7" t="s">
        <v>1</v>
      </c>
      <c r="J5" s="7" t="s">
        <v>2</v>
      </c>
      <c r="K5" s="7" t="s">
        <v>3</v>
      </c>
      <c r="L5" s="7" t="s">
        <v>4</v>
      </c>
      <c r="M5" s="7" t="s">
        <v>5</v>
      </c>
      <c r="N5" s="7" t="s">
        <v>6</v>
      </c>
      <c r="O5" s="7"/>
      <c r="P5" s="7"/>
      <c r="Q5" s="7"/>
      <c r="R5" s="7"/>
      <c r="S5" s="7"/>
      <c r="T5" s="7"/>
      <c r="U5" s="7"/>
    </row>
    <row r="6" spans="1:34">
      <c r="A6" t="s">
        <v>13</v>
      </c>
      <c r="C6" s="9"/>
      <c r="D6" s="7" t="s">
        <v>14</v>
      </c>
      <c r="E6" s="10" t="s">
        <v>15</v>
      </c>
      <c r="F6" s="8"/>
      <c r="G6" s="7" t="s">
        <v>16</v>
      </c>
      <c r="H6" s="10"/>
      <c r="I6" s="10"/>
      <c r="J6" s="10"/>
      <c r="K6" s="10"/>
      <c r="L6" s="10"/>
      <c r="M6" s="10"/>
      <c r="N6" s="10"/>
      <c r="O6" s="7"/>
      <c r="P6" s="7"/>
      <c r="Q6" s="7"/>
      <c r="R6" s="7"/>
      <c r="S6" s="7" t="s">
        <v>17</v>
      </c>
      <c r="T6" s="11">
        <f>SUM(Q16:Y19)</f>
        <v>3150000</v>
      </c>
      <c r="U6" s="7"/>
    </row>
    <row r="7" spans="1:34">
      <c r="A7" t="s">
        <v>18</v>
      </c>
      <c r="C7" s="9"/>
      <c r="D7" s="7" t="s">
        <v>19</v>
      </c>
      <c r="E7" s="10"/>
      <c r="F7" s="8"/>
      <c r="G7" s="7" t="s">
        <v>20</v>
      </c>
      <c r="H7" s="10">
        <v>100</v>
      </c>
      <c r="I7" s="10">
        <v>100</v>
      </c>
      <c r="J7" s="10">
        <v>100</v>
      </c>
      <c r="K7" s="10">
        <v>100</v>
      </c>
      <c r="L7" s="10">
        <v>100</v>
      </c>
      <c r="M7" s="10">
        <v>100</v>
      </c>
      <c r="N7" s="10">
        <v>100</v>
      </c>
      <c r="O7" s="7"/>
      <c r="P7" s="7"/>
      <c r="Q7" s="7"/>
      <c r="R7" s="7"/>
      <c r="S7" s="7" t="s">
        <v>21</v>
      </c>
      <c r="T7" s="11">
        <f>SUM(H14:N14)*E9+(E7*(E8/100)+E7)*E9</f>
        <v>0</v>
      </c>
      <c r="U7" s="7"/>
    </row>
    <row r="8" spans="1:34">
      <c r="A8" t="s">
        <v>15</v>
      </c>
      <c r="C8" s="9"/>
      <c r="D8" s="7" t="s">
        <v>22</v>
      </c>
      <c r="E8" s="10"/>
      <c r="F8" s="8"/>
      <c r="G8" s="7" t="s">
        <v>22</v>
      </c>
      <c r="H8" s="10"/>
      <c r="I8" s="10"/>
      <c r="J8" s="10"/>
      <c r="K8" s="10"/>
      <c r="L8" s="10"/>
      <c r="M8" s="10"/>
      <c r="N8" s="10"/>
      <c r="O8" s="7"/>
      <c r="P8" s="7"/>
      <c r="Q8" s="7"/>
      <c r="R8" s="7"/>
      <c r="S8" s="7" t="s">
        <v>23</v>
      </c>
      <c r="T8" s="12">
        <f>T7/T6*100</f>
        <v>0</v>
      </c>
      <c r="U8" s="7" t="s">
        <v>24</v>
      </c>
      <c r="V8">
        <f>($V$3*T8*T8+$W$3*T8)/100</f>
        <v>0</v>
      </c>
    </row>
    <row r="9" spans="1:34">
      <c r="A9" t="s">
        <v>25</v>
      </c>
      <c r="C9" s="9"/>
      <c r="D9" s="7" t="s">
        <v>26</v>
      </c>
      <c r="E9" s="10">
        <v>1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34" hidden="1">
      <c r="C10" s="9"/>
      <c r="D10" s="7"/>
      <c r="E10" s="7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34" hidden="1">
      <c r="A11">
        <v>1</v>
      </c>
      <c r="C11" s="9"/>
      <c r="D11" s="7"/>
      <c r="E11" s="7"/>
      <c r="F11" s="8"/>
      <c r="G11" s="7"/>
      <c r="H11" s="7">
        <v>15</v>
      </c>
      <c r="I11" s="7">
        <v>40</v>
      </c>
      <c r="J11" s="7">
        <v>42</v>
      </c>
      <c r="K11" s="7">
        <v>44</v>
      </c>
      <c r="L11" s="7">
        <v>100</v>
      </c>
      <c r="M11" s="7">
        <v>105</v>
      </c>
      <c r="N11" s="7">
        <v>110</v>
      </c>
      <c r="O11" s="7"/>
      <c r="P11" s="7"/>
      <c r="Q11" s="7"/>
      <c r="R11" s="7"/>
      <c r="S11" s="7"/>
      <c r="T11" s="7"/>
      <c r="U11" s="7"/>
      <c r="V11">
        <f>T6*V8</f>
        <v>0</v>
      </c>
    </row>
    <row r="12" spans="1:34" hidden="1">
      <c r="A12">
        <v>1.1000000000000001</v>
      </c>
      <c r="C12" s="9"/>
      <c r="D12" s="7"/>
      <c r="E12" s="7"/>
      <c r="F12" s="8"/>
      <c r="G12" s="7"/>
      <c r="H12" s="7">
        <f t="shared" ref="H12:N12" si="0">H6*H11*H7/100</f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/>
      <c r="P12" s="7"/>
      <c r="Q12" s="7"/>
      <c r="R12" s="7"/>
      <c r="S12" s="7"/>
      <c r="T12" s="11"/>
      <c r="U12" s="7"/>
    </row>
    <row r="13" spans="1:34" hidden="1">
      <c r="C13" s="9"/>
      <c r="D13" s="7"/>
      <c r="E13" s="7"/>
      <c r="F13" s="8"/>
      <c r="G13" s="7"/>
      <c r="H13" s="7">
        <f t="shared" ref="H13:N13" si="1">H6*H8*H11/100</f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>
        <f t="shared" si="1"/>
        <v>0</v>
      </c>
      <c r="N13" s="7">
        <f t="shared" si="1"/>
        <v>0</v>
      </c>
      <c r="O13" s="7"/>
      <c r="P13" s="7"/>
      <c r="Q13" s="7"/>
      <c r="R13" s="7"/>
      <c r="S13" s="7"/>
      <c r="T13" s="7"/>
      <c r="U13" s="7"/>
    </row>
    <row r="14" spans="1:34" hidden="1">
      <c r="C14" s="9"/>
      <c r="D14" s="7"/>
      <c r="E14" s="7"/>
      <c r="F14" s="8"/>
      <c r="G14" s="7"/>
      <c r="H14" s="7">
        <f>H12+H13</f>
        <v>0</v>
      </c>
      <c r="I14" s="7">
        <f t="shared" ref="I14:N14" si="2">I12+I13</f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/>
      <c r="P14" s="7"/>
      <c r="Q14" s="7"/>
      <c r="R14" s="7"/>
      <c r="S14" s="7"/>
      <c r="T14" s="7"/>
      <c r="U14" s="7"/>
    </row>
    <row r="15" spans="1:34" hidden="1">
      <c r="C15" s="9"/>
      <c r="D15" s="7"/>
      <c r="E15" s="7"/>
      <c r="F15" s="8"/>
      <c r="G15" s="7"/>
      <c r="H15" t="s">
        <v>0</v>
      </c>
      <c r="I15" t="s">
        <v>1</v>
      </c>
      <c r="J15" t="s">
        <v>2</v>
      </c>
      <c r="K15" t="s">
        <v>3</v>
      </c>
      <c r="L15" t="s">
        <v>4</v>
      </c>
      <c r="M15" t="s">
        <v>5</v>
      </c>
      <c r="N15" t="s">
        <v>6</v>
      </c>
      <c r="O15" t="s">
        <v>7</v>
      </c>
      <c r="P15" t="s">
        <v>8</v>
      </c>
      <c r="Q15" t="s">
        <v>0</v>
      </c>
      <c r="R15" t="s">
        <v>1</v>
      </c>
      <c r="S15" t="s">
        <v>2</v>
      </c>
      <c r="T15" t="s">
        <v>3</v>
      </c>
      <c r="U15" t="s">
        <v>4</v>
      </c>
      <c r="V15" t="s">
        <v>5</v>
      </c>
      <c r="W15" t="s">
        <v>6</v>
      </c>
      <c r="X15" t="s">
        <v>7</v>
      </c>
      <c r="Y15" t="s">
        <v>8</v>
      </c>
      <c r="Z15" s="7"/>
      <c r="AA15" s="7"/>
      <c r="AB15" s="7"/>
      <c r="AC15" s="7"/>
      <c r="AD15" s="7"/>
      <c r="AE15" s="7"/>
      <c r="AF15" s="7"/>
      <c r="AG15" s="7"/>
      <c r="AH15" s="7"/>
    </row>
    <row r="16" spans="1:34" hidden="1">
      <c r="C16" s="9"/>
      <c r="D16" s="7" t="str">
        <f>IF(E6="歩兵科","1","0")</f>
        <v>0</v>
      </c>
      <c r="E16" s="7" t="s">
        <v>13</v>
      </c>
      <c r="F16" s="8"/>
      <c r="G16" s="7">
        <f>H6+D16</f>
        <v>0</v>
      </c>
      <c r="H16" s="13">
        <f t="shared" ref="H16:P16" si="3">H3*H22</f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8000000</v>
      </c>
      <c r="M16" s="14">
        <f t="shared" si="3"/>
        <v>416000</v>
      </c>
      <c r="N16" s="14">
        <f t="shared" si="3"/>
        <v>432000</v>
      </c>
      <c r="O16" s="14">
        <f t="shared" si="3"/>
        <v>0</v>
      </c>
      <c r="P16" s="14">
        <f t="shared" si="3"/>
        <v>90000</v>
      </c>
      <c r="Q16" s="15">
        <f>G16*H16/G20</f>
        <v>0</v>
      </c>
      <c r="R16" s="16">
        <f>G16*I16/G20</f>
        <v>0</v>
      </c>
      <c r="S16" s="16">
        <f>G16*J16/G20</f>
        <v>0</v>
      </c>
      <c r="T16" s="16">
        <f>G16*K16/G20</f>
        <v>0</v>
      </c>
      <c r="U16" s="16">
        <f>G16*L16/G20</f>
        <v>0</v>
      </c>
      <c r="V16" s="16">
        <f>G16*M16/G20</f>
        <v>0</v>
      </c>
      <c r="W16" s="16">
        <f>G16*N16/G20</f>
        <v>0</v>
      </c>
      <c r="X16" s="16">
        <f>G16*O16/G20</f>
        <v>0</v>
      </c>
      <c r="Y16" s="17">
        <f>G16*P16/G20</f>
        <v>0</v>
      </c>
      <c r="Z16" s="7"/>
      <c r="AA16" s="7"/>
      <c r="AB16" s="7"/>
      <c r="AC16" s="7"/>
      <c r="AD16" s="7"/>
      <c r="AE16" s="7"/>
      <c r="AF16" s="7"/>
      <c r="AG16" s="7"/>
      <c r="AH16" s="7"/>
    </row>
    <row r="17" spans="3:34" hidden="1">
      <c r="C17" s="9"/>
      <c r="D17" s="7" t="str">
        <f>IF(E6="槍兵科","1","0")</f>
        <v>0</v>
      </c>
      <c r="E17" s="7" t="s">
        <v>18</v>
      </c>
      <c r="F17" s="8"/>
      <c r="G17" s="7">
        <f>I6+L6+D17</f>
        <v>0</v>
      </c>
      <c r="H17" s="18">
        <f t="shared" ref="H17:P17" si="4">H3*H23</f>
        <v>0</v>
      </c>
      <c r="I17" s="7">
        <f t="shared" si="4"/>
        <v>0</v>
      </c>
      <c r="J17" s="7">
        <f t="shared" si="4"/>
        <v>0</v>
      </c>
      <c r="K17" s="7">
        <f t="shared" si="4"/>
        <v>0</v>
      </c>
      <c r="L17" s="7">
        <f t="shared" si="4"/>
        <v>4000000</v>
      </c>
      <c r="M17" s="7">
        <f t="shared" si="4"/>
        <v>290000</v>
      </c>
      <c r="N17" s="7">
        <f t="shared" si="4"/>
        <v>140000</v>
      </c>
      <c r="O17" s="7">
        <f t="shared" si="4"/>
        <v>0</v>
      </c>
      <c r="P17" s="7">
        <f t="shared" si="4"/>
        <v>30000</v>
      </c>
      <c r="Q17" s="19">
        <f>G17*H17/G20</f>
        <v>0</v>
      </c>
      <c r="R17" s="20">
        <f>G17*I17/G20</f>
        <v>0</v>
      </c>
      <c r="S17" s="20">
        <f>G17*J17/G20</f>
        <v>0</v>
      </c>
      <c r="T17" s="20">
        <f>G17*K17/G20</f>
        <v>0</v>
      </c>
      <c r="U17" s="20">
        <f>G17*L17/G20</f>
        <v>0</v>
      </c>
      <c r="V17" s="20">
        <f>G17*M17/G20</f>
        <v>0</v>
      </c>
      <c r="W17" s="20">
        <f>G17*N17/G20</f>
        <v>0</v>
      </c>
      <c r="X17" s="20">
        <f>G17*O17/G20</f>
        <v>0</v>
      </c>
      <c r="Y17" s="21">
        <f>G17*P17/G20</f>
        <v>0</v>
      </c>
      <c r="Z17" s="7"/>
      <c r="AA17" s="7"/>
      <c r="AB17" s="7"/>
      <c r="AC17" s="7"/>
      <c r="AD17" s="7"/>
      <c r="AE17" s="7"/>
      <c r="AF17" s="7"/>
      <c r="AG17" s="7"/>
      <c r="AH17" s="7"/>
    </row>
    <row r="18" spans="3:34" hidden="1">
      <c r="C18" s="9"/>
      <c r="D18" s="7" t="str">
        <f>IF(E6="弓兵科","1","0")</f>
        <v>1</v>
      </c>
      <c r="E18" s="7" t="s">
        <v>15</v>
      </c>
      <c r="F18" s="8"/>
      <c r="G18" s="7">
        <f>J6+M6+D18</f>
        <v>1</v>
      </c>
      <c r="H18" s="18">
        <f t="shared" ref="H18:P18" si="5">H3*H24</f>
        <v>0</v>
      </c>
      <c r="I18" s="7">
        <f t="shared" si="5"/>
        <v>0</v>
      </c>
      <c r="J18" s="7">
        <f t="shared" si="5"/>
        <v>0</v>
      </c>
      <c r="K18" s="7">
        <f t="shared" si="5"/>
        <v>0</v>
      </c>
      <c r="L18" s="7">
        <f t="shared" si="5"/>
        <v>2520000</v>
      </c>
      <c r="M18" s="7">
        <f t="shared" si="5"/>
        <v>210000</v>
      </c>
      <c r="N18" s="7">
        <f t="shared" si="5"/>
        <v>300000</v>
      </c>
      <c r="O18" s="7">
        <f t="shared" si="5"/>
        <v>0</v>
      </c>
      <c r="P18" s="7">
        <f t="shared" si="5"/>
        <v>120000</v>
      </c>
      <c r="Q18" s="19">
        <f>G18*H18/G20</f>
        <v>0</v>
      </c>
      <c r="R18" s="20">
        <f>G18*I18/G20</f>
        <v>0</v>
      </c>
      <c r="S18" s="20">
        <f>G18*J18/G20</f>
        <v>0</v>
      </c>
      <c r="T18" s="20">
        <f>G18*K18/G20</f>
        <v>0</v>
      </c>
      <c r="U18" s="20">
        <f>G18*L18/G20</f>
        <v>2520000</v>
      </c>
      <c r="V18" s="20">
        <f>G18*M18/G20</f>
        <v>210000</v>
      </c>
      <c r="W18" s="20">
        <f>G18*N18/G20</f>
        <v>300000</v>
      </c>
      <c r="X18" s="20">
        <f>G18*O18/G20</f>
        <v>0</v>
      </c>
      <c r="Y18" s="21">
        <f>G18*P18/G20</f>
        <v>120000</v>
      </c>
      <c r="Z18" s="7"/>
      <c r="AA18" s="7"/>
      <c r="AB18" s="7"/>
      <c r="AC18" s="7"/>
      <c r="AD18" s="7"/>
      <c r="AE18" s="7"/>
      <c r="AF18" s="7"/>
      <c r="AG18" s="7"/>
      <c r="AH18" s="7"/>
    </row>
    <row r="19" spans="3:34" hidden="1">
      <c r="C19" s="9"/>
      <c r="D19" s="7" t="str">
        <f>IF(E6="騎兵科","1","0")</f>
        <v>0</v>
      </c>
      <c r="E19" s="7" t="s">
        <v>25</v>
      </c>
      <c r="F19" s="8"/>
      <c r="G19" s="7">
        <f>K6+N6+D19</f>
        <v>0</v>
      </c>
      <c r="H19" s="22">
        <f t="shared" ref="H19:P19" si="6">H3*H25</f>
        <v>0</v>
      </c>
      <c r="I19" s="23">
        <f t="shared" si="6"/>
        <v>0</v>
      </c>
      <c r="J19" s="23">
        <f t="shared" si="6"/>
        <v>0</v>
      </c>
      <c r="K19" s="23">
        <f t="shared" si="6"/>
        <v>0</v>
      </c>
      <c r="L19" s="23">
        <f t="shared" si="6"/>
        <v>5480000</v>
      </c>
      <c r="M19" s="23">
        <f t="shared" si="6"/>
        <v>130000</v>
      </c>
      <c r="N19" s="23">
        <f t="shared" si="6"/>
        <v>220000</v>
      </c>
      <c r="O19" s="23">
        <f t="shared" si="6"/>
        <v>0</v>
      </c>
      <c r="P19" s="23">
        <f t="shared" si="6"/>
        <v>60000</v>
      </c>
      <c r="Q19" s="24">
        <f>G19*H19/G20</f>
        <v>0</v>
      </c>
      <c r="R19" s="25">
        <f>G19*I19/G20</f>
        <v>0</v>
      </c>
      <c r="S19" s="25">
        <f>G19*J19/G20</f>
        <v>0</v>
      </c>
      <c r="T19" s="25">
        <f>G19*K19/G20</f>
        <v>0</v>
      </c>
      <c r="U19" s="25">
        <f>G19*L19/G20</f>
        <v>0</v>
      </c>
      <c r="V19" s="25">
        <f>G19*M19/G20</f>
        <v>0</v>
      </c>
      <c r="W19" s="25">
        <f>G19*N19/G20</f>
        <v>0</v>
      </c>
      <c r="X19" s="25">
        <f>G19*O19/G20</f>
        <v>0</v>
      </c>
      <c r="Y19" s="26">
        <f>G19*P19/G20</f>
        <v>0</v>
      </c>
      <c r="Z19" s="7"/>
      <c r="AA19" s="7"/>
      <c r="AB19" s="7"/>
      <c r="AC19" s="7"/>
      <c r="AD19" s="7"/>
      <c r="AE19" s="7"/>
      <c r="AF19" s="7"/>
      <c r="AG19" s="7"/>
      <c r="AH19" s="7"/>
    </row>
    <row r="20" spans="3:34" hidden="1">
      <c r="C20" s="9"/>
      <c r="D20" s="7"/>
      <c r="E20" s="7"/>
      <c r="F20" s="8"/>
      <c r="G20" s="7">
        <f>SUM(G16:G19)</f>
        <v>1</v>
      </c>
      <c r="H20" s="7"/>
      <c r="I20" s="7"/>
      <c r="J20" s="7"/>
      <c r="K20" s="7"/>
      <c r="L20" s="7"/>
      <c r="M20" s="7"/>
      <c r="N20" s="7"/>
      <c r="O20" s="7"/>
      <c r="P20" s="7"/>
      <c r="Q20" s="20">
        <f t="shared" ref="Q20:Y20" si="7">SUM(Q16:Q19)</f>
        <v>0</v>
      </c>
      <c r="R20" s="20">
        <f t="shared" si="7"/>
        <v>0</v>
      </c>
      <c r="S20" s="20">
        <f t="shared" si="7"/>
        <v>0</v>
      </c>
      <c r="T20" s="20">
        <f t="shared" si="7"/>
        <v>0</v>
      </c>
      <c r="U20" s="20">
        <f t="shared" si="7"/>
        <v>2520000</v>
      </c>
      <c r="V20" s="20">
        <f t="shared" si="7"/>
        <v>210000</v>
      </c>
      <c r="W20" s="20">
        <f t="shared" si="7"/>
        <v>300000</v>
      </c>
      <c r="X20" s="20">
        <f t="shared" si="7"/>
        <v>0</v>
      </c>
      <c r="Y20" s="20">
        <f t="shared" si="7"/>
        <v>120000</v>
      </c>
      <c r="Z20" s="27">
        <f>9-COUNTIF(Q20:Y20,0)</f>
        <v>4</v>
      </c>
      <c r="AA20" s="7" t="s">
        <v>27</v>
      </c>
      <c r="AB20" s="7"/>
      <c r="AC20" s="7"/>
      <c r="AD20" s="7"/>
      <c r="AE20" s="7"/>
      <c r="AF20" s="7"/>
      <c r="AG20" s="7"/>
      <c r="AH20" s="7"/>
    </row>
    <row r="21" spans="3:34" hidden="1">
      <c r="C21" s="9"/>
      <c r="D21" s="7"/>
      <c r="E21" s="7"/>
      <c r="F21" s="8"/>
      <c r="G21" s="7"/>
      <c r="H21" s="13" t="s">
        <v>0</v>
      </c>
      <c r="I21" s="14" t="s">
        <v>1</v>
      </c>
      <c r="J21" s="14" t="s">
        <v>2</v>
      </c>
      <c r="K21" s="14" t="s">
        <v>3</v>
      </c>
      <c r="L21" s="14" t="s">
        <v>28</v>
      </c>
      <c r="M21" s="14" t="s">
        <v>29</v>
      </c>
      <c r="N21" s="14" t="s">
        <v>30</v>
      </c>
      <c r="O21" s="14" t="s">
        <v>7</v>
      </c>
      <c r="P21" s="28" t="s">
        <v>8</v>
      </c>
      <c r="Q21" s="29">
        <f>IF(Q20=0,0,Q20-V11/Z20)</f>
        <v>0</v>
      </c>
      <c r="R21" s="30">
        <f>IF(R20=0,0,R20-V11/Z20)</f>
        <v>0</v>
      </c>
      <c r="S21" s="30">
        <f>IF(S20=0,0,S20-V11/Z20)</f>
        <v>0</v>
      </c>
      <c r="T21" s="30">
        <f>IF(T20=0,0,T20-V11/Z20)</f>
        <v>0</v>
      </c>
      <c r="U21" s="30">
        <f>IF(U20=0,0,U20-V11/Z20)</f>
        <v>2520000</v>
      </c>
      <c r="V21" s="30">
        <f>IF(V20=0,0,V20-V11/Z20)</f>
        <v>210000</v>
      </c>
      <c r="W21" s="30">
        <f>IF(W20=0,0,W20-V11/Z20)</f>
        <v>300000</v>
      </c>
      <c r="X21" s="30">
        <f>IF(X20=0,0,X20-V11/Z20)</f>
        <v>0</v>
      </c>
      <c r="Y21" s="30">
        <f>IF(Y20=0,0,Y20-V11/Z20)</f>
        <v>120000</v>
      </c>
      <c r="Z21" s="27">
        <f>9-(IF(Q21&gt;0,0,1)+IF(R21&gt;0,0,1)+IF(S21&gt;0,0,1)+IF(T21&gt;0,0,1)+IF(U21&gt;0,0,1)+IF(V21&gt;0,0,1)+IF(W21&gt;0,0,1)+IF(X21&gt;0,0,1)+IF(Y21&gt;0,0,1))</f>
        <v>4</v>
      </c>
      <c r="AA21" s="27" t="s">
        <v>31</v>
      </c>
      <c r="AB21" s="7"/>
      <c r="AC21" s="7"/>
      <c r="AD21" s="7"/>
      <c r="AE21" s="7"/>
      <c r="AF21" s="7"/>
      <c r="AG21" s="7"/>
      <c r="AH21" s="7"/>
    </row>
    <row r="22" spans="3:34" hidden="1">
      <c r="C22" s="9"/>
      <c r="D22" s="7"/>
      <c r="E22" s="7" t="s">
        <v>13</v>
      </c>
      <c r="F22" s="8"/>
      <c r="G22" s="7"/>
      <c r="H22" s="18">
        <v>15</v>
      </c>
      <c r="I22" s="7">
        <v>50</v>
      </c>
      <c r="J22" s="7">
        <v>52</v>
      </c>
      <c r="K22" s="7">
        <v>54</v>
      </c>
      <c r="L22" s="7">
        <v>200</v>
      </c>
      <c r="M22" s="7">
        <v>208</v>
      </c>
      <c r="N22" s="7">
        <v>216</v>
      </c>
      <c r="O22" s="7">
        <v>10</v>
      </c>
      <c r="P22" s="31">
        <v>30</v>
      </c>
      <c r="Q22" s="32">
        <f>IF(Q21&gt;0,0,Q21)</f>
        <v>0</v>
      </c>
      <c r="R22" s="32">
        <f t="shared" ref="R22:Y22" si="8">IF(R21&gt;0,0,R21)</f>
        <v>0</v>
      </c>
      <c r="S22" s="32">
        <f t="shared" si="8"/>
        <v>0</v>
      </c>
      <c r="T22" s="32">
        <f t="shared" si="8"/>
        <v>0</v>
      </c>
      <c r="U22" s="32">
        <f t="shared" si="8"/>
        <v>0</v>
      </c>
      <c r="V22" s="32">
        <f t="shared" si="8"/>
        <v>0</v>
      </c>
      <c r="W22" s="32">
        <f t="shared" si="8"/>
        <v>0</v>
      </c>
      <c r="X22" s="32">
        <f t="shared" si="8"/>
        <v>0</v>
      </c>
      <c r="Y22" s="32">
        <f t="shared" si="8"/>
        <v>0</v>
      </c>
      <c r="Z22" s="7">
        <f>SUM(Q22:Y22)/Z21</f>
        <v>0</v>
      </c>
      <c r="AA22" s="7"/>
      <c r="AB22" s="7"/>
      <c r="AC22" s="7"/>
      <c r="AD22" s="7"/>
      <c r="AE22" s="7"/>
      <c r="AF22" s="7"/>
      <c r="AG22" s="7"/>
      <c r="AH22" s="7"/>
    </row>
    <row r="23" spans="3:34" hidden="1">
      <c r="C23" s="9"/>
      <c r="D23" s="7"/>
      <c r="E23" s="7" t="s">
        <v>18</v>
      </c>
      <c r="F23" s="8"/>
      <c r="G23" s="7"/>
      <c r="H23" s="18">
        <v>10</v>
      </c>
      <c r="I23" s="7">
        <v>40</v>
      </c>
      <c r="J23" s="7">
        <v>58</v>
      </c>
      <c r="K23" s="7">
        <v>28</v>
      </c>
      <c r="L23" s="7">
        <v>100</v>
      </c>
      <c r="M23" s="7">
        <v>145</v>
      </c>
      <c r="N23" s="7">
        <v>70</v>
      </c>
      <c r="O23" s="7">
        <v>10</v>
      </c>
      <c r="P23" s="31">
        <v>10</v>
      </c>
      <c r="Q23" s="33">
        <f t="shared" ref="Q23:Y23" si="9">IF(Q21&lt;0,0,Q21)</f>
        <v>0</v>
      </c>
      <c r="R23" s="33">
        <f t="shared" si="9"/>
        <v>0</v>
      </c>
      <c r="S23" s="33">
        <f t="shared" si="9"/>
        <v>0</v>
      </c>
      <c r="T23" s="33">
        <f t="shared" si="9"/>
        <v>0</v>
      </c>
      <c r="U23" s="33">
        <f t="shared" si="9"/>
        <v>2520000</v>
      </c>
      <c r="V23" s="33">
        <f t="shared" si="9"/>
        <v>210000</v>
      </c>
      <c r="W23" s="33">
        <f t="shared" si="9"/>
        <v>300000</v>
      </c>
      <c r="X23" s="33">
        <f t="shared" si="9"/>
        <v>0</v>
      </c>
      <c r="Y23" s="33">
        <f t="shared" si="9"/>
        <v>120000</v>
      </c>
    </row>
    <row r="24" spans="3:34" hidden="1">
      <c r="C24" s="9"/>
      <c r="D24" s="7"/>
      <c r="E24" s="7" t="s">
        <v>15</v>
      </c>
      <c r="F24" s="8"/>
      <c r="G24" s="7"/>
      <c r="H24" s="18">
        <v>10</v>
      </c>
      <c r="I24" s="7">
        <v>25</v>
      </c>
      <c r="J24" s="7">
        <v>42</v>
      </c>
      <c r="K24" s="7">
        <v>60</v>
      </c>
      <c r="L24" s="7">
        <v>63</v>
      </c>
      <c r="M24" s="7">
        <v>105</v>
      </c>
      <c r="N24" s="7">
        <v>150</v>
      </c>
      <c r="O24" s="7">
        <v>5</v>
      </c>
      <c r="P24" s="31">
        <v>40</v>
      </c>
      <c r="Q24" s="24">
        <f>IF(Q23=0,0,Q23+Z22)</f>
        <v>0</v>
      </c>
      <c r="R24" s="25">
        <f>IF(R23=0,0,R23+Z22)</f>
        <v>0</v>
      </c>
      <c r="S24" s="25">
        <f>IF(S23=0,0,S23+Z22)</f>
        <v>0</v>
      </c>
      <c r="T24" s="25">
        <f>IF(T23=0,0,T23+Z22)</f>
        <v>0</v>
      </c>
      <c r="U24" s="25">
        <f>IF(U23=0,0,U23+Z22)</f>
        <v>2520000</v>
      </c>
      <c r="V24" s="25">
        <f>IF(V23=0,0,V23+Z22)</f>
        <v>210000</v>
      </c>
      <c r="W24" s="25">
        <f>IF(W23=0,0,W23+Z22)</f>
        <v>300000</v>
      </c>
      <c r="X24" s="25">
        <f>IF(X23=0,0,X23+Z22)</f>
        <v>0</v>
      </c>
      <c r="Y24" s="25">
        <f>IF(Y23=0,0,Y23+Z22)</f>
        <v>120000</v>
      </c>
      <c r="Z24" s="27">
        <f>9-(IF(Q24&gt;0,0,1)+IF(R24&gt;0,0,1)+IF(S24&gt;0,0,1)+IF(T24&gt;0,0,1)+IF(U24&gt;0,0,1)+IF(V24&gt;0,0,1)+IF(W24&gt;0,0,1)+IF(X24&gt;0,0,1)+IF(Y24&gt;0,0,1))</f>
        <v>4</v>
      </c>
      <c r="AA24" s="27" t="s">
        <v>31</v>
      </c>
    </row>
    <row r="25" spans="3:34" hidden="1">
      <c r="C25" s="9"/>
      <c r="D25" s="7"/>
      <c r="E25" s="7" t="s">
        <v>25</v>
      </c>
      <c r="F25" s="8"/>
      <c r="G25" s="7"/>
      <c r="H25" s="22">
        <v>10</v>
      </c>
      <c r="I25" s="23">
        <v>55</v>
      </c>
      <c r="J25" s="23">
        <v>26</v>
      </c>
      <c r="K25" s="23">
        <v>44</v>
      </c>
      <c r="L25" s="23">
        <v>137</v>
      </c>
      <c r="M25" s="23">
        <v>65</v>
      </c>
      <c r="N25" s="23">
        <v>110</v>
      </c>
      <c r="O25" s="23">
        <v>5</v>
      </c>
      <c r="P25" s="34">
        <v>20</v>
      </c>
      <c r="Q25" s="32">
        <f t="shared" ref="Q25:Y25" si="10">IF(Q24&gt;0,0,Q24)</f>
        <v>0</v>
      </c>
      <c r="R25" s="32">
        <f t="shared" si="10"/>
        <v>0</v>
      </c>
      <c r="S25" s="32">
        <f t="shared" si="10"/>
        <v>0</v>
      </c>
      <c r="T25" s="32">
        <f t="shared" si="10"/>
        <v>0</v>
      </c>
      <c r="U25" s="32">
        <f t="shared" si="10"/>
        <v>0</v>
      </c>
      <c r="V25" s="32">
        <f t="shared" si="10"/>
        <v>0</v>
      </c>
      <c r="W25" s="32">
        <f t="shared" si="10"/>
        <v>0</v>
      </c>
      <c r="X25" s="32">
        <f t="shared" si="10"/>
        <v>0</v>
      </c>
      <c r="Y25" s="32">
        <f t="shared" si="10"/>
        <v>0</v>
      </c>
      <c r="Z25" s="7">
        <f>SUM(Q25:Y25)/Z24</f>
        <v>0</v>
      </c>
      <c r="AA25" s="7"/>
    </row>
    <row r="26" spans="3:34" hidden="1">
      <c r="C26" s="9"/>
      <c r="D26" s="7"/>
      <c r="E26" s="7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33">
        <f t="shared" ref="Q26:Y26" si="11">IF(Q24&lt;0,0,Q24)</f>
        <v>0</v>
      </c>
      <c r="R26" s="33">
        <f t="shared" si="11"/>
        <v>0</v>
      </c>
      <c r="S26" s="33">
        <f t="shared" si="11"/>
        <v>0</v>
      </c>
      <c r="T26" s="33">
        <f t="shared" si="11"/>
        <v>0</v>
      </c>
      <c r="U26" s="33">
        <f t="shared" si="11"/>
        <v>2520000</v>
      </c>
      <c r="V26" s="33">
        <f t="shared" si="11"/>
        <v>210000</v>
      </c>
      <c r="W26" s="33">
        <f t="shared" si="11"/>
        <v>300000</v>
      </c>
      <c r="X26" s="33">
        <f t="shared" si="11"/>
        <v>0</v>
      </c>
      <c r="Y26" s="33">
        <f t="shared" si="11"/>
        <v>120000</v>
      </c>
    </row>
    <row r="27" spans="3:34" hidden="1">
      <c r="C27" s="9"/>
      <c r="D27" s="7"/>
      <c r="E27" s="7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24">
        <f>IF(Q26=0,0,Q26+Z25)</f>
        <v>0</v>
      </c>
      <c r="R27" s="25">
        <f>IF(R26=0,0,R26+Z25)</f>
        <v>0</v>
      </c>
      <c r="S27" s="25">
        <f>IF(S26=0,0,S26+Z25)</f>
        <v>0</v>
      </c>
      <c r="T27" s="25">
        <f>IF(T26=0,0,T26+Z25)</f>
        <v>0</v>
      </c>
      <c r="U27" s="25">
        <f>IF(U26=0,0,U26+Z25)</f>
        <v>2520000</v>
      </c>
      <c r="V27" s="25">
        <f>IF(V26=0,0,V26+Z25)</f>
        <v>210000</v>
      </c>
      <c r="W27" s="25">
        <f>IF(W26=0,0,W26+Z25)</f>
        <v>300000</v>
      </c>
      <c r="X27" s="25">
        <f>IF(X26=0,0,X26+Z25)</f>
        <v>0</v>
      </c>
      <c r="Y27" s="25">
        <f>IF(Y26=0,0,Y26+Z25)</f>
        <v>120000</v>
      </c>
      <c r="Z27" s="27">
        <f>9-(IF(Q27&gt;0,0,1)+IF(R27&gt;0,0,1)+IF(S27&gt;0,0,1)+IF(T27&gt;0,0,1)+IF(U27&gt;0,0,1)+IF(V27&gt;0,0,1)+IF(W27&gt;0,0,1)+IF(X27&gt;0,0,1)+IF(Y27&gt;0,0,1))</f>
        <v>4</v>
      </c>
      <c r="AA27" s="27" t="s">
        <v>31</v>
      </c>
    </row>
    <row r="28" spans="3:34" hidden="1">
      <c r="C28" s="9"/>
      <c r="D28" s="7"/>
      <c r="E28" s="7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32">
        <f t="shared" ref="Q28:Y28" si="12">IF(Q27&gt;0,0,Q27)</f>
        <v>0</v>
      </c>
      <c r="R28" s="32">
        <f t="shared" si="12"/>
        <v>0</v>
      </c>
      <c r="S28" s="32">
        <f t="shared" si="12"/>
        <v>0</v>
      </c>
      <c r="T28" s="32">
        <f t="shared" si="12"/>
        <v>0</v>
      </c>
      <c r="U28" s="32">
        <f t="shared" si="12"/>
        <v>0</v>
      </c>
      <c r="V28" s="32">
        <f t="shared" si="12"/>
        <v>0</v>
      </c>
      <c r="W28" s="32">
        <f t="shared" si="12"/>
        <v>0</v>
      </c>
      <c r="X28" s="32">
        <f t="shared" si="12"/>
        <v>0</v>
      </c>
      <c r="Y28" s="32">
        <f t="shared" si="12"/>
        <v>0</v>
      </c>
      <c r="Z28" s="7">
        <f>SUM(Q28:Y28)/Z27</f>
        <v>0</v>
      </c>
      <c r="AA28" s="7"/>
    </row>
    <row r="29" spans="3:34" hidden="1">
      <c r="C29" s="9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33">
        <f t="shared" ref="Q29:Y29" si="13">IF(Q27&lt;0,0,Q27)</f>
        <v>0</v>
      </c>
      <c r="R29" s="33">
        <f t="shared" si="13"/>
        <v>0</v>
      </c>
      <c r="S29" s="33">
        <f t="shared" si="13"/>
        <v>0</v>
      </c>
      <c r="T29" s="33">
        <f t="shared" si="13"/>
        <v>0</v>
      </c>
      <c r="U29" s="33">
        <f t="shared" si="13"/>
        <v>2520000</v>
      </c>
      <c r="V29" s="33">
        <f t="shared" si="13"/>
        <v>210000</v>
      </c>
      <c r="W29" s="33">
        <f t="shared" si="13"/>
        <v>300000</v>
      </c>
      <c r="X29" s="33">
        <f t="shared" si="13"/>
        <v>0</v>
      </c>
      <c r="Y29" s="33">
        <f t="shared" si="13"/>
        <v>120000</v>
      </c>
    </row>
    <row r="30" spans="3:34" hidden="1">
      <c r="C30" s="9"/>
      <c r="D30" s="7"/>
      <c r="E30" s="7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24">
        <f>IF(Q29=0,0,Q29+Z28)</f>
        <v>0</v>
      </c>
      <c r="R30" s="25">
        <f>IF(R29=0,0,R29+Z28)</f>
        <v>0</v>
      </c>
      <c r="S30" s="25">
        <f>IF(S29=0,0,S29+Z28)</f>
        <v>0</v>
      </c>
      <c r="T30" s="25">
        <f>IF(T29=0,0,T29+Z28)</f>
        <v>0</v>
      </c>
      <c r="U30" s="25">
        <f>IF(U29=0,0,U29+Z28)</f>
        <v>2520000</v>
      </c>
      <c r="V30" s="25">
        <f>IF(V29=0,0,V29+Z28)</f>
        <v>210000</v>
      </c>
      <c r="W30" s="25">
        <f>IF(W29=0,0,W29+Z28)</f>
        <v>300000</v>
      </c>
      <c r="X30" s="25">
        <f>IF(X29=0,0,X29+Z28)</f>
        <v>0</v>
      </c>
      <c r="Y30" s="25">
        <f>IF(Y29=0,0,Y29+Z28)</f>
        <v>120000</v>
      </c>
      <c r="Z30" s="27">
        <f>9-(IF(Q30&gt;0,0,1)+IF(R30&gt;0,0,1)+IF(S30&gt;0,0,1)+IF(T30&gt;0,0,1)+IF(U30&gt;0,0,1)+IF(V30&gt;0,0,1)+IF(W30&gt;0,0,1)+IF(X30&gt;0,0,1)+IF(Y30&gt;0,0,1))</f>
        <v>4</v>
      </c>
      <c r="AA30" s="27" t="s">
        <v>31</v>
      </c>
    </row>
    <row r="31" spans="3:34" hidden="1">
      <c r="C31" s="9"/>
      <c r="D31" s="7"/>
      <c r="E31" s="7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32">
        <f t="shared" ref="Q31:Y31" si="14">IF(Q30&gt;0,0,Q30)</f>
        <v>0</v>
      </c>
      <c r="R31" s="32">
        <f t="shared" si="14"/>
        <v>0</v>
      </c>
      <c r="S31" s="32">
        <f t="shared" si="14"/>
        <v>0</v>
      </c>
      <c r="T31" s="32">
        <f t="shared" si="14"/>
        <v>0</v>
      </c>
      <c r="U31" s="32">
        <f t="shared" si="14"/>
        <v>0</v>
      </c>
      <c r="V31" s="32">
        <f t="shared" si="14"/>
        <v>0</v>
      </c>
      <c r="W31" s="32">
        <f t="shared" si="14"/>
        <v>0</v>
      </c>
      <c r="X31" s="32">
        <f t="shared" si="14"/>
        <v>0</v>
      </c>
      <c r="Y31" s="32">
        <f t="shared" si="14"/>
        <v>0</v>
      </c>
      <c r="Z31" s="7">
        <f>SUM(Q31:Y31)/Z30</f>
        <v>0</v>
      </c>
      <c r="AA31" s="7"/>
    </row>
    <row r="32" spans="3:34" hidden="1">
      <c r="C32" s="9"/>
      <c r="D32" s="7"/>
      <c r="E32" s="7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33">
        <f t="shared" ref="Q32:Y32" si="15">IF(Q30&lt;0,0,Q30)</f>
        <v>0</v>
      </c>
      <c r="R32" s="33">
        <f t="shared" si="15"/>
        <v>0</v>
      </c>
      <c r="S32" s="33">
        <f t="shared" si="15"/>
        <v>0</v>
      </c>
      <c r="T32" s="33">
        <f t="shared" si="15"/>
        <v>0</v>
      </c>
      <c r="U32" s="33">
        <f t="shared" si="15"/>
        <v>2520000</v>
      </c>
      <c r="V32" s="33">
        <f t="shared" si="15"/>
        <v>210000</v>
      </c>
      <c r="W32" s="33">
        <f t="shared" si="15"/>
        <v>300000</v>
      </c>
      <c r="X32" s="33">
        <f t="shared" si="15"/>
        <v>0</v>
      </c>
      <c r="Y32" s="33">
        <f t="shared" si="15"/>
        <v>120000</v>
      </c>
    </row>
    <row r="33" spans="1:27" hidden="1">
      <c r="C33" s="9"/>
      <c r="D33" s="7"/>
      <c r="E33" s="7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24">
        <f>IF(Q32=0,0,Q32+Z31)</f>
        <v>0</v>
      </c>
      <c r="R33" s="25">
        <f>IF(R32=0,0,R32+Z31)</f>
        <v>0</v>
      </c>
      <c r="S33" s="25">
        <f>IF(S32=0,0,S32+Z31)</f>
        <v>0</v>
      </c>
      <c r="T33" s="25">
        <f>IF(T32=0,0,T32+Z31)</f>
        <v>0</v>
      </c>
      <c r="U33" s="25">
        <f>IF(U32=0,0,U32+Z31)</f>
        <v>2520000</v>
      </c>
      <c r="V33" s="25">
        <f>IF(V32=0,0,V32+Z31)</f>
        <v>210000</v>
      </c>
      <c r="W33" s="25">
        <f>IF(W32=0,0,W32+Z31)</f>
        <v>300000</v>
      </c>
      <c r="X33" s="25">
        <f>IF(X32=0,0,X32+Z31)</f>
        <v>0</v>
      </c>
      <c r="Y33" s="25">
        <f>IF(Y32=0,0,Y32+Z31)</f>
        <v>120000</v>
      </c>
      <c r="Z33" s="27">
        <f>9-(IF(Q33&gt;0,0,1)+IF(R33&gt;0,0,1)+IF(S33&gt;0,0,1)+IF(T33&gt;0,0,1)+IF(U33&gt;0,0,1)+IF(V33&gt;0,0,1)+IF(W33&gt;0,0,1)+IF(X33&gt;0,0,1)+IF(Y33&gt;0,0,1))</f>
        <v>4</v>
      </c>
      <c r="AA33" s="27" t="s">
        <v>31</v>
      </c>
    </row>
    <row r="34" spans="1:27" hidden="1">
      <c r="C34" s="9"/>
      <c r="D34" s="7"/>
      <c r="E34" s="7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32">
        <f t="shared" ref="Q34:Y34" si="16">IF(Q33&gt;0,0,Q33)</f>
        <v>0</v>
      </c>
      <c r="R34" s="32">
        <f t="shared" si="16"/>
        <v>0</v>
      </c>
      <c r="S34" s="32">
        <f t="shared" si="16"/>
        <v>0</v>
      </c>
      <c r="T34" s="32">
        <f t="shared" si="16"/>
        <v>0</v>
      </c>
      <c r="U34" s="32">
        <f t="shared" si="16"/>
        <v>0</v>
      </c>
      <c r="V34" s="32">
        <f t="shared" si="16"/>
        <v>0</v>
      </c>
      <c r="W34" s="32">
        <f t="shared" si="16"/>
        <v>0</v>
      </c>
      <c r="X34" s="32">
        <f t="shared" si="16"/>
        <v>0</v>
      </c>
      <c r="Y34" s="32">
        <f t="shared" si="16"/>
        <v>0</v>
      </c>
      <c r="Z34" s="7">
        <f>SUM(Q34:Y34)/Z33</f>
        <v>0</v>
      </c>
      <c r="AA34" s="7"/>
    </row>
    <row r="35" spans="1:27" hidden="1">
      <c r="C35" s="9"/>
      <c r="D35" s="7"/>
      <c r="E35" s="7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33">
        <f t="shared" ref="Q35:Y35" si="17">IF(Q33&lt;0,0,Q33)</f>
        <v>0</v>
      </c>
      <c r="R35" s="33">
        <f t="shared" si="17"/>
        <v>0</v>
      </c>
      <c r="S35" s="33">
        <f t="shared" si="17"/>
        <v>0</v>
      </c>
      <c r="T35" s="33">
        <f t="shared" si="17"/>
        <v>0</v>
      </c>
      <c r="U35" s="33">
        <f t="shared" si="17"/>
        <v>2520000</v>
      </c>
      <c r="V35" s="33">
        <f t="shared" si="17"/>
        <v>210000</v>
      </c>
      <c r="W35" s="33">
        <f t="shared" si="17"/>
        <v>300000</v>
      </c>
      <c r="X35" s="33">
        <f t="shared" si="17"/>
        <v>0</v>
      </c>
      <c r="Y35" s="33">
        <f t="shared" si="17"/>
        <v>120000</v>
      </c>
    </row>
    <row r="36" spans="1:27" hidden="1">
      <c r="C36" s="9"/>
      <c r="D36" s="7"/>
      <c r="E36" s="7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24">
        <f>IF(Q35=0,0,Q35+Z34)</f>
        <v>0</v>
      </c>
      <c r="R36" s="25">
        <f>IF(R35=0,0,R35+Z34)</f>
        <v>0</v>
      </c>
      <c r="S36" s="25">
        <f>IF(S35=0,0,S35+Z34)</f>
        <v>0</v>
      </c>
      <c r="T36" s="25">
        <f>IF(T35=0,0,T35+Z34)</f>
        <v>0</v>
      </c>
      <c r="U36" s="25">
        <f>IF(U35=0,0,U35+Z34)</f>
        <v>2520000</v>
      </c>
      <c r="V36" s="25">
        <f>IF(V35=0,0,V35+Z34)</f>
        <v>210000</v>
      </c>
      <c r="W36" s="25">
        <f>IF(W35=0,0,W35+Z34)</f>
        <v>300000</v>
      </c>
      <c r="X36" s="25">
        <f>IF(X35=0,0,X35+Z34)</f>
        <v>0</v>
      </c>
      <c r="Y36" s="25">
        <f>IF(Y35=0,0,Y35+Z34)</f>
        <v>120000</v>
      </c>
      <c r="Z36" s="27">
        <f>9-(IF(Q36&gt;0,0,1)+IF(R36&gt;0,0,1)+IF(S36&gt;0,0,1)+IF(T36&gt;0,0,1)+IF(U36&gt;0,0,1)+IF(V36&gt;0,0,1)+IF(W36&gt;0,0,1)+IF(X36&gt;0,0,1)+IF(Y36&gt;0,0,1))</f>
        <v>4</v>
      </c>
      <c r="AA36" s="27" t="s">
        <v>31</v>
      </c>
    </row>
    <row r="37" spans="1:27" hidden="1">
      <c r="C37" s="9"/>
      <c r="D37" s="7"/>
      <c r="E37" s="7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32">
        <f t="shared" ref="Q37:Y37" si="18">IF(Q36&gt;0,0,Q36)</f>
        <v>0</v>
      </c>
      <c r="R37" s="32">
        <f t="shared" si="18"/>
        <v>0</v>
      </c>
      <c r="S37" s="32">
        <f t="shared" si="18"/>
        <v>0</v>
      </c>
      <c r="T37" s="32">
        <f t="shared" si="18"/>
        <v>0</v>
      </c>
      <c r="U37" s="32">
        <f t="shared" si="18"/>
        <v>0</v>
      </c>
      <c r="V37" s="32">
        <f t="shared" si="18"/>
        <v>0</v>
      </c>
      <c r="W37" s="32">
        <f t="shared" si="18"/>
        <v>0</v>
      </c>
      <c r="X37" s="32">
        <f t="shared" si="18"/>
        <v>0</v>
      </c>
      <c r="Y37" s="32">
        <f t="shared" si="18"/>
        <v>0</v>
      </c>
      <c r="Z37" s="7">
        <f>SUM(Q37:Y37)/Z36</f>
        <v>0</v>
      </c>
      <c r="AA37" s="7"/>
    </row>
    <row r="38" spans="1:27" hidden="1">
      <c r="C38" s="9"/>
      <c r="D38" s="7"/>
      <c r="E38" s="7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33">
        <f t="shared" ref="Q38:Y38" si="19">IF(Q36&lt;0,0,Q36)</f>
        <v>0</v>
      </c>
      <c r="R38" s="33">
        <f t="shared" si="19"/>
        <v>0</v>
      </c>
      <c r="S38" s="33">
        <f t="shared" si="19"/>
        <v>0</v>
      </c>
      <c r="T38" s="33">
        <f t="shared" si="19"/>
        <v>0</v>
      </c>
      <c r="U38" s="33">
        <f t="shared" si="19"/>
        <v>2520000</v>
      </c>
      <c r="V38" s="33">
        <f t="shared" si="19"/>
        <v>210000</v>
      </c>
      <c r="W38" s="33">
        <f t="shared" si="19"/>
        <v>300000</v>
      </c>
      <c r="X38" s="33">
        <f t="shared" si="19"/>
        <v>0</v>
      </c>
      <c r="Y38" s="33">
        <f t="shared" si="19"/>
        <v>120000</v>
      </c>
    </row>
    <row r="39" spans="1:27" hidden="1">
      <c r="C39" s="9"/>
      <c r="D39" s="7"/>
      <c r="E39" s="7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24">
        <f>IF(Q38=0,0,Q38+Z37)</f>
        <v>0</v>
      </c>
      <c r="R39" s="25">
        <f>IF(R38=0,0,R38+Z37)</f>
        <v>0</v>
      </c>
      <c r="S39" s="25">
        <f>IF(S38=0,0,S38+Z37)</f>
        <v>0</v>
      </c>
      <c r="T39" s="25">
        <f>IF(T38=0,0,T38+Z37)</f>
        <v>0</v>
      </c>
      <c r="U39" s="25">
        <f>IF(U38=0,0,U38+Z37)</f>
        <v>2520000</v>
      </c>
      <c r="V39" s="25">
        <f>IF(V38=0,0,V38+Z37)</f>
        <v>210000</v>
      </c>
      <c r="W39" s="25">
        <f>IF(W38=0,0,W38+Z37)</f>
        <v>300000</v>
      </c>
      <c r="X39" s="25">
        <f>IF(X38=0,0,X38+Z37)</f>
        <v>0</v>
      </c>
      <c r="Y39" s="25">
        <f>IF(Y38=0,0,Y38+Z37)</f>
        <v>120000</v>
      </c>
      <c r="Z39" s="27">
        <f>9-(IF(Q39&gt;0,0,1)+IF(R39&gt;0,0,1)+IF(S39&gt;0,0,1)+IF(T39&gt;0,0,1)+IF(U39&gt;0,0,1)+IF(V39&gt;0,0,1)+IF(W39&gt;0,0,1)+IF(X39&gt;0,0,1)+IF(Y39&gt;0,0,1))</f>
        <v>4</v>
      </c>
      <c r="AA39" s="27" t="s">
        <v>31</v>
      </c>
    </row>
    <row r="40" spans="1:27" hidden="1">
      <c r="C40" s="9"/>
      <c r="D40" s="7"/>
      <c r="E40" s="7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32">
        <f t="shared" ref="Q40:Y40" si="20">IF(Q39&gt;0,0,Q39)</f>
        <v>0</v>
      </c>
      <c r="R40" s="32">
        <f t="shared" si="20"/>
        <v>0</v>
      </c>
      <c r="S40" s="32">
        <f t="shared" si="20"/>
        <v>0</v>
      </c>
      <c r="T40" s="32">
        <f t="shared" si="20"/>
        <v>0</v>
      </c>
      <c r="U40" s="32">
        <f t="shared" si="20"/>
        <v>0</v>
      </c>
      <c r="V40" s="32">
        <f t="shared" si="20"/>
        <v>0</v>
      </c>
      <c r="W40" s="32">
        <f t="shared" si="20"/>
        <v>0</v>
      </c>
      <c r="X40" s="32">
        <f t="shared" si="20"/>
        <v>0</v>
      </c>
      <c r="Y40" s="32">
        <f t="shared" si="20"/>
        <v>0</v>
      </c>
      <c r="Z40" s="7">
        <f>SUM(Q40:Y40)/Z39</f>
        <v>0</v>
      </c>
      <c r="AA40" s="7"/>
    </row>
    <row r="41" spans="1:27" hidden="1">
      <c r="C41" s="9"/>
      <c r="D41" s="7"/>
      <c r="E41" s="7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33">
        <f t="shared" ref="Q41:Y41" si="21">IF(Q39&lt;0,0,Q39)</f>
        <v>0</v>
      </c>
      <c r="R41" s="33">
        <f t="shared" si="21"/>
        <v>0</v>
      </c>
      <c r="S41" s="33">
        <f t="shared" si="21"/>
        <v>0</v>
      </c>
      <c r="T41" s="33">
        <f t="shared" si="21"/>
        <v>0</v>
      </c>
      <c r="U41" s="33">
        <f t="shared" si="21"/>
        <v>2520000</v>
      </c>
      <c r="V41" s="33">
        <f t="shared" si="21"/>
        <v>210000</v>
      </c>
      <c r="W41" s="33">
        <f t="shared" si="21"/>
        <v>300000</v>
      </c>
      <c r="X41" s="33">
        <f t="shared" si="21"/>
        <v>0</v>
      </c>
      <c r="Y41" s="33">
        <f t="shared" si="21"/>
        <v>120000</v>
      </c>
    </row>
    <row r="42" spans="1:27" hidden="1">
      <c r="C42" s="9"/>
      <c r="D42" s="7"/>
      <c r="E42" s="7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35">
        <f>IF(Q41=0,0,Q41+Z40)</f>
        <v>0</v>
      </c>
      <c r="R42" s="35">
        <f>IF(R41=0,0,R41+Z40)</f>
        <v>0</v>
      </c>
      <c r="S42" s="35">
        <f>IF(S41=0,0,S41+Z40)</f>
        <v>0</v>
      </c>
      <c r="T42" s="35">
        <f>IF(T41=0,0,T41+Z40)</f>
        <v>0</v>
      </c>
      <c r="U42" s="35">
        <f>IF(U41=0,0,U41+Z40)</f>
        <v>2520000</v>
      </c>
      <c r="V42" s="35">
        <f>IF(V41=0,0,V41+Z40)</f>
        <v>210000</v>
      </c>
      <c r="W42" s="35">
        <f>IF(W41=0,0,W41+Z40)</f>
        <v>300000</v>
      </c>
      <c r="X42" s="35">
        <f>IF(X41=0,0,X41+Z40)</f>
        <v>0</v>
      </c>
      <c r="Y42" s="35">
        <f>IF(Y41=0,0,Y41+Z40)</f>
        <v>120000</v>
      </c>
      <c r="Z42" s="27">
        <f>9-(IF(Q42&gt;0,0,1)+IF(R42&gt;0,0,1)+IF(S42&gt;0,0,1)+IF(T42&gt;0,0,1)+IF(U42&gt;0,0,1)+IF(V42&gt;0,0,1)+IF(W42&gt;0,0,1)+IF(X42&gt;0,0,1)+IF(Y42&gt;0,0,1))</f>
        <v>4</v>
      </c>
      <c r="AA42" s="27" t="s">
        <v>31</v>
      </c>
    </row>
    <row r="43" spans="1:27" hidden="1">
      <c r="C43" s="9"/>
      <c r="D43" s="7"/>
      <c r="E43" s="7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36">
        <f t="shared" ref="Q43:Y43" si="22">IF(Q42=0,0,Q42/Q20)</f>
        <v>0</v>
      </c>
      <c r="R43" s="36">
        <f t="shared" si="22"/>
        <v>0</v>
      </c>
      <c r="S43" s="36">
        <f t="shared" si="22"/>
        <v>0</v>
      </c>
      <c r="T43" s="36">
        <f t="shared" si="22"/>
        <v>0</v>
      </c>
      <c r="U43" s="36">
        <f t="shared" si="22"/>
        <v>1</v>
      </c>
      <c r="V43" s="36">
        <f t="shared" si="22"/>
        <v>1</v>
      </c>
      <c r="W43" s="36">
        <f t="shared" si="22"/>
        <v>1</v>
      </c>
      <c r="X43" s="36">
        <f t="shared" si="22"/>
        <v>0</v>
      </c>
      <c r="Y43" s="36">
        <f t="shared" si="22"/>
        <v>1</v>
      </c>
      <c r="Z43" s="27"/>
      <c r="AA43" s="27"/>
    </row>
    <row r="44" spans="1:27">
      <c r="C44" s="9"/>
      <c r="D44" s="7"/>
      <c r="E44" s="7"/>
      <c r="F44" s="8"/>
      <c r="G44" s="7"/>
      <c r="H44" s="7" t="s">
        <v>0</v>
      </c>
      <c r="I44" s="7" t="s">
        <v>1</v>
      </c>
      <c r="J44" s="7" t="s">
        <v>2</v>
      </c>
      <c r="K44" s="7" t="s">
        <v>3</v>
      </c>
      <c r="L44" s="7" t="s">
        <v>4</v>
      </c>
      <c r="M44" s="7" t="s">
        <v>5</v>
      </c>
      <c r="N44" s="7" t="s">
        <v>6</v>
      </c>
      <c r="O44" s="7" t="s">
        <v>7</v>
      </c>
      <c r="P44" s="7" t="s">
        <v>8</v>
      </c>
      <c r="Q44" s="7"/>
      <c r="R44" s="7"/>
      <c r="S44" s="7"/>
      <c r="T44" s="7"/>
      <c r="U44" s="7"/>
    </row>
    <row r="45" spans="1:27" ht="14.25" thickBot="1">
      <c r="C45" s="37"/>
      <c r="D45" s="38"/>
      <c r="E45" s="38"/>
      <c r="F45" s="39"/>
      <c r="G45" s="38" t="s">
        <v>32</v>
      </c>
      <c r="H45" s="40">
        <f>H3*Q43</f>
        <v>0</v>
      </c>
      <c r="I45" s="40">
        <f t="shared" ref="I45:P45" si="23">I3*R43</f>
        <v>0</v>
      </c>
      <c r="J45" s="40">
        <f t="shared" si="23"/>
        <v>0</v>
      </c>
      <c r="K45" s="40">
        <f t="shared" si="23"/>
        <v>0</v>
      </c>
      <c r="L45" s="40">
        <f t="shared" si="23"/>
        <v>40000</v>
      </c>
      <c r="M45" s="40">
        <f t="shared" si="23"/>
        <v>2000</v>
      </c>
      <c r="N45" s="40">
        <f t="shared" si="23"/>
        <v>2000</v>
      </c>
      <c r="O45" s="40">
        <f t="shared" si="23"/>
        <v>0</v>
      </c>
      <c r="P45" s="40">
        <f t="shared" si="23"/>
        <v>3000</v>
      </c>
      <c r="Q45" s="38"/>
      <c r="R45" s="38"/>
      <c r="S45" s="38"/>
      <c r="T45" s="38"/>
      <c r="U45" s="38"/>
    </row>
    <row r="46" spans="1:27" ht="12" customHeight="1" thickBot="1"/>
    <row r="47" spans="1:27">
      <c r="C47" s="6" t="s">
        <v>33</v>
      </c>
      <c r="D47" s="7"/>
      <c r="E47" s="7" t="s">
        <v>12</v>
      </c>
      <c r="F47" s="8"/>
      <c r="G47" s="7"/>
      <c r="H47" s="7" t="s">
        <v>0</v>
      </c>
      <c r="I47" s="7" t="s">
        <v>1</v>
      </c>
      <c r="J47" s="7" t="s">
        <v>2</v>
      </c>
      <c r="K47" s="7" t="s">
        <v>3</v>
      </c>
      <c r="L47" s="7" t="s">
        <v>4</v>
      </c>
      <c r="M47" s="7" t="s">
        <v>5</v>
      </c>
      <c r="N47" s="7" t="s">
        <v>6</v>
      </c>
      <c r="O47" s="7"/>
      <c r="P47" s="7"/>
      <c r="Q47" s="7"/>
      <c r="R47" s="7"/>
      <c r="S47" s="7"/>
      <c r="T47" s="7"/>
      <c r="U47" s="7"/>
    </row>
    <row r="48" spans="1:27">
      <c r="A48" t="s">
        <v>13</v>
      </c>
      <c r="C48" s="9"/>
      <c r="D48" s="7" t="s">
        <v>14</v>
      </c>
      <c r="E48" s="10" t="s">
        <v>15</v>
      </c>
      <c r="F48" s="8"/>
      <c r="G48" s="7" t="s">
        <v>16</v>
      </c>
      <c r="H48" s="10"/>
      <c r="I48" s="10"/>
      <c r="J48" s="10"/>
      <c r="K48" s="10"/>
      <c r="L48" s="10"/>
      <c r="M48" s="10"/>
      <c r="N48" s="10"/>
      <c r="O48" s="7"/>
      <c r="P48" s="7"/>
      <c r="Q48" s="7"/>
      <c r="R48" s="7"/>
      <c r="S48" s="7" t="s">
        <v>17</v>
      </c>
      <c r="T48" s="11">
        <f>SUM(Q58:Y61)</f>
        <v>3150000</v>
      </c>
      <c r="U48" s="7"/>
    </row>
    <row r="49" spans="1:34">
      <c r="A49" t="s">
        <v>18</v>
      </c>
      <c r="C49" s="9"/>
      <c r="D49" s="7" t="s">
        <v>19</v>
      </c>
      <c r="E49" s="10"/>
      <c r="F49" s="8"/>
      <c r="G49" s="7" t="s">
        <v>20</v>
      </c>
      <c r="H49" s="10">
        <v>100</v>
      </c>
      <c r="I49" s="10">
        <v>100</v>
      </c>
      <c r="J49" s="10">
        <v>100</v>
      </c>
      <c r="K49" s="10">
        <v>100</v>
      </c>
      <c r="L49" s="10">
        <v>100</v>
      </c>
      <c r="M49" s="10">
        <v>100</v>
      </c>
      <c r="N49" s="10">
        <v>100</v>
      </c>
      <c r="O49" s="7"/>
      <c r="P49" s="7"/>
      <c r="Q49" s="7"/>
      <c r="R49" s="7"/>
      <c r="S49" s="7" t="s">
        <v>21</v>
      </c>
      <c r="T49" s="11">
        <f>SUM(H56:N56)*E51+(E49*(E50/100)+E49)*E51</f>
        <v>0</v>
      </c>
      <c r="U49" s="7"/>
    </row>
    <row r="50" spans="1:34">
      <c r="A50" t="s">
        <v>15</v>
      </c>
      <c r="C50" s="9"/>
      <c r="D50" s="7" t="s">
        <v>34</v>
      </c>
      <c r="E50" s="10"/>
      <c r="F50" s="8"/>
      <c r="G50" s="7" t="s">
        <v>34</v>
      </c>
      <c r="H50" s="10"/>
      <c r="I50" s="10"/>
      <c r="J50" s="10"/>
      <c r="K50" s="10"/>
      <c r="L50" s="10"/>
      <c r="M50" s="10"/>
      <c r="N50" s="10"/>
      <c r="O50" s="7"/>
      <c r="P50" s="7"/>
      <c r="Q50" s="7"/>
      <c r="R50" s="7"/>
      <c r="S50" s="7" t="s">
        <v>23</v>
      </c>
      <c r="T50" s="12">
        <f>T49/T48*100</f>
        <v>0</v>
      </c>
      <c r="U50" s="7" t="s">
        <v>35</v>
      </c>
      <c r="V50">
        <f>($V$3*T50*T50+$W$3*T50)/100</f>
        <v>0</v>
      </c>
    </row>
    <row r="51" spans="1:34">
      <c r="A51" t="s">
        <v>25</v>
      </c>
      <c r="C51" s="9"/>
      <c r="D51" s="7" t="s">
        <v>26</v>
      </c>
      <c r="E51" s="10">
        <v>1</v>
      </c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34" hidden="1">
      <c r="C52" s="9"/>
      <c r="D52" s="7"/>
      <c r="E52" s="7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34" hidden="1">
      <c r="A53">
        <v>1</v>
      </c>
      <c r="C53" s="9"/>
      <c r="D53" s="7"/>
      <c r="E53" s="7"/>
      <c r="F53" s="8"/>
      <c r="G53" s="7"/>
      <c r="H53" s="7">
        <v>15</v>
      </c>
      <c r="I53" s="7">
        <v>40</v>
      </c>
      <c r="J53" s="7">
        <v>42</v>
      </c>
      <c r="K53" s="7">
        <v>44</v>
      </c>
      <c r="L53" s="7">
        <v>100</v>
      </c>
      <c r="M53" s="7">
        <v>105</v>
      </c>
      <c r="N53" s="7">
        <v>110</v>
      </c>
      <c r="O53" s="7"/>
      <c r="P53" s="7"/>
      <c r="Q53" s="7"/>
      <c r="R53" s="7"/>
      <c r="S53" s="7"/>
      <c r="T53" s="7"/>
      <c r="U53" s="7"/>
      <c r="V53">
        <f>T48*V50</f>
        <v>0</v>
      </c>
    </row>
    <row r="54" spans="1:34" hidden="1">
      <c r="A54">
        <v>1.1000000000000001</v>
      </c>
      <c r="C54" s="9"/>
      <c r="D54" s="7"/>
      <c r="E54" s="7"/>
      <c r="F54" s="8"/>
      <c r="G54" s="7"/>
      <c r="H54" s="7">
        <f t="shared" ref="H54:N54" si="24">H48*H53*H49/100</f>
        <v>0</v>
      </c>
      <c r="I54" s="7">
        <f t="shared" si="24"/>
        <v>0</v>
      </c>
      <c r="J54" s="7">
        <f t="shared" si="24"/>
        <v>0</v>
      </c>
      <c r="K54" s="7">
        <f t="shared" si="24"/>
        <v>0</v>
      </c>
      <c r="L54" s="7">
        <f t="shared" si="24"/>
        <v>0</v>
      </c>
      <c r="M54" s="7">
        <f t="shared" si="24"/>
        <v>0</v>
      </c>
      <c r="N54" s="7">
        <f t="shared" si="24"/>
        <v>0</v>
      </c>
      <c r="O54" s="7"/>
      <c r="P54" s="7"/>
      <c r="Q54" s="7"/>
      <c r="R54" s="7"/>
      <c r="S54" s="7"/>
      <c r="T54" s="11"/>
      <c r="U54" s="7"/>
    </row>
    <row r="55" spans="1:34" hidden="1">
      <c r="C55" s="9"/>
      <c r="D55" s="7"/>
      <c r="E55" s="7"/>
      <c r="F55" s="8"/>
      <c r="G55" s="7"/>
      <c r="H55" s="7">
        <f t="shared" ref="H55:N55" si="25">H48*H50*H53/100</f>
        <v>0</v>
      </c>
      <c r="I55" s="7">
        <f t="shared" si="25"/>
        <v>0</v>
      </c>
      <c r="J55" s="7">
        <f t="shared" si="25"/>
        <v>0</v>
      </c>
      <c r="K55" s="7">
        <f t="shared" si="25"/>
        <v>0</v>
      </c>
      <c r="L55" s="7">
        <f t="shared" si="25"/>
        <v>0</v>
      </c>
      <c r="M55" s="7">
        <f t="shared" si="25"/>
        <v>0</v>
      </c>
      <c r="N55" s="7">
        <f t="shared" si="25"/>
        <v>0</v>
      </c>
      <c r="O55" s="7"/>
      <c r="P55" s="7"/>
      <c r="Q55" s="7"/>
      <c r="R55" s="7"/>
      <c r="S55" s="7"/>
      <c r="T55" s="7"/>
      <c r="U55" s="7"/>
    </row>
    <row r="56" spans="1:34" hidden="1">
      <c r="C56" s="9"/>
      <c r="D56" s="7"/>
      <c r="E56" s="7"/>
      <c r="F56" s="8"/>
      <c r="G56" s="7"/>
      <c r="H56" s="7">
        <f>H54+H55</f>
        <v>0</v>
      </c>
      <c r="I56" s="7">
        <f t="shared" ref="I56:N56" si="26">I54+I55</f>
        <v>0</v>
      </c>
      <c r="J56" s="7">
        <f t="shared" si="26"/>
        <v>0</v>
      </c>
      <c r="K56" s="7">
        <f t="shared" si="26"/>
        <v>0</v>
      </c>
      <c r="L56" s="7">
        <f t="shared" si="26"/>
        <v>0</v>
      </c>
      <c r="M56" s="7">
        <f t="shared" si="26"/>
        <v>0</v>
      </c>
      <c r="N56" s="7">
        <f t="shared" si="26"/>
        <v>0</v>
      </c>
      <c r="O56" s="7"/>
      <c r="P56" s="7"/>
      <c r="Q56" s="7"/>
      <c r="R56" s="7"/>
      <c r="S56" s="7"/>
      <c r="T56" s="7"/>
      <c r="U56" s="7"/>
    </row>
    <row r="57" spans="1:34" hidden="1">
      <c r="C57" s="9"/>
      <c r="D57" s="7"/>
      <c r="E57" s="7"/>
      <c r="F57" s="8"/>
      <c r="G57" s="7"/>
      <c r="H57" t="s">
        <v>0</v>
      </c>
      <c r="I57" t="s">
        <v>1</v>
      </c>
      <c r="J57" t="s">
        <v>2</v>
      </c>
      <c r="K57" t="s">
        <v>3</v>
      </c>
      <c r="L57" t="s">
        <v>4</v>
      </c>
      <c r="M57" t="s">
        <v>5</v>
      </c>
      <c r="N57" t="s">
        <v>6</v>
      </c>
      <c r="O57" t="s">
        <v>7</v>
      </c>
      <c r="P57" t="s">
        <v>8</v>
      </c>
      <c r="Q57" t="s">
        <v>0</v>
      </c>
      <c r="R57" t="s">
        <v>1</v>
      </c>
      <c r="S57" t="s">
        <v>2</v>
      </c>
      <c r="T57" t="s">
        <v>3</v>
      </c>
      <c r="U57" t="s">
        <v>4</v>
      </c>
      <c r="V57" t="s">
        <v>5</v>
      </c>
      <c r="W57" t="s">
        <v>6</v>
      </c>
      <c r="X57" t="s">
        <v>7</v>
      </c>
      <c r="Y57" t="s">
        <v>8</v>
      </c>
      <c r="Z57" s="7"/>
      <c r="AA57" s="7"/>
      <c r="AB57" s="7"/>
      <c r="AC57" s="7"/>
      <c r="AD57" s="7"/>
      <c r="AE57" s="7"/>
      <c r="AF57" s="7"/>
      <c r="AG57" s="7"/>
      <c r="AH57" s="7"/>
    </row>
    <row r="58" spans="1:34" hidden="1">
      <c r="C58" s="9"/>
      <c r="D58" s="7" t="str">
        <f>IF(E48="歩兵科","1","0")</f>
        <v>0</v>
      </c>
      <c r="E58" s="7" t="s">
        <v>13</v>
      </c>
      <c r="F58" s="8"/>
      <c r="G58" s="7">
        <f>H48+D58</f>
        <v>0</v>
      </c>
      <c r="H58" s="13">
        <f t="shared" ref="H58:P58" si="27">H45*H64</f>
        <v>0</v>
      </c>
      <c r="I58" s="14">
        <f t="shared" si="27"/>
        <v>0</v>
      </c>
      <c r="J58" s="14">
        <f t="shared" si="27"/>
        <v>0</v>
      </c>
      <c r="K58" s="14">
        <f t="shared" si="27"/>
        <v>0</v>
      </c>
      <c r="L58" s="14">
        <f t="shared" si="27"/>
        <v>8000000</v>
      </c>
      <c r="M58" s="14">
        <f t="shared" si="27"/>
        <v>416000</v>
      </c>
      <c r="N58" s="14">
        <f t="shared" si="27"/>
        <v>432000</v>
      </c>
      <c r="O58" s="14">
        <f t="shared" si="27"/>
        <v>0</v>
      </c>
      <c r="P58" s="14">
        <f t="shared" si="27"/>
        <v>90000</v>
      </c>
      <c r="Q58" s="15">
        <f>G58*H58/G62</f>
        <v>0</v>
      </c>
      <c r="R58" s="16">
        <f>G58*I58/G62</f>
        <v>0</v>
      </c>
      <c r="S58" s="16">
        <f>G58*J58/G62</f>
        <v>0</v>
      </c>
      <c r="T58" s="16">
        <f>G58*K58/G62</f>
        <v>0</v>
      </c>
      <c r="U58" s="16">
        <f>G58*L58/G62</f>
        <v>0</v>
      </c>
      <c r="V58" s="16">
        <f>G58*M58/G62</f>
        <v>0</v>
      </c>
      <c r="W58" s="16">
        <f>G58*N58/G62</f>
        <v>0</v>
      </c>
      <c r="X58" s="16">
        <f>G58*O58/G62</f>
        <v>0</v>
      </c>
      <c r="Y58" s="17">
        <f>G58*P58/G62</f>
        <v>0</v>
      </c>
      <c r="Z58" s="7"/>
      <c r="AA58" s="7"/>
      <c r="AB58" s="7"/>
      <c r="AC58" s="7"/>
      <c r="AD58" s="7"/>
      <c r="AE58" s="7"/>
      <c r="AF58" s="7"/>
      <c r="AG58" s="7"/>
      <c r="AH58" s="7"/>
    </row>
    <row r="59" spans="1:34" hidden="1">
      <c r="C59" s="9"/>
      <c r="D59" s="7" t="str">
        <f>IF(E48="槍兵科","1","0")</f>
        <v>0</v>
      </c>
      <c r="E59" s="7" t="s">
        <v>18</v>
      </c>
      <c r="F59" s="8"/>
      <c r="G59" s="7">
        <f>I48+L48+D59</f>
        <v>0</v>
      </c>
      <c r="H59" s="18">
        <f t="shared" ref="H59:P59" si="28">H45*H65</f>
        <v>0</v>
      </c>
      <c r="I59" s="7">
        <f t="shared" si="28"/>
        <v>0</v>
      </c>
      <c r="J59" s="7">
        <f t="shared" si="28"/>
        <v>0</v>
      </c>
      <c r="K59" s="7">
        <f t="shared" si="28"/>
        <v>0</v>
      </c>
      <c r="L59" s="7">
        <f t="shared" si="28"/>
        <v>4000000</v>
      </c>
      <c r="M59" s="7">
        <f t="shared" si="28"/>
        <v>290000</v>
      </c>
      <c r="N59" s="7">
        <f t="shared" si="28"/>
        <v>140000</v>
      </c>
      <c r="O59" s="7">
        <f t="shared" si="28"/>
        <v>0</v>
      </c>
      <c r="P59" s="7">
        <f t="shared" si="28"/>
        <v>30000</v>
      </c>
      <c r="Q59" s="19">
        <f>G59*H59/G62</f>
        <v>0</v>
      </c>
      <c r="R59" s="20">
        <f>G59*I59/G62</f>
        <v>0</v>
      </c>
      <c r="S59" s="20">
        <f>G59*J59/G62</f>
        <v>0</v>
      </c>
      <c r="T59" s="20">
        <f>G59*K59/G62</f>
        <v>0</v>
      </c>
      <c r="U59" s="20">
        <f>G59*L59/G62</f>
        <v>0</v>
      </c>
      <c r="V59" s="20">
        <f>G59*M59/G62</f>
        <v>0</v>
      </c>
      <c r="W59" s="20">
        <f>G59*N59/G62</f>
        <v>0</v>
      </c>
      <c r="X59" s="20">
        <f>G59*O59/G62</f>
        <v>0</v>
      </c>
      <c r="Y59" s="21">
        <f>G59*P59/G62</f>
        <v>0</v>
      </c>
      <c r="Z59" s="7"/>
      <c r="AA59" s="7"/>
      <c r="AB59" s="7"/>
      <c r="AC59" s="7"/>
      <c r="AD59" s="7"/>
      <c r="AE59" s="7"/>
      <c r="AF59" s="7"/>
      <c r="AG59" s="7"/>
      <c r="AH59" s="7"/>
    </row>
    <row r="60" spans="1:34" hidden="1">
      <c r="C60" s="9"/>
      <c r="D60" s="7" t="str">
        <f>IF(E48="弓兵科","1","0")</f>
        <v>1</v>
      </c>
      <c r="E60" s="7" t="s">
        <v>15</v>
      </c>
      <c r="F60" s="8"/>
      <c r="G60" s="7">
        <f>J48+M48+D60</f>
        <v>1</v>
      </c>
      <c r="H60" s="18">
        <f t="shared" ref="H60:P60" si="29">H45*H66</f>
        <v>0</v>
      </c>
      <c r="I60" s="7">
        <f t="shared" si="29"/>
        <v>0</v>
      </c>
      <c r="J60" s="7">
        <f t="shared" si="29"/>
        <v>0</v>
      </c>
      <c r="K60" s="7">
        <f t="shared" si="29"/>
        <v>0</v>
      </c>
      <c r="L60" s="7">
        <f t="shared" si="29"/>
        <v>2520000</v>
      </c>
      <c r="M60" s="7">
        <f t="shared" si="29"/>
        <v>210000</v>
      </c>
      <c r="N60" s="7">
        <f t="shared" si="29"/>
        <v>300000</v>
      </c>
      <c r="O60" s="7">
        <f t="shared" si="29"/>
        <v>0</v>
      </c>
      <c r="P60" s="7">
        <f t="shared" si="29"/>
        <v>120000</v>
      </c>
      <c r="Q60" s="19">
        <f>G60*H60/G62</f>
        <v>0</v>
      </c>
      <c r="R60" s="20">
        <f>G60*I60/G62</f>
        <v>0</v>
      </c>
      <c r="S60" s="20">
        <f>G60*J60/G62</f>
        <v>0</v>
      </c>
      <c r="T60" s="20">
        <f>G60*K60/G62</f>
        <v>0</v>
      </c>
      <c r="U60" s="20">
        <f>G60*L60/G62</f>
        <v>2520000</v>
      </c>
      <c r="V60" s="20">
        <f>G60*M60/G62</f>
        <v>210000</v>
      </c>
      <c r="W60" s="20">
        <f>G60*N60/G62</f>
        <v>300000</v>
      </c>
      <c r="X60" s="20">
        <f>G60*O60/G62</f>
        <v>0</v>
      </c>
      <c r="Y60" s="21">
        <f>G60*P60/G62</f>
        <v>120000</v>
      </c>
      <c r="Z60" s="7"/>
      <c r="AA60" s="7"/>
      <c r="AB60" s="7"/>
      <c r="AC60" s="7"/>
      <c r="AD60" s="7"/>
      <c r="AE60" s="7"/>
      <c r="AF60" s="7"/>
      <c r="AG60" s="7"/>
      <c r="AH60" s="7"/>
    </row>
    <row r="61" spans="1:34" hidden="1">
      <c r="C61" s="9"/>
      <c r="D61" s="7" t="str">
        <f>IF(E48="騎兵科","1","0")</f>
        <v>0</v>
      </c>
      <c r="E61" s="7" t="s">
        <v>25</v>
      </c>
      <c r="F61" s="8"/>
      <c r="G61" s="7">
        <f>K48+N48+D61</f>
        <v>0</v>
      </c>
      <c r="H61" s="22">
        <f t="shared" ref="H61:P61" si="30">H45*H67</f>
        <v>0</v>
      </c>
      <c r="I61" s="23">
        <f t="shared" si="30"/>
        <v>0</v>
      </c>
      <c r="J61" s="23">
        <f t="shared" si="30"/>
        <v>0</v>
      </c>
      <c r="K61" s="23">
        <f t="shared" si="30"/>
        <v>0</v>
      </c>
      <c r="L61" s="23">
        <f t="shared" si="30"/>
        <v>5480000</v>
      </c>
      <c r="M61" s="23">
        <f t="shared" si="30"/>
        <v>130000</v>
      </c>
      <c r="N61" s="23">
        <f t="shared" si="30"/>
        <v>220000</v>
      </c>
      <c r="O61" s="23">
        <f t="shared" si="30"/>
        <v>0</v>
      </c>
      <c r="P61" s="23">
        <f t="shared" si="30"/>
        <v>60000</v>
      </c>
      <c r="Q61" s="24">
        <f>G61*H61/G62</f>
        <v>0</v>
      </c>
      <c r="R61" s="25">
        <f>G61*I61/G62</f>
        <v>0</v>
      </c>
      <c r="S61" s="25">
        <f>G61*J61/G62</f>
        <v>0</v>
      </c>
      <c r="T61" s="25">
        <f>G61*K61/G62</f>
        <v>0</v>
      </c>
      <c r="U61" s="25">
        <f>G61*L61/G62</f>
        <v>0</v>
      </c>
      <c r="V61" s="25">
        <f>G61*M61/G62</f>
        <v>0</v>
      </c>
      <c r="W61" s="25">
        <f>G61*N61/G62</f>
        <v>0</v>
      </c>
      <c r="X61" s="25">
        <f>G61*O61/G62</f>
        <v>0</v>
      </c>
      <c r="Y61" s="26">
        <f>G61*P61/G62</f>
        <v>0</v>
      </c>
      <c r="Z61" s="7"/>
      <c r="AA61" s="7"/>
      <c r="AB61" s="7"/>
      <c r="AC61" s="7"/>
      <c r="AD61" s="7"/>
      <c r="AE61" s="7"/>
      <c r="AF61" s="7"/>
      <c r="AG61" s="7"/>
      <c r="AH61" s="7"/>
    </row>
    <row r="62" spans="1:34" hidden="1">
      <c r="C62" s="9"/>
      <c r="D62" s="7"/>
      <c r="E62" s="7"/>
      <c r="F62" s="8"/>
      <c r="G62" s="7">
        <f>SUM(G58:G61)</f>
        <v>1</v>
      </c>
      <c r="H62" s="7"/>
      <c r="I62" s="7"/>
      <c r="J62" s="7"/>
      <c r="K62" s="7"/>
      <c r="L62" s="7"/>
      <c r="M62" s="7"/>
      <c r="N62" s="7"/>
      <c r="O62" s="7"/>
      <c r="P62" s="7"/>
      <c r="Q62" s="20">
        <f t="shared" ref="Q62:Y62" si="31">SUM(Q58:Q61)</f>
        <v>0</v>
      </c>
      <c r="R62" s="20">
        <f t="shared" si="31"/>
        <v>0</v>
      </c>
      <c r="S62" s="20">
        <f t="shared" si="31"/>
        <v>0</v>
      </c>
      <c r="T62" s="20">
        <f t="shared" si="31"/>
        <v>0</v>
      </c>
      <c r="U62" s="20">
        <f t="shared" si="31"/>
        <v>2520000</v>
      </c>
      <c r="V62" s="20">
        <f t="shared" si="31"/>
        <v>210000</v>
      </c>
      <c r="W62" s="20">
        <f t="shared" si="31"/>
        <v>300000</v>
      </c>
      <c r="X62" s="20">
        <f t="shared" si="31"/>
        <v>0</v>
      </c>
      <c r="Y62" s="20">
        <f t="shared" si="31"/>
        <v>120000</v>
      </c>
      <c r="Z62" s="27">
        <f>9-COUNTIF(Q62:Y62,0)</f>
        <v>4</v>
      </c>
      <c r="AA62" s="7" t="s">
        <v>27</v>
      </c>
      <c r="AB62" s="7"/>
      <c r="AC62" s="7"/>
      <c r="AD62" s="7"/>
      <c r="AE62" s="7"/>
      <c r="AF62" s="7"/>
      <c r="AG62" s="7"/>
      <c r="AH62" s="7"/>
    </row>
    <row r="63" spans="1:34" hidden="1">
      <c r="C63" s="9"/>
      <c r="D63" s="7"/>
      <c r="E63" s="7"/>
      <c r="F63" s="8"/>
      <c r="G63" s="7"/>
      <c r="H63" s="13" t="s">
        <v>0</v>
      </c>
      <c r="I63" s="14" t="s">
        <v>1</v>
      </c>
      <c r="J63" s="14" t="s">
        <v>2</v>
      </c>
      <c r="K63" s="14" t="s">
        <v>3</v>
      </c>
      <c r="L63" s="14" t="s">
        <v>28</v>
      </c>
      <c r="M63" s="14" t="s">
        <v>29</v>
      </c>
      <c r="N63" s="14" t="s">
        <v>30</v>
      </c>
      <c r="O63" s="14" t="s">
        <v>7</v>
      </c>
      <c r="P63" s="28" t="s">
        <v>8</v>
      </c>
      <c r="Q63" s="29">
        <f>IF(Q62=0,0,Q62-V53/Z62)</f>
        <v>0</v>
      </c>
      <c r="R63" s="30">
        <f>IF(R62=0,0,R62-V53/Z62)</f>
        <v>0</v>
      </c>
      <c r="S63" s="30">
        <f>IF(S62=0,0,S62-V53/Z62)</f>
        <v>0</v>
      </c>
      <c r="T63" s="30">
        <f>IF(T62=0,0,T62-V53/Z62)</f>
        <v>0</v>
      </c>
      <c r="U63" s="30">
        <f>IF(U62=0,0,U62-V53/Z62)</f>
        <v>2520000</v>
      </c>
      <c r="V63" s="30">
        <f>IF(V62=0,0,V62-V53/Z62)</f>
        <v>210000</v>
      </c>
      <c r="W63" s="30">
        <f>IF(W62=0,0,W62-V53/Z62)</f>
        <v>300000</v>
      </c>
      <c r="X63" s="30">
        <f>IF(X62=0,0,X62-V53/Z62)</f>
        <v>0</v>
      </c>
      <c r="Y63" s="30">
        <f>IF(Y62=0,0,Y62-V53/Z62)</f>
        <v>120000</v>
      </c>
      <c r="Z63" s="27">
        <f>9-(IF(Q63&gt;0,0,1)+IF(R63&gt;0,0,1)+IF(S63&gt;0,0,1)+IF(T63&gt;0,0,1)+IF(U63&gt;0,0,1)+IF(V63&gt;0,0,1)+IF(W63&gt;0,0,1)+IF(X63&gt;0,0,1)+IF(Y63&gt;0,0,1))</f>
        <v>4</v>
      </c>
      <c r="AA63" s="27" t="s">
        <v>31</v>
      </c>
      <c r="AB63" s="7"/>
      <c r="AC63" s="7"/>
      <c r="AD63" s="7"/>
      <c r="AE63" s="7"/>
      <c r="AF63" s="7"/>
      <c r="AG63" s="7"/>
      <c r="AH63" s="7"/>
    </row>
    <row r="64" spans="1:34" hidden="1">
      <c r="C64" s="9"/>
      <c r="D64" s="7"/>
      <c r="E64" s="7" t="s">
        <v>13</v>
      </c>
      <c r="F64" s="8"/>
      <c r="G64" s="7"/>
      <c r="H64" s="18">
        <v>15</v>
      </c>
      <c r="I64" s="7">
        <v>50</v>
      </c>
      <c r="J64" s="7">
        <v>52</v>
      </c>
      <c r="K64" s="7">
        <v>54</v>
      </c>
      <c r="L64" s="7">
        <v>200</v>
      </c>
      <c r="M64" s="7">
        <v>208</v>
      </c>
      <c r="N64" s="7">
        <v>216</v>
      </c>
      <c r="O64" s="7">
        <v>10</v>
      </c>
      <c r="P64" s="31">
        <v>30</v>
      </c>
      <c r="Q64" s="32">
        <f>IF(Q63&gt;0,0,Q63)</f>
        <v>0</v>
      </c>
      <c r="R64" s="32">
        <f t="shared" ref="R64:Y64" si="32">IF(R63&gt;0,0,R63)</f>
        <v>0</v>
      </c>
      <c r="S64" s="32">
        <f t="shared" si="32"/>
        <v>0</v>
      </c>
      <c r="T64" s="32">
        <f t="shared" si="32"/>
        <v>0</v>
      </c>
      <c r="U64" s="32">
        <f t="shared" si="32"/>
        <v>0</v>
      </c>
      <c r="V64" s="32">
        <f t="shared" si="32"/>
        <v>0</v>
      </c>
      <c r="W64" s="32">
        <f t="shared" si="32"/>
        <v>0</v>
      </c>
      <c r="X64" s="32">
        <f t="shared" si="32"/>
        <v>0</v>
      </c>
      <c r="Y64" s="32">
        <f t="shared" si="32"/>
        <v>0</v>
      </c>
      <c r="Z64" s="7">
        <f>SUM(Q64:Y64)/Z63</f>
        <v>0</v>
      </c>
      <c r="AA64" s="7"/>
      <c r="AB64" s="7"/>
      <c r="AC64" s="7"/>
      <c r="AD64" s="7"/>
      <c r="AE64" s="7"/>
      <c r="AF64" s="7"/>
      <c r="AG64" s="7"/>
      <c r="AH64" s="7"/>
    </row>
    <row r="65" spans="3:27" hidden="1">
      <c r="C65" s="9"/>
      <c r="D65" s="7"/>
      <c r="E65" s="7" t="s">
        <v>18</v>
      </c>
      <c r="F65" s="8"/>
      <c r="G65" s="7"/>
      <c r="H65" s="18">
        <v>10</v>
      </c>
      <c r="I65" s="7">
        <v>40</v>
      </c>
      <c r="J65" s="7">
        <v>58</v>
      </c>
      <c r="K65" s="7">
        <v>28</v>
      </c>
      <c r="L65" s="7">
        <v>100</v>
      </c>
      <c r="M65" s="7">
        <v>145</v>
      </c>
      <c r="N65" s="7">
        <v>70</v>
      </c>
      <c r="O65" s="7">
        <v>10</v>
      </c>
      <c r="P65" s="31">
        <v>10</v>
      </c>
      <c r="Q65" s="33">
        <f t="shared" ref="Q65:Y65" si="33">IF(Q63&lt;0,0,Q63)</f>
        <v>0</v>
      </c>
      <c r="R65" s="33">
        <f t="shared" si="33"/>
        <v>0</v>
      </c>
      <c r="S65" s="33">
        <f t="shared" si="33"/>
        <v>0</v>
      </c>
      <c r="T65" s="33">
        <f t="shared" si="33"/>
        <v>0</v>
      </c>
      <c r="U65" s="33">
        <f t="shared" si="33"/>
        <v>2520000</v>
      </c>
      <c r="V65" s="33">
        <f t="shared" si="33"/>
        <v>210000</v>
      </c>
      <c r="W65" s="33">
        <f t="shared" si="33"/>
        <v>300000</v>
      </c>
      <c r="X65" s="33">
        <f t="shared" si="33"/>
        <v>0</v>
      </c>
      <c r="Y65" s="33">
        <f t="shared" si="33"/>
        <v>120000</v>
      </c>
    </row>
    <row r="66" spans="3:27" hidden="1">
      <c r="C66" s="9"/>
      <c r="D66" s="7"/>
      <c r="E66" s="7" t="s">
        <v>15</v>
      </c>
      <c r="F66" s="8"/>
      <c r="G66" s="7"/>
      <c r="H66" s="18">
        <v>10</v>
      </c>
      <c r="I66" s="7">
        <v>25</v>
      </c>
      <c r="J66" s="7">
        <v>42</v>
      </c>
      <c r="K66" s="7">
        <v>60</v>
      </c>
      <c r="L66" s="7">
        <v>63</v>
      </c>
      <c r="M66" s="7">
        <v>105</v>
      </c>
      <c r="N66" s="7">
        <v>150</v>
      </c>
      <c r="O66" s="7">
        <v>5</v>
      </c>
      <c r="P66" s="31">
        <v>40</v>
      </c>
      <c r="Q66" s="24">
        <f>IF(Q65=0,0,Q65+Z64)</f>
        <v>0</v>
      </c>
      <c r="R66" s="25">
        <f>IF(R65=0,0,R65+Z64)</f>
        <v>0</v>
      </c>
      <c r="S66" s="25">
        <f>IF(S65=0,0,S65+Z64)</f>
        <v>0</v>
      </c>
      <c r="T66" s="25">
        <f>IF(T65=0,0,T65+Z64)</f>
        <v>0</v>
      </c>
      <c r="U66" s="25">
        <f>IF(U65=0,0,U65+Z64)</f>
        <v>2520000</v>
      </c>
      <c r="V66" s="25">
        <f>IF(V65=0,0,V65+Z64)</f>
        <v>210000</v>
      </c>
      <c r="W66" s="25">
        <f>IF(W65=0,0,W65+Z64)</f>
        <v>300000</v>
      </c>
      <c r="X66" s="25">
        <f>IF(X65=0,0,X65+Z64)</f>
        <v>0</v>
      </c>
      <c r="Y66" s="25">
        <f>IF(Y65=0,0,Y65+Z64)</f>
        <v>120000</v>
      </c>
      <c r="Z66" s="27">
        <f>9-(IF(Q66&gt;0,0,1)+IF(R66&gt;0,0,1)+IF(S66&gt;0,0,1)+IF(T66&gt;0,0,1)+IF(U66&gt;0,0,1)+IF(V66&gt;0,0,1)+IF(W66&gt;0,0,1)+IF(X66&gt;0,0,1)+IF(Y66&gt;0,0,1))</f>
        <v>4</v>
      </c>
      <c r="AA66" s="27" t="s">
        <v>31</v>
      </c>
    </row>
    <row r="67" spans="3:27" hidden="1">
      <c r="C67" s="9"/>
      <c r="D67" s="7"/>
      <c r="E67" s="7" t="s">
        <v>25</v>
      </c>
      <c r="F67" s="8"/>
      <c r="G67" s="7"/>
      <c r="H67" s="22">
        <v>10</v>
      </c>
      <c r="I67" s="23">
        <v>55</v>
      </c>
      <c r="J67" s="23">
        <v>26</v>
      </c>
      <c r="K67" s="23">
        <v>44</v>
      </c>
      <c r="L67" s="23">
        <v>137</v>
      </c>
      <c r="M67" s="23">
        <v>65</v>
      </c>
      <c r="N67" s="23">
        <v>110</v>
      </c>
      <c r="O67" s="23">
        <v>5</v>
      </c>
      <c r="P67" s="34">
        <v>20</v>
      </c>
      <c r="Q67" s="32">
        <f>IF(Q66&gt;0,0,Q66)</f>
        <v>0</v>
      </c>
      <c r="R67" s="32">
        <f t="shared" ref="R67:Y67" si="34">IF(R66&gt;0,0,R66)</f>
        <v>0</v>
      </c>
      <c r="S67" s="32">
        <f t="shared" si="34"/>
        <v>0</v>
      </c>
      <c r="T67" s="32">
        <f t="shared" si="34"/>
        <v>0</v>
      </c>
      <c r="U67" s="32">
        <f t="shared" si="34"/>
        <v>0</v>
      </c>
      <c r="V67" s="32">
        <f t="shared" si="34"/>
        <v>0</v>
      </c>
      <c r="W67" s="32">
        <f t="shared" si="34"/>
        <v>0</v>
      </c>
      <c r="X67" s="32">
        <f t="shared" si="34"/>
        <v>0</v>
      </c>
      <c r="Y67" s="32">
        <f t="shared" si="34"/>
        <v>0</v>
      </c>
      <c r="Z67" s="7">
        <f>SUM(Q67:Y67)/Z66</f>
        <v>0</v>
      </c>
      <c r="AA67" s="7"/>
    </row>
    <row r="68" spans="3:27" hidden="1">
      <c r="C68" s="9"/>
      <c r="D68" s="7"/>
      <c r="E68" s="7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33">
        <f t="shared" ref="Q68:Y68" si="35">IF(Q66&lt;0,0,Q66)</f>
        <v>0</v>
      </c>
      <c r="R68" s="33">
        <f t="shared" si="35"/>
        <v>0</v>
      </c>
      <c r="S68" s="33">
        <f t="shared" si="35"/>
        <v>0</v>
      </c>
      <c r="T68" s="33">
        <f t="shared" si="35"/>
        <v>0</v>
      </c>
      <c r="U68" s="33">
        <f t="shared" si="35"/>
        <v>2520000</v>
      </c>
      <c r="V68" s="33">
        <f t="shared" si="35"/>
        <v>210000</v>
      </c>
      <c r="W68" s="33">
        <f t="shared" si="35"/>
        <v>300000</v>
      </c>
      <c r="X68" s="33">
        <f t="shared" si="35"/>
        <v>0</v>
      </c>
      <c r="Y68" s="33">
        <f t="shared" si="35"/>
        <v>120000</v>
      </c>
    </row>
    <row r="69" spans="3:27" hidden="1">
      <c r="C69" s="9"/>
      <c r="D69" s="7"/>
      <c r="E69" s="7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24">
        <f>IF(Q68=0,0,Q68+Z67)</f>
        <v>0</v>
      </c>
      <c r="R69" s="25">
        <f>IF(R68=0,0,R68+Z67)</f>
        <v>0</v>
      </c>
      <c r="S69" s="25">
        <f>IF(S68=0,0,S68+Z67)</f>
        <v>0</v>
      </c>
      <c r="T69" s="25">
        <f>IF(T68=0,0,T68+Z67)</f>
        <v>0</v>
      </c>
      <c r="U69" s="25">
        <f>IF(U68=0,0,U68+Z67)</f>
        <v>2520000</v>
      </c>
      <c r="V69" s="25">
        <f>IF(V68=0,0,V68+Z67)</f>
        <v>210000</v>
      </c>
      <c r="W69" s="25">
        <f>IF(W68=0,0,W68+Z67)</f>
        <v>300000</v>
      </c>
      <c r="X69" s="25">
        <f>IF(X68=0,0,X68+Z67)</f>
        <v>0</v>
      </c>
      <c r="Y69" s="25">
        <f>IF(Y68=0,0,Y68+Z67)</f>
        <v>120000</v>
      </c>
      <c r="Z69" s="27">
        <f>9-(IF(Q69&gt;0,0,1)+IF(R69&gt;0,0,1)+IF(S69&gt;0,0,1)+IF(T69&gt;0,0,1)+IF(U69&gt;0,0,1)+IF(V69&gt;0,0,1)+IF(W69&gt;0,0,1)+IF(X69&gt;0,0,1)+IF(Y69&gt;0,0,1))</f>
        <v>4</v>
      </c>
      <c r="AA69" s="27" t="s">
        <v>31</v>
      </c>
    </row>
    <row r="70" spans="3:27" hidden="1">
      <c r="C70" s="9"/>
      <c r="D70" s="7"/>
      <c r="E70" s="7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  <c r="Q70" s="32">
        <f>IF(Q69&gt;0,0,Q69)</f>
        <v>0</v>
      </c>
      <c r="R70" s="32">
        <f t="shared" ref="R70:Y70" si="36">IF(R69&gt;0,0,R69)</f>
        <v>0</v>
      </c>
      <c r="S70" s="32">
        <f t="shared" si="36"/>
        <v>0</v>
      </c>
      <c r="T70" s="32">
        <f t="shared" si="36"/>
        <v>0</v>
      </c>
      <c r="U70" s="32">
        <f t="shared" si="36"/>
        <v>0</v>
      </c>
      <c r="V70" s="32">
        <f t="shared" si="36"/>
        <v>0</v>
      </c>
      <c r="W70" s="32">
        <f t="shared" si="36"/>
        <v>0</v>
      </c>
      <c r="X70" s="32">
        <f t="shared" si="36"/>
        <v>0</v>
      </c>
      <c r="Y70" s="32">
        <f t="shared" si="36"/>
        <v>0</v>
      </c>
      <c r="Z70" s="7">
        <f>SUM(Q70:Y70)/Z69</f>
        <v>0</v>
      </c>
      <c r="AA70" s="7"/>
    </row>
    <row r="71" spans="3:27" hidden="1">
      <c r="C71" s="9"/>
      <c r="D71" s="7"/>
      <c r="E71" s="7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33">
        <f t="shared" ref="Q71:Y71" si="37">IF(Q69&lt;0,0,Q69)</f>
        <v>0</v>
      </c>
      <c r="R71" s="33">
        <f t="shared" si="37"/>
        <v>0</v>
      </c>
      <c r="S71" s="33">
        <f t="shared" si="37"/>
        <v>0</v>
      </c>
      <c r="T71" s="33">
        <f t="shared" si="37"/>
        <v>0</v>
      </c>
      <c r="U71" s="33">
        <f t="shared" si="37"/>
        <v>2520000</v>
      </c>
      <c r="V71" s="33">
        <f t="shared" si="37"/>
        <v>210000</v>
      </c>
      <c r="W71" s="33">
        <f t="shared" si="37"/>
        <v>300000</v>
      </c>
      <c r="X71" s="33">
        <f t="shared" si="37"/>
        <v>0</v>
      </c>
      <c r="Y71" s="33">
        <f t="shared" si="37"/>
        <v>120000</v>
      </c>
    </row>
    <row r="72" spans="3:27" hidden="1">
      <c r="C72" s="9"/>
      <c r="D72" s="7"/>
      <c r="E72" s="7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24">
        <f>IF(Q71=0,0,Q71+Z70)</f>
        <v>0</v>
      </c>
      <c r="R72" s="25">
        <f>IF(R71=0,0,R71+Z70)</f>
        <v>0</v>
      </c>
      <c r="S72" s="25">
        <f>IF(S71=0,0,S71+Z70)</f>
        <v>0</v>
      </c>
      <c r="T72" s="25">
        <f>IF(T71=0,0,T71+Z70)</f>
        <v>0</v>
      </c>
      <c r="U72" s="25">
        <f>IF(U71=0,0,U71+Z70)</f>
        <v>2520000</v>
      </c>
      <c r="V72" s="25">
        <f>IF(V71=0,0,V71+Z70)</f>
        <v>210000</v>
      </c>
      <c r="W72" s="25">
        <f>IF(W71=0,0,W71+Z70)</f>
        <v>300000</v>
      </c>
      <c r="X72" s="25">
        <f>IF(X71=0,0,X71+Z70)</f>
        <v>0</v>
      </c>
      <c r="Y72" s="25">
        <f>IF(Y71=0,0,Y71+Z70)</f>
        <v>120000</v>
      </c>
      <c r="Z72" s="27">
        <f>9-(IF(Q72&gt;0,0,1)+IF(R72&gt;0,0,1)+IF(S72&gt;0,0,1)+IF(T72&gt;0,0,1)+IF(U72&gt;0,0,1)+IF(V72&gt;0,0,1)+IF(W72&gt;0,0,1)+IF(X72&gt;0,0,1)+IF(Y72&gt;0,0,1))</f>
        <v>4</v>
      </c>
      <c r="AA72" s="27" t="s">
        <v>31</v>
      </c>
    </row>
    <row r="73" spans="3:27" hidden="1">
      <c r="C73" s="9"/>
      <c r="D73" s="7"/>
      <c r="E73" s="7"/>
      <c r="F73" s="8"/>
      <c r="G73" s="7"/>
      <c r="H73" s="7"/>
      <c r="I73" s="7"/>
      <c r="J73" s="7"/>
      <c r="K73" s="7"/>
      <c r="L73" s="7"/>
      <c r="M73" s="7"/>
      <c r="N73" s="7"/>
      <c r="O73" s="7"/>
      <c r="P73" s="7"/>
      <c r="Q73" s="32">
        <f>IF(Q72&gt;0,0,Q72)</f>
        <v>0</v>
      </c>
      <c r="R73" s="32">
        <f t="shared" ref="R73:Y73" si="38">IF(R72&gt;0,0,R72)</f>
        <v>0</v>
      </c>
      <c r="S73" s="32">
        <f t="shared" si="38"/>
        <v>0</v>
      </c>
      <c r="T73" s="32">
        <f t="shared" si="38"/>
        <v>0</v>
      </c>
      <c r="U73" s="32">
        <f t="shared" si="38"/>
        <v>0</v>
      </c>
      <c r="V73" s="32">
        <f t="shared" si="38"/>
        <v>0</v>
      </c>
      <c r="W73" s="32">
        <f t="shared" si="38"/>
        <v>0</v>
      </c>
      <c r="X73" s="32">
        <f t="shared" si="38"/>
        <v>0</v>
      </c>
      <c r="Y73" s="32">
        <f t="shared" si="38"/>
        <v>0</v>
      </c>
      <c r="Z73" s="7">
        <f>SUM(Q73:Y73)/Z72</f>
        <v>0</v>
      </c>
      <c r="AA73" s="7"/>
    </row>
    <row r="74" spans="3:27" hidden="1">
      <c r="C74" s="9"/>
      <c r="D74" s="7"/>
      <c r="E74" s="7"/>
      <c r="F74" s="8"/>
      <c r="G74" s="7"/>
      <c r="H74" s="7"/>
      <c r="I74" s="7"/>
      <c r="J74" s="7"/>
      <c r="K74" s="7"/>
      <c r="L74" s="7"/>
      <c r="M74" s="7"/>
      <c r="N74" s="7"/>
      <c r="O74" s="7"/>
      <c r="P74" s="7"/>
      <c r="Q74" s="33">
        <f t="shared" ref="Q74:Y74" si="39">IF(Q72&lt;0,0,Q72)</f>
        <v>0</v>
      </c>
      <c r="R74" s="33">
        <f t="shared" si="39"/>
        <v>0</v>
      </c>
      <c r="S74" s="33">
        <f t="shared" si="39"/>
        <v>0</v>
      </c>
      <c r="T74" s="33">
        <f t="shared" si="39"/>
        <v>0</v>
      </c>
      <c r="U74" s="33">
        <f t="shared" si="39"/>
        <v>2520000</v>
      </c>
      <c r="V74" s="33">
        <f t="shared" si="39"/>
        <v>210000</v>
      </c>
      <c r="W74" s="33">
        <f t="shared" si="39"/>
        <v>300000</v>
      </c>
      <c r="X74" s="33">
        <f t="shared" si="39"/>
        <v>0</v>
      </c>
      <c r="Y74" s="33">
        <f t="shared" si="39"/>
        <v>120000</v>
      </c>
    </row>
    <row r="75" spans="3:27" hidden="1">
      <c r="C75" s="9"/>
      <c r="D75" s="7"/>
      <c r="E75" s="7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24">
        <f>IF(Q74=0,0,Q74+Z73)</f>
        <v>0</v>
      </c>
      <c r="R75" s="25">
        <f>IF(R74=0,0,R74+Z73)</f>
        <v>0</v>
      </c>
      <c r="S75" s="25">
        <f>IF(S74=0,0,S74+Z73)</f>
        <v>0</v>
      </c>
      <c r="T75" s="25">
        <f>IF(T74=0,0,T74+Z73)</f>
        <v>0</v>
      </c>
      <c r="U75" s="25">
        <f>IF(U74=0,0,U74+Z73)</f>
        <v>2520000</v>
      </c>
      <c r="V75" s="25">
        <f>IF(V74=0,0,V74+Z73)</f>
        <v>210000</v>
      </c>
      <c r="W75" s="25">
        <f>IF(W74=0,0,W74+Z73)</f>
        <v>300000</v>
      </c>
      <c r="X75" s="25">
        <f>IF(X74=0,0,X74+Z73)</f>
        <v>0</v>
      </c>
      <c r="Y75" s="25">
        <f>IF(Y74=0,0,Y74+Z73)</f>
        <v>120000</v>
      </c>
      <c r="Z75" s="27">
        <f>9-(IF(Q75&gt;0,0,1)+IF(R75&gt;0,0,1)+IF(S75&gt;0,0,1)+IF(T75&gt;0,0,1)+IF(U75&gt;0,0,1)+IF(V75&gt;0,0,1)+IF(W75&gt;0,0,1)+IF(X75&gt;0,0,1)+IF(Y75&gt;0,0,1))</f>
        <v>4</v>
      </c>
      <c r="AA75" s="27" t="s">
        <v>31</v>
      </c>
    </row>
    <row r="76" spans="3:27" hidden="1">
      <c r="C76" s="9"/>
      <c r="D76" s="7"/>
      <c r="E76" s="7"/>
      <c r="F76" s="8"/>
      <c r="G76" s="7"/>
      <c r="H76" s="7"/>
      <c r="I76" s="7"/>
      <c r="J76" s="7"/>
      <c r="K76" s="7"/>
      <c r="L76" s="7"/>
      <c r="M76" s="7"/>
      <c r="N76" s="7"/>
      <c r="O76" s="7"/>
      <c r="P76" s="7"/>
      <c r="Q76" s="32">
        <f>IF(Q75&gt;0,0,Q75)</f>
        <v>0</v>
      </c>
      <c r="R76" s="32">
        <f t="shared" ref="R76:Y76" si="40">IF(R75&gt;0,0,R75)</f>
        <v>0</v>
      </c>
      <c r="S76" s="32">
        <f t="shared" si="40"/>
        <v>0</v>
      </c>
      <c r="T76" s="32">
        <f t="shared" si="40"/>
        <v>0</v>
      </c>
      <c r="U76" s="32">
        <f t="shared" si="40"/>
        <v>0</v>
      </c>
      <c r="V76" s="32">
        <f t="shared" si="40"/>
        <v>0</v>
      </c>
      <c r="W76" s="32">
        <f t="shared" si="40"/>
        <v>0</v>
      </c>
      <c r="X76" s="32">
        <f t="shared" si="40"/>
        <v>0</v>
      </c>
      <c r="Y76" s="32">
        <f t="shared" si="40"/>
        <v>0</v>
      </c>
      <c r="Z76" s="7">
        <f>SUM(Q76:Y76)/Z75</f>
        <v>0</v>
      </c>
      <c r="AA76" s="7"/>
    </row>
    <row r="77" spans="3:27" hidden="1">
      <c r="C77" s="9"/>
      <c r="D77" s="7"/>
      <c r="E77" s="7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33">
        <f t="shared" ref="Q77:Y77" si="41">IF(Q75&lt;0,0,Q75)</f>
        <v>0</v>
      </c>
      <c r="R77" s="33">
        <f t="shared" si="41"/>
        <v>0</v>
      </c>
      <c r="S77" s="33">
        <f t="shared" si="41"/>
        <v>0</v>
      </c>
      <c r="T77" s="33">
        <f t="shared" si="41"/>
        <v>0</v>
      </c>
      <c r="U77" s="33">
        <f t="shared" si="41"/>
        <v>2520000</v>
      </c>
      <c r="V77" s="33">
        <f t="shared" si="41"/>
        <v>210000</v>
      </c>
      <c r="W77" s="33">
        <f t="shared" si="41"/>
        <v>300000</v>
      </c>
      <c r="X77" s="33">
        <f t="shared" si="41"/>
        <v>0</v>
      </c>
      <c r="Y77" s="33">
        <f t="shared" si="41"/>
        <v>120000</v>
      </c>
    </row>
    <row r="78" spans="3:27" hidden="1">
      <c r="C78" s="9"/>
      <c r="D78" s="7"/>
      <c r="E78" s="7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24">
        <f>IF(Q77=0,0,Q77+Z76)</f>
        <v>0</v>
      </c>
      <c r="R78" s="25">
        <f>IF(R77=0,0,R77+Z76)</f>
        <v>0</v>
      </c>
      <c r="S78" s="25">
        <f>IF(S77=0,0,S77+Z76)</f>
        <v>0</v>
      </c>
      <c r="T78" s="25">
        <f>IF(T77=0,0,T77+Z76)</f>
        <v>0</v>
      </c>
      <c r="U78" s="25">
        <f>IF(U77=0,0,U77+Z76)</f>
        <v>2520000</v>
      </c>
      <c r="V78" s="25">
        <f>IF(V77=0,0,V77+Z76)</f>
        <v>210000</v>
      </c>
      <c r="W78" s="25">
        <f>IF(W77=0,0,W77+Z76)</f>
        <v>300000</v>
      </c>
      <c r="X78" s="25">
        <f>IF(X77=0,0,X77+Z76)</f>
        <v>0</v>
      </c>
      <c r="Y78" s="25">
        <f>IF(Y77=0,0,Y77+Z76)</f>
        <v>120000</v>
      </c>
      <c r="Z78" s="27">
        <f>9-(IF(Q78&gt;0,0,1)+IF(R78&gt;0,0,1)+IF(S78&gt;0,0,1)+IF(T78&gt;0,0,1)+IF(U78&gt;0,0,1)+IF(V78&gt;0,0,1)+IF(W78&gt;0,0,1)+IF(X78&gt;0,0,1)+IF(Y78&gt;0,0,1))</f>
        <v>4</v>
      </c>
      <c r="AA78" s="27" t="s">
        <v>31</v>
      </c>
    </row>
    <row r="79" spans="3:27" hidden="1">
      <c r="C79" s="9"/>
      <c r="D79" s="7"/>
      <c r="E79" s="7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32">
        <f>IF(Q78&gt;0,0,Q78)</f>
        <v>0</v>
      </c>
      <c r="R79" s="32">
        <f t="shared" ref="R79:Y79" si="42">IF(R78&gt;0,0,R78)</f>
        <v>0</v>
      </c>
      <c r="S79" s="32">
        <f t="shared" si="42"/>
        <v>0</v>
      </c>
      <c r="T79" s="32">
        <f t="shared" si="42"/>
        <v>0</v>
      </c>
      <c r="U79" s="32">
        <f t="shared" si="42"/>
        <v>0</v>
      </c>
      <c r="V79" s="32">
        <f t="shared" si="42"/>
        <v>0</v>
      </c>
      <c r="W79" s="32">
        <f t="shared" si="42"/>
        <v>0</v>
      </c>
      <c r="X79" s="32">
        <f t="shared" si="42"/>
        <v>0</v>
      </c>
      <c r="Y79" s="32">
        <f t="shared" si="42"/>
        <v>0</v>
      </c>
      <c r="Z79" s="7">
        <f>SUM(Q79:Y79)/Z78</f>
        <v>0</v>
      </c>
      <c r="AA79" s="7"/>
    </row>
    <row r="80" spans="3:27" hidden="1">
      <c r="C80" s="9"/>
      <c r="D80" s="7"/>
      <c r="E80" s="7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33">
        <f t="shared" ref="Q80:Y80" si="43">IF(Q78&lt;0,0,Q78)</f>
        <v>0</v>
      </c>
      <c r="R80" s="33">
        <f t="shared" si="43"/>
        <v>0</v>
      </c>
      <c r="S80" s="33">
        <f t="shared" si="43"/>
        <v>0</v>
      </c>
      <c r="T80" s="33">
        <f t="shared" si="43"/>
        <v>0</v>
      </c>
      <c r="U80" s="33">
        <f t="shared" si="43"/>
        <v>2520000</v>
      </c>
      <c r="V80" s="33">
        <f t="shared" si="43"/>
        <v>210000</v>
      </c>
      <c r="W80" s="33">
        <f t="shared" si="43"/>
        <v>300000</v>
      </c>
      <c r="X80" s="33">
        <f t="shared" si="43"/>
        <v>0</v>
      </c>
      <c r="Y80" s="33">
        <f t="shared" si="43"/>
        <v>120000</v>
      </c>
    </row>
    <row r="81" spans="1:27" hidden="1">
      <c r="C81" s="9"/>
      <c r="D81" s="7"/>
      <c r="E81" s="7"/>
      <c r="F81" s="8"/>
      <c r="G81" s="7"/>
      <c r="H81" s="7"/>
      <c r="I81" s="7"/>
      <c r="J81" s="7"/>
      <c r="K81" s="7"/>
      <c r="L81" s="7"/>
      <c r="M81" s="7"/>
      <c r="N81" s="7"/>
      <c r="O81" s="7"/>
      <c r="P81" s="7"/>
      <c r="Q81" s="24">
        <f>IF(Q80=0,0,Q80+Z79)</f>
        <v>0</v>
      </c>
      <c r="R81" s="25">
        <f>IF(R80=0,0,R80+Z79)</f>
        <v>0</v>
      </c>
      <c r="S81" s="25">
        <f>IF(S80=0,0,S80+Z79)</f>
        <v>0</v>
      </c>
      <c r="T81" s="25">
        <f>IF(T80=0,0,T80+Z79)</f>
        <v>0</v>
      </c>
      <c r="U81" s="25">
        <f>IF(U80=0,0,U80+Z79)</f>
        <v>2520000</v>
      </c>
      <c r="V81" s="25">
        <f>IF(V80=0,0,V80+Z79)</f>
        <v>210000</v>
      </c>
      <c r="W81" s="25">
        <f>IF(W80=0,0,W80+Z79)</f>
        <v>300000</v>
      </c>
      <c r="X81" s="25">
        <f>IF(X80=0,0,X80+Z79)</f>
        <v>0</v>
      </c>
      <c r="Y81" s="25">
        <f>IF(Y80=0,0,Y80+Z79)</f>
        <v>120000</v>
      </c>
      <c r="Z81" s="27">
        <f>9-(IF(Q81&gt;0,0,1)+IF(R81&gt;0,0,1)+IF(S81&gt;0,0,1)+IF(T81&gt;0,0,1)+IF(U81&gt;0,0,1)+IF(V81&gt;0,0,1)+IF(W81&gt;0,0,1)+IF(X81&gt;0,0,1)+IF(Y81&gt;0,0,1))</f>
        <v>4</v>
      </c>
      <c r="AA81" s="27" t="s">
        <v>31</v>
      </c>
    </row>
    <row r="82" spans="1:27" hidden="1">
      <c r="C82" s="9"/>
      <c r="D82" s="7"/>
      <c r="E82" s="7"/>
      <c r="F82" s="8"/>
      <c r="G82" s="7"/>
      <c r="H82" s="7"/>
      <c r="I82" s="7"/>
      <c r="J82" s="7"/>
      <c r="K82" s="7"/>
      <c r="L82" s="7"/>
      <c r="M82" s="7"/>
      <c r="N82" s="7"/>
      <c r="O82" s="7"/>
      <c r="P82" s="7"/>
      <c r="Q82" s="32">
        <f>IF(Q81&gt;0,0,Q81)</f>
        <v>0</v>
      </c>
      <c r="R82" s="32">
        <f t="shared" ref="R82:Y82" si="44">IF(R81&gt;0,0,R81)</f>
        <v>0</v>
      </c>
      <c r="S82" s="32">
        <f t="shared" si="44"/>
        <v>0</v>
      </c>
      <c r="T82" s="32">
        <f t="shared" si="44"/>
        <v>0</v>
      </c>
      <c r="U82" s="32">
        <f t="shared" si="44"/>
        <v>0</v>
      </c>
      <c r="V82" s="32">
        <f t="shared" si="44"/>
        <v>0</v>
      </c>
      <c r="W82" s="32">
        <f t="shared" si="44"/>
        <v>0</v>
      </c>
      <c r="X82" s="32">
        <f t="shared" si="44"/>
        <v>0</v>
      </c>
      <c r="Y82" s="32">
        <f t="shared" si="44"/>
        <v>0</v>
      </c>
      <c r="Z82" s="7">
        <f>SUM(Q82:Y82)/Z81</f>
        <v>0</v>
      </c>
      <c r="AA82" s="7"/>
    </row>
    <row r="83" spans="1:27" hidden="1">
      <c r="C83" s="9"/>
      <c r="D83" s="7"/>
      <c r="E83" s="7"/>
      <c r="F83" s="8"/>
      <c r="G83" s="7"/>
      <c r="H83" s="7"/>
      <c r="I83" s="7"/>
      <c r="J83" s="7"/>
      <c r="K83" s="7"/>
      <c r="L83" s="7"/>
      <c r="M83" s="7"/>
      <c r="N83" s="7"/>
      <c r="O83" s="7"/>
      <c r="P83" s="7"/>
      <c r="Q83" s="33">
        <f t="shared" ref="Q83:Y83" si="45">IF(Q81&lt;0,0,Q81)</f>
        <v>0</v>
      </c>
      <c r="R83" s="33">
        <f t="shared" si="45"/>
        <v>0</v>
      </c>
      <c r="S83" s="33">
        <f t="shared" si="45"/>
        <v>0</v>
      </c>
      <c r="T83" s="33">
        <f t="shared" si="45"/>
        <v>0</v>
      </c>
      <c r="U83" s="33">
        <f t="shared" si="45"/>
        <v>2520000</v>
      </c>
      <c r="V83" s="33">
        <f t="shared" si="45"/>
        <v>210000</v>
      </c>
      <c r="W83" s="33">
        <f t="shared" si="45"/>
        <v>300000</v>
      </c>
      <c r="X83" s="33">
        <f t="shared" si="45"/>
        <v>0</v>
      </c>
      <c r="Y83" s="33">
        <f t="shared" si="45"/>
        <v>120000</v>
      </c>
    </row>
    <row r="84" spans="1:27" hidden="1">
      <c r="C84" s="9"/>
      <c r="D84" s="7"/>
      <c r="E84" s="7"/>
      <c r="F84" s="8"/>
      <c r="G84" s="7"/>
      <c r="H84" s="7"/>
      <c r="I84" s="7"/>
      <c r="J84" s="7"/>
      <c r="K84" s="7"/>
      <c r="L84" s="7"/>
      <c r="M84" s="7"/>
      <c r="N84" s="7"/>
      <c r="O84" s="7"/>
      <c r="P84" s="7"/>
      <c r="Q84" s="35">
        <f>IF(Q83=0,0,Q83+Z82)</f>
        <v>0</v>
      </c>
      <c r="R84" s="35">
        <f>IF(R83=0,0,R83+Z82)</f>
        <v>0</v>
      </c>
      <c r="S84" s="35">
        <f>IF(S83=0,0,S83+Z82)</f>
        <v>0</v>
      </c>
      <c r="T84" s="35">
        <f>IF(T83=0,0,T83+Z82)</f>
        <v>0</v>
      </c>
      <c r="U84" s="35">
        <f>IF(U83=0,0,U83+Z82)</f>
        <v>2520000</v>
      </c>
      <c r="V84" s="35">
        <f>IF(V83=0,0,V83+Z82)</f>
        <v>210000</v>
      </c>
      <c r="W84" s="35">
        <f>IF(W83=0,0,W83+Z82)</f>
        <v>300000</v>
      </c>
      <c r="X84" s="35">
        <f>IF(X83=0,0,X83+Z82)</f>
        <v>0</v>
      </c>
      <c r="Y84" s="35">
        <f>IF(Y83=0,0,Y83+Z82)</f>
        <v>120000</v>
      </c>
      <c r="Z84" s="27">
        <f>9-(IF(Q84&gt;0,0,1)+IF(R84&gt;0,0,1)+IF(S84&gt;0,0,1)+IF(T84&gt;0,0,1)+IF(U84&gt;0,0,1)+IF(V84&gt;0,0,1)+IF(W84&gt;0,0,1)+IF(X84&gt;0,0,1)+IF(Y84&gt;0,0,1))</f>
        <v>4</v>
      </c>
      <c r="AA84" s="27" t="s">
        <v>31</v>
      </c>
    </row>
    <row r="85" spans="1:27" hidden="1">
      <c r="C85" s="9"/>
      <c r="D85" s="7"/>
      <c r="E85" s="7"/>
      <c r="F85" s="8"/>
      <c r="G85" s="7"/>
      <c r="H85" s="7"/>
      <c r="I85" s="7"/>
      <c r="J85" s="7"/>
      <c r="K85" s="7"/>
      <c r="L85" s="7"/>
      <c r="M85" s="7"/>
      <c r="N85" s="7"/>
      <c r="O85" s="7"/>
      <c r="P85" s="7"/>
      <c r="Q85" s="36">
        <f t="shared" ref="Q85:Y85" si="46">IF(Q84=0,0,Q84/Q62)</f>
        <v>0</v>
      </c>
      <c r="R85" s="36">
        <f t="shared" si="46"/>
        <v>0</v>
      </c>
      <c r="S85" s="36">
        <f t="shared" si="46"/>
        <v>0</v>
      </c>
      <c r="T85" s="36">
        <f t="shared" si="46"/>
        <v>0</v>
      </c>
      <c r="U85" s="36">
        <f t="shared" si="46"/>
        <v>1</v>
      </c>
      <c r="V85" s="36">
        <f t="shared" si="46"/>
        <v>1</v>
      </c>
      <c r="W85" s="36">
        <f t="shared" si="46"/>
        <v>1</v>
      </c>
      <c r="X85" s="36">
        <f t="shared" si="46"/>
        <v>0</v>
      </c>
      <c r="Y85" s="36">
        <f t="shared" si="46"/>
        <v>1</v>
      </c>
      <c r="Z85" s="27"/>
      <c r="AA85" s="27"/>
    </row>
    <row r="86" spans="1:27">
      <c r="C86" s="9"/>
      <c r="D86" s="7"/>
      <c r="E86" s="7"/>
      <c r="F86" s="8"/>
      <c r="G86" s="7"/>
      <c r="H86" s="7" t="s">
        <v>0</v>
      </c>
      <c r="I86" s="7" t="s">
        <v>1</v>
      </c>
      <c r="J86" s="7" t="s">
        <v>2</v>
      </c>
      <c r="K86" s="7" t="s">
        <v>3</v>
      </c>
      <c r="L86" s="7" t="s">
        <v>4</v>
      </c>
      <c r="M86" s="7" t="s">
        <v>5</v>
      </c>
      <c r="N86" s="7" t="s">
        <v>6</v>
      </c>
      <c r="O86" s="7" t="s">
        <v>7</v>
      </c>
      <c r="P86" s="7" t="s">
        <v>8</v>
      </c>
      <c r="Q86" s="7"/>
      <c r="R86" s="7"/>
      <c r="S86" s="7"/>
      <c r="T86" s="7"/>
      <c r="U86" s="7"/>
    </row>
    <row r="87" spans="1:27" ht="14.25" thickBot="1">
      <c r="C87" s="37"/>
      <c r="D87" s="38"/>
      <c r="E87" s="38"/>
      <c r="F87" s="39"/>
      <c r="G87" s="38" t="s">
        <v>32</v>
      </c>
      <c r="H87" s="40">
        <f t="shared" ref="H87:P87" si="47">H45*Q85</f>
        <v>0</v>
      </c>
      <c r="I87" s="40">
        <f t="shared" si="47"/>
        <v>0</v>
      </c>
      <c r="J87" s="40">
        <f t="shared" si="47"/>
        <v>0</v>
      </c>
      <c r="K87" s="40">
        <f t="shared" si="47"/>
        <v>0</v>
      </c>
      <c r="L87" s="40">
        <f t="shared" si="47"/>
        <v>40000</v>
      </c>
      <c r="M87" s="40">
        <f t="shared" si="47"/>
        <v>2000</v>
      </c>
      <c r="N87" s="40">
        <f t="shared" si="47"/>
        <v>2000</v>
      </c>
      <c r="O87" s="40">
        <f t="shared" si="47"/>
        <v>0</v>
      </c>
      <c r="P87" s="40">
        <f t="shared" si="47"/>
        <v>3000</v>
      </c>
      <c r="Q87" s="38"/>
      <c r="R87" s="38"/>
      <c r="S87" s="38"/>
      <c r="T87" s="38"/>
      <c r="U87" s="38"/>
    </row>
    <row r="88" spans="1:27" ht="12.6" customHeight="1" thickBot="1"/>
    <row r="89" spans="1:27">
      <c r="C89" s="6" t="s">
        <v>36</v>
      </c>
      <c r="D89" s="7"/>
      <c r="E89" s="7" t="s">
        <v>12</v>
      </c>
      <c r="F89" s="8"/>
      <c r="G89" s="7"/>
      <c r="H89" s="7" t="s">
        <v>0</v>
      </c>
      <c r="I89" s="7" t="s">
        <v>1</v>
      </c>
      <c r="J89" s="7" t="s">
        <v>2</v>
      </c>
      <c r="K89" s="7" t="s">
        <v>3</v>
      </c>
      <c r="L89" s="7" t="s">
        <v>4</v>
      </c>
      <c r="M89" s="7" t="s">
        <v>5</v>
      </c>
      <c r="N89" s="7" t="s">
        <v>6</v>
      </c>
      <c r="O89" s="7"/>
      <c r="P89" s="7"/>
      <c r="Q89" s="7"/>
      <c r="R89" s="7"/>
      <c r="S89" s="7"/>
      <c r="T89" s="7"/>
      <c r="U89" s="7"/>
    </row>
    <row r="90" spans="1:27">
      <c r="A90" t="s">
        <v>13</v>
      </c>
      <c r="C90" s="9"/>
      <c r="D90" s="7" t="s">
        <v>14</v>
      </c>
      <c r="E90" s="10" t="s">
        <v>15</v>
      </c>
      <c r="F90" s="8"/>
      <c r="G90" s="7" t="s">
        <v>16</v>
      </c>
      <c r="H90" s="10"/>
      <c r="I90" s="10"/>
      <c r="J90" s="10"/>
      <c r="K90" s="10"/>
      <c r="L90" s="10"/>
      <c r="M90" s="10"/>
      <c r="N90" s="10"/>
      <c r="O90" s="7"/>
      <c r="P90" s="7"/>
      <c r="Q90" s="7"/>
      <c r="R90" s="7"/>
      <c r="S90" s="7" t="s">
        <v>17</v>
      </c>
      <c r="T90" s="11">
        <f>SUM(Q100:Y103)</f>
        <v>3150000</v>
      </c>
      <c r="U90" s="7"/>
    </row>
    <row r="91" spans="1:27">
      <c r="A91" t="s">
        <v>18</v>
      </c>
      <c r="C91" s="9"/>
      <c r="D91" s="7" t="s">
        <v>19</v>
      </c>
      <c r="E91" s="10"/>
      <c r="F91" s="8"/>
      <c r="G91" s="7" t="s">
        <v>20</v>
      </c>
      <c r="H91" s="10">
        <v>100</v>
      </c>
      <c r="I91" s="10">
        <v>100</v>
      </c>
      <c r="J91" s="10">
        <v>100</v>
      </c>
      <c r="K91" s="10">
        <v>100</v>
      </c>
      <c r="L91" s="10">
        <v>100</v>
      </c>
      <c r="M91" s="10">
        <v>100</v>
      </c>
      <c r="N91" s="10">
        <v>100</v>
      </c>
      <c r="O91" s="7"/>
      <c r="P91" s="7"/>
      <c r="Q91" s="7"/>
      <c r="R91" s="7"/>
      <c r="S91" s="7" t="s">
        <v>21</v>
      </c>
      <c r="T91" s="11">
        <f>SUM(H98:N98)*E93+(E91*(E92/100)+E91)*E93</f>
        <v>0</v>
      </c>
      <c r="U91" s="7"/>
    </row>
    <row r="92" spans="1:27">
      <c r="A92" t="s">
        <v>15</v>
      </c>
      <c r="C92" s="9"/>
      <c r="D92" s="7" t="s">
        <v>34</v>
      </c>
      <c r="E92" s="10"/>
      <c r="F92" s="8"/>
      <c r="G92" s="7" t="s">
        <v>34</v>
      </c>
      <c r="H92" s="10"/>
      <c r="I92" s="10"/>
      <c r="J92" s="10"/>
      <c r="K92" s="10"/>
      <c r="L92" s="10"/>
      <c r="M92" s="10"/>
      <c r="N92" s="10"/>
      <c r="O92" s="7"/>
      <c r="P92" s="7"/>
      <c r="Q92" s="7"/>
      <c r="R92" s="7"/>
      <c r="S92" s="7" t="s">
        <v>23</v>
      </c>
      <c r="T92" s="12">
        <f>T91/T90*100</f>
        <v>0</v>
      </c>
      <c r="U92" s="7" t="s">
        <v>35</v>
      </c>
      <c r="V92">
        <f>($V$3*T92*T92+$W$3*T92)/100</f>
        <v>0</v>
      </c>
    </row>
    <row r="93" spans="1:27">
      <c r="A93" t="s">
        <v>25</v>
      </c>
      <c r="C93" s="9"/>
      <c r="D93" s="7" t="s">
        <v>26</v>
      </c>
      <c r="E93" s="10">
        <v>1</v>
      </c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7" hidden="1">
      <c r="C94" s="9"/>
      <c r="D94" s="7"/>
      <c r="E94" s="7"/>
      <c r="F94" s="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7" hidden="1">
      <c r="A95">
        <v>1</v>
      </c>
      <c r="C95" s="9"/>
      <c r="D95" s="7"/>
      <c r="E95" s="7"/>
      <c r="F95" s="8"/>
      <c r="G95" s="7"/>
      <c r="H95" s="7">
        <v>15</v>
      </c>
      <c r="I95" s="7">
        <v>40</v>
      </c>
      <c r="J95" s="7">
        <v>42</v>
      </c>
      <c r="K95" s="7">
        <v>44</v>
      </c>
      <c r="L95" s="7">
        <v>100</v>
      </c>
      <c r="M95" s="7">
        <v>105</v>
      </c>
      <c r="N95" s="7">
        <v>110</v>
      </c>
      <c r="O95" s="7"/>
      <c r="P95" s="7"/>
      <c r="Q95" s="7"/>
      <c r="R95" s="7"/>
      <c r="S95" s="7"/>
      <c r="T95" s="7"/>
      <c r="U95" s="7"/>
      <c r="V95">
        <f>T90*V92</f>
        <v>0</v>
      </c>
    </row>
    <row r="96" spans="1:27" hidden="1">
      <c r="A96">
        <v>1.1000000000000001</v>
      </c>
      <c r="C96" s="9"/>
      <c r="D96" s="7"/>
      <c r="E96" s="7"/>
      <c r="F96" s="8"/>
      <c r="G96" s="7"/>
      <c r="H96" s="7">
        <f t="shared" ref="H96:N96" si="48">H90*H95*H91/100</f>
        <v>0</v>
      </c>
      <c r="I96" s="7">
        <f t="shared" si="48"/>
        <v>0</v>
      </c>
      <c r="J96" s="7">
        <f t="shared" si="48"/>
        <v>0</v>
      </c>
      <c r="K96" s="7">
        <f t="shared" si="48"/>
        <v>0</v>
      </c>
      <c r="L96" s="7">
        <f t="shared" si="48"/>
        <v>0</v>
      </c>
      <c r="M96" s="7">
        <f t="shared" si="48"/>
        <v>0</v>
      </c>
      <c r="N96" s="7">
        <f t="shared" si="48"/>
        <v>0</v>
      </c>
      <c r="O96" s="7"/>
      <c r="P96" s="7"/>
      <c r="Q96" s="7"/>
      <c r="R96" s="7"/>
      <c r="S96" s="7"/>
      <c r="T96" s="11"/>
      <c r="U96" s="7"/>
    </row>
    <row r="97" spans="3:34" hidden="1">
      <c r="C97" s="9"/>
      <c r="D97" s="7"/>
      <c r="E97" s="7"/>
      <c r="F97" s="8"/>
      <c r="G97" s="7"/>
      <c r="H97" s="7">
        <f t="shared" ref="H97:N97" si="49">H90*H92*H95/100</f>
        <v>0</v>
      </c>
      <c r="I97" s="7">
        <f t="shared" si="49"/>
        <v>0</v>
      </c>
      <c r="J97" s="7">
        <f t="shared" si="49"/>
        <v>0</v>
      </c>
      <c r="K97" s="7">
        <f t="shared" si="49"/>
        <v>0</v>
      </c>
      <c r="L97" s="7">
        <f t="shared" si="49"/>
        <v>0</v>
      </c>
      <c r="M97" s="7">
        <f t="shared" si="49"/>
        <v>0</v>
      </c>
      <c r="N97" s="7">
        <f t="shared" si="49"/>
        <v>0</v>
      </c>
      <c r="O97" s="7"/>
      <c r="P97" s="7"/>
      <c r="Q97" s="7"/>
      <c r="R97" s="7"/>
      <c r="S97" s="7"/>
      <c r="T97" s="7"/>
      <c r="U97" s="7"/>
    </row>
    <row r="98" spans="3:34" hidden="1">
      <c r="C98" s="9"/>
      <c r="D98" s="7"/>
      <c r="E98" s="7"/>
      <c r="F98" s="8"/>
      <c r="G98" s="7"/>
      <c r="H98" s="7">
        <f>H96+H97</f>
        <v>0</v>
      </c>
      <c r="I98" s="7">
        <f t="shared" ref="I98:N98" si="50">I96+I97</f>
        <v>0</v>
      </c>
      <c r="J98" s="7">
        <f t="shared" si="50"/>
        <v>0</v>
      </c>
      <c r="K98" s="7">
        <f t="shared" si="50"/>
        <v>0</v>
      </c>
      <c r="L98" s="7">
        <f t="shared" si="50"/>
        <v>0</v>
      </c>
      <c r="M98" s="7">
        <f t="shared" si="50"/>
        <v>0</v>
      </c>
      <c r="N98" s="7">
        <f t="shared" si="50"/>
        <v>0</v>
      </c>
      <c r="O98" s="7"/>
      <c r="P98" s="7"/>
      <c r="Q98" s="7"/>
      <c r="R98" s="7"/>
      <c r="S98" s="7"/>
      <c r="T98" s="7"/>
      <c r="U98" s="7"/>
    </row>
    <row r="99" spans="3:34" hidden="1">
      <c r="C99" s="9"/>
      <c r="D99" s="7"/>
      <c r="E99" s="7"/>
      <c r="F99" s="8"/>
      <c r="G99" s="7"/>
      <c r="H99" t="s">
        <v>0</v>
      </c>
      <c r="I99" t="s">
        <v>1</v>
      </c>
      <c r="J99" t="s">
        <v>2</v>
      </c>
      <c r="K99" t="s">
        <v>3</v>
      </c>
      <c r="L99" t="s">
        <v>4</v>
      </c>
      <c r="M99" t="s">
        <v>5</v>
      </c>
      <c r="N99" t="s">
        <v>6</v>
      </c>
      <c r="O99" t="s">
        <v>7</v>
      </c>
      <c r="P99" t="s">
        <v>8</v>
      </c>
      <c r="Q99" t="s">
        <v>0</v>
      </c>
      <c r="R99" t="s">
        <v>1</v>
      </c>
      <c r="S99" t="s">
        <v>2</v>
      </c>
      <c r="T99" t="s">
        <v>3</v>
      </c>
      <c r="U99" t="s">
        <v>4</v>
      </c>
      <c r="V99" t="s">
        <v>5</v>
      </c>
      <c r="W99" t="s">
        <v>6</v>
      </c>
      <c r="X99" t="s">
        <v>7</v>
      </c>
      <c r="Y99" t="s">
        <v>8</v>
      </c>
      <c r="Z99" s="7"/>
      <c r="AA99" s="7"/>
      <c r="AB99" s="7"/>
      <c r="AC99" s="7"/>
      <c r="AD99" s="7"/>
      <c r="AE99" s="7"/>
      <c r="AF99" s="7"/>
      <c r="AG99" s="7"/>
      <c r="AH99" s="7"/>
    </row>
    <row r="100" spans="3:34" hidden="1">
      <c r="C100" s="9"/>
      <c r="D100" s="7" t="str">
        <f>IF(E90="歩兵科","1","0")</f>
        <v>0</v>
      </c>
      <c r="E100" s="7" t="s">
        <v>13</v>
      </c>
      <c r="F100" s="8"/>
      <c r="G100" s="7">
        <f>H90+D100</f>
        <v>0</v>
      </c>
      <c r="H100" s="13">
        <f t="shared" ref="H100:P100" si="51">H87*H106</f>
        <v>0</v>
      </c>
      <c r="I100" s="14">
        <f t="shared" si="51"/>
        <v>0</v>
      </c>
      <c r="J100" s="14">
        <f t="shared" si="51"/>
        <v>0</v>
      </c>
      <c r="K100" s="14">
        <f t="shared" si="51"/>
        <v>0</v>
      </c>
      <c r="L100" s="14">
        <f t="shared" si="51"/>
        <v>8000000</v>
      </c>
      <c r="M100" s="14">
        <f t="shared" si="51"/>
        <v>416000</v>
      </c>
      <c r="N100" s="14">
        <f t="shared" si="51"/>
        <v>432000</v>
      </c>
      <c r="O100" s="14">
        <f t="shared" si="51"/>
        <v>0</v>
      </c>
      <c r="P100" s="14">
        <f t="shared" si="51"/>
        <v>90000</v>
      </c>
      <c r="Q100" s="15">
        <f>G100*H100/G104</f>
        <v>0</v>
      </c>
      <c r="R100" s="16">
        <f>G100*I100/G104</f>
        <v>0</v>
      </c>
      <c r="S100" s="16">
        <f>G100*J100/G104</f>
        <v>0</v>
      </c>
      <c r="T100" s="16">
        <f>G100*K100/G104</f>
        <v>0</v>
      </c>
      <c r="U100" s="16">
        <f>G100*L100/G104</f>
        <v>0</v>
      </c>
      <c r="V100" s="16">
        <f>G100*M100/G104</f>
        <v>0</v>
      </c>
      <c r="W100" s="16">
        <f>G100*N100/G104</f>
        <v>0</v>
      </c>
      <c r="X100" s="16">
        <f>G100*O100/G104</f>
        <v>0</v>
      </c>
      <c r="Y100" s="17">
        <f>G100*P100/G104</f>
        <v>0</v>
      </c>
      <c r="Z100" s="7"/>
      <c r="AA100" s="7"/>
      <c r="AB100" s="7"/>
      <c r="AC100" s="7"/>
      <c r="AD100" s="7"/>
      <c r="AE100" s="7"/>
      <c r="AF100" s="7"/>
      <c r="AG100" s="7"/>
      <c r="AH100" s="7"/>
    </row>
    <row r="101" spans="3:34" hidden="1">
      <c r="C101" s="9"/>
      <c r="D101" s="7" t="str">
        <f>IF(E90="槍兵科","1","0")</f>
        <v>0</v>
      </c>
      <c r="E101" s="7" t="s">
        <v>18</v>
      </c>
      <c r="F101" s="8"/>
      <c r="G101" s="7">
        <f>I90+L90+D101</f>
        <v>0</v>
      </c>
      <c r="H101" s="18">
        <f t="shared" ref="H101:P101" si="52">H87*H107</f>
        <v>0</v>
      </c>
      <c r="I101" s="7">
        <f t="shared" si="52"/>
        <v>0</v>
      </c>
      <c r="J101" s="7">
        <f t="shared" si="52"/>
        <v>0</v>
      </c>
      <c r="K101" s="7">
        <f t="shared" si="52"/>
        <v>0</v>
      </c>
      <c r="L101" s="7">
        <f t="shared" si="52"/>
        <v>4000000</v>
      </c>
      <c r="M101" s="7">
        <f t="shared" si="52"/>
        <v>290000</v>
      </c>
      <c r="N101" s="7">
        <f t="shared" si="52"/>
        <v>140000</v>
      </c>
      <c r="O101" s="7">
        <f t="shared" si="52"/>
        <v>0</v>
      </c>
      <c r="P101" s="7">
        <f t="shared" si="52"/>
        <v>30000</v>
      </c>
      <c r="Q101" s="19">
        <f>G101*H101/G104</f>
        <v>0</v>
      </c>
      <c r="R101" s="20">
        <f>G101*I101/G104</f>
        <v>0</v>
      </c>
      <c r="S101" s="20">
        <f>G101*J101/G104</f>
        <v>0</v>
      </c>
      <c r="T101" s="20">
        <f>G101*K101/G104</f>
        <v>0</v>
      </c>
      <c r="U101" s="20">
        <f>G101*L101/G104</f>
        <v>0</v>
      </c>
      <c r="V101" s="20">
        <f>G101*M101/G104</f>
        <v>0</v>
      </c>
      <c r="W101" s="20">
        <f>G101*N101/G104</f>
        <v>0</v>
      </c>
      <c r="X101" s="20">
        <f>G101*O101/G104</f>
        <v>0</v>
      </c>
      <c r="Y101" s="21">
        <f>G101*P101/G104</f>
        <v>0</v>
      </c>
      <c r="Z101" s="7"/>
      <c r="AA101" s="7"/>
      <c r="AB101" s="7"/>
      <c r="AC101" s="7"/>
      <c r="AD101" s="7"/>
      <c r="AE101" s="7"/>
      <c r="AF101" s="7"/>
      <c r="AG101" s="7"/>
      <c r="AH101" s="7"/>
    </row>
    <row r="102" spans="3:34" hidden="1">
      <c r="C102" s="9"/>
      <c r="D102" s="7" t="str">
        <f>IF(E90="弓兵科","1","0")</f>
        <v>1</v>
      </c>
      <c r="E102" s="7" t="s">
        <v>15</v>
      </c>
      <c r="F102" s="8"/>
      <c r="G102" s="7">
        <f>J90+M90+D102</f>
        <v>1</v>
      </c>
      <c r="H102" s="18">
        <f t="shared" ref="H102:P102" si="53">H87*H108</f>
        <v>0</v>
      </c>
      <c r="I102" s="7">
        <f t="shared" si="53"/>
        <v>0</v>
      </c>
      <c r="J102" s="7">
        <f t="shared" si="53"/>
        <v>0</v>
      </c>
      <c r="K102" s="7">
        <f t="shared" si="53"/>
        <v>0</v>
      </c>
      <c r="L102" s="7">
        <f t="shared" si="53"/>
        <v>2520000</v>
      </c>
      <c r="M102" s="7">
        <f t="shared" si="53"/>
        <v>210000</v>
      </c>
      <c r="N102" s="7">
        <f t="shared" si="53"/>
        <v>300000</v>
      </c>
      <c r="O102" s="7">
        <f t="shared" si="53"/>
        <v>0</v>
      </c>
      <c r="P102" s="7">
        <f t="shared" si="53"/>
        <v>120000</v>
      </c>
      <c r="Q102" s="19">
        <f>G102*H102/G104</f>
        <v>0</v>
      </c>
      <c r="R102" s="20">
        <f>G102*I102/G104</f>
        <v>0</v>
      </c>
      <c r="S102" s="20">
        <f>G102*J102/G104</f>
        <v>0</v>
      </c>
      <c r="T102" s="20">
        <f>G102*K102/G104</f>
        <v>0</v>
      </c>
      <c r="U102" s="20">
        <f>G102*L102/G104</f>
        <v>2520000</v>
      </c>
      <c r="V102" s="20">
        <f>G102*M102/G104</f>
        <v>210000</v>
      </c>
      <c r="W102" s="20">
        <f>G102*N102/G104</f>
        <v>300000</v>
      </c>
      <c r="X102" s="20">
        <f>G102*O102/G104</f>
        <v>0</v>
      </c>
      <c r="Y102" s="21">
        <f>G102*P102/G104</f>
        <v>120000</v>
      </c>
      <c r="Z102" s="7"/>
      <c r="AA102" s="7"/>
      <c r="AB102" s="7"/>
      <c r="AC102" s="7"/>
      <c r="AD102" s="7"/>
      <c r="AE102" s="7"/>
      <c r="AF102" s="7"/>
      <c r="AG102" s="7"/>
      <c r="AH102" s="7"/>
    </row>
    <row r="103" spans="3:34" hidden="1">
      <c r="C103" s="9"/>
      <c r="D103" s="7" t="str">
        <f>IF(E90="騎兵科","1","0")</f>
        <v>0</v>
      </c>
      <c r="E103" s="7" t="s">
        <v>25</v>
      </c>
      <c r="F103" s="8"/>
      <c r="G103" s="7">
        <f>K90+N90+D103</f>
        <v>0</v>
      </c>
      <c r="H103" s="22">
        <f t="shared" ref="H103:P103" si="54">H87*H109</f>
        <v>0</v>
      </c>
      <c r="I103" s="23">
        <f t="shared" si="54"/>
        <v>0</v>
      </c>
      <c r="J103" s="23">
        <f t="shared" si="54"/>
        <v>0</v>
      </c>
      <c r="K103" s="23">
        <f t="shared" si="54"/>
        <v>0</v>
      </c>
      <c r="L103" s="23">
        <f t="shared" si="54"/>
        <v>5480000</v>
      </c>
      <c r="M103" s="23">
        <f t="shared" si="54"/>
        <v>130000</v>
      </c>
      <c r="N103" s="23">
        <f t="shared" si="54"/>
        <v>220000</v>
      </c>
      <c r="O103" s="23">
        <f t="shared" si="54"/>
        <v>0</v>
      </c>
      <c r="P103" s="23">
        <f t="shared" si="54"/>
        <v>60000</v>
      </c>
      <c r="Q103" s="24">
        <f>G103*H103/G104</f>
        <v>0</v>
      </c>
      <c r="R103" s="25">
        <f>G103*I103/G104</f>
        <v>0</v>
      </c>
      <c r="S103" s="25">
        <f>G103*J103/G104</f>
        <v>0</v>
      </c>
      <c r="T103" s="25">
        <f>G103*K103/G104</f>
        <v>0</v>
      </c>
      <c r="U103" s="25">
        <f>G103*L103/G104</f>
        <v>0</v>
      </c>
      <c r="V103" s="25">
        <f>G103*M103/G104</f>
        <v>0</v>
      </c>
      <c r="W103" s="25">
        <f>G103*N103/G104</f>
        <v>0</v>
      </c>
      <c r="X103" s="25">
        <f>G103*O103/G104</f>
        <v>0</v>
      </c>
      <c r="Y103" s="26">
        <f>G103*P103/G104</f>
        <v>0</v>
      </c>
      <c r="Z103" s="7"/>
      <c r="AA103" s="7"/>
      <c r="AB103" s="7"/>
      <c r="AC103" s="7"/>
      <c r="AD103" s="7"/>
      <c r="AE103" s="7"/>
      <c r="AF103" s="7"/>
      <c r="AG103" s="7"/>
      <c r="AH103" s="7"/>
    </row>
    <row r="104" spans="3:34" hidden="1">
      <c r="C104" s="9"/>
      <c r="D104" s="7"/>
      <c r="E104" s="7"/>
      <c r="F104" s="8"/>
      <c r="G104" s="7">
        <f>SUM(G100:G103)</f>
        <v>1</v>
      </c>
      <c r="H104" s="7"/>
      <c r="I104" s="7"/>
      <c r="J104" s="7"/>
      <c r="K104" s="7"/>
      <c r="L104" s="7"/>
      <c r="M104" s="7"/>
      <c r="N104" s="7"/>
      <c r="O104" s="7"/>
      <c r="P104" s="7"/>
      <c r="Q104" s="20">
        <f t="shared" ref="Q104:Y104" si="55">SUM(Q100:Q103)</f>
        <v>0</v>
      </c>
      <c r="R104" s="20">
        <f t="shared" si="55"/>
        <v>0</v>
      </c>
      <c r="S104" s="20">
        <f t="shared" si="55"/>
        <v>0</v>
      </c>
      <c r="T104" s="20">
        <f t="shared" si="55"/>
        <v>0</v>
      </c>
      <c r="U104" s="20">
        <f t="shared" si="55"/>
        <v>2520000</v>
      </c>
      <c r="V104" s="20">
        <f t="shared" si="55"/>
        <v>210000</v>
      </c>
      <c r="W104" s="20">
        <f t="shared" si="55"/>
        <v>300000</v>
      </c>
      <c r="X104" s="20">
        <f t="shared" si="55"/>
        <v>0</v>
      </c>
      <c r="Y104" s="20">
        <f t="shared" si="55"/>
        <v>120000</v>
      </c>
      <c r="Z104" s="27">
        <f>9-COUNTIF(Q104:Y104,0)</f>
        <v>4</v>
      </c>
      <c r="AA104" s="7" t="s">
        <v>27</v>
      </c>
      <c r="AB104" s="7"/>
      <c r="AC104" s="7"/>
      <c r="AD104" s="7"/>
      <c r="AE104" s="7"/>
      <c r="AF104" s="7"/>
      <c r="AG104" s="7"/>
      <c r="AH104" s="7"/>
    </row>
    <row r="105" spans="3:34" hidden="1">
      <c r="C105" s="9"/>
      <c r="D105" s="7"/>
      <c r="E105" s="7"/>
      <c r="F105" s="8"/>
      <c r="G105" s="7"/>
      <c r="H105" s="13" t="s">
        <v>0</v>
      </c>
      <c r="I105" s="14" t="s">
        <v>1</v>
      </c>
      <c r="J105" s="14" t="s">
        <v>2</v>
      </c>
      <c r="K105" s="14" t="s">
        <v>3</v>
      </c>
      <c r="L105" s="14" t="s">
        <v>28</v>
      </c>
      <c r="M105" s="14" t="s">
        <v>29</v>
      </c>
      <c r="N105" s="14" t="s">
        <v>30</v>
      </c>
      <c r="O105" s="14" t="s">
        <v>7</v>
      </c>
      <c r="P105" s="28" t="s">
        <v>8</v>
      </c>
      <c r="Q105" s="29">
        <f>IF(Q104=0,0,Q104-V95/Z104)</f>
        <v>0</v>
      </c>
      <c r="R105" s="30">
        <f>IF(R104=0,0,R104-V95/Z104)</f>
        <v>0</v>
      </c>
      <c r="S105" s="30">
        <f>IF(S104=0,0,S104-V95/Z104)</f>
        <v>0</v>
      </c>
      <c r="T105" s="30">
        <f>IF(T104=0,0,T104-V95/Z104)</f>
        <v>0</v>
      </c>
      <c r="U105" s="30">
        <f>IF(U104=0,0,U104-V95/Z104)</f>
        <v>2520000</v>
      </c>
      <c r="V105" s="30">
        <f>IF(V104=0,0,V104-V95/Z104)</f>
        <v>210000</v>
      </c>
      <c r="W105" s="30">
        <f>IF(W104=0,0,W104-V95/Z104)</f>
        <v>300000</v>
      </c>
      <c r="X105" s="30">
        <f>IF(X104=0,0,X104-V95/Z104)</f>
        <v>0</v>
      </c>
      <c r="Y105" s="30">
        <f>IF(Y104=0,0,Y104-V95/Z104)</f>
        <v>120000</v>
      </c>
      <c r="Z105" s="27">
        <f>9-(IF(Q105&gt;0,0,1)+IF(R105&gt;0,0,1)+IF(S105&gt;0,0,1)+IF(T105&gt;0,0,1)+IF(U105&gt;0,0,1)+IF(V105&gt;0,0,1)+IF(W105&gt;0,0,1)+IF(X105&gt;0,0,1)+IF(Y105&gt;0,0,1))</f>
        <v>4</v>
      </c>
      <c r="AA105" s="27" t="s">
        <v>31</v>
      </c>
      <c r="AB105" s="7"/>
      <c r="AC105" s="7"/>
      <c r="AD105" s="7"/>
      <c r="AE105" s="7"/>
      <c r="AF105" s="7"/>
      <c r="AG105" s="7"/>
      <c r="AH105" s="7"/>
    </row>
    <row r="106" spans="3:34" hidden="1">
      <c r="C106" s="9"/>
      <c r="D106" s="7"/>
      <c r="E106" s="7" t="s">
        <v>13</v>
      </c>
      <c r="F106" s="8"/>
      <c r="G106" s="7"/>
      <c r="H106" s="18">
        <v>15</v>
      </c>
      <c r="I106" s="7">
        <v>50</v>
      </c>
      <c r="J106" s="7">
        <v>52</v>
      </c>
      <c r="K106" s="7">
        <v>54</v>
      </c>
      <c r="L106" s="7">
        <v>200</v>
      </c>
      <c r="M106" s="7">
        <v>208</v>
      </c>
      <c r="N106" s="7">
        <v>216</v>
      </c>
      <c r="O106" s="7">
        <v>10</v>
      </c>
      <c r="P106" s="31">
        <v>30</v>
      </c>
      <c r="Q106" s="32">
        <f>IF(Q105&gt;0,0,Q105)</f>
        <v>0</v>
      </c>
      <c r="R106" s="32">
        <f t="shared" ref="R106:Y106" si="56">IF(R105&gt;0,0,R105)</f>
        <v>0</v>
      </c>
      <c r="S106" s="32">
        <f t="shared" si="56"/>
        <v>0</v>
      </c>
      <c r="T106" s="32">
        <f t="shared" si="56"/>
        <v>0</v>
      </c>
      <c r="U106" s="32">
        <f t="shared" si="56"/>
        <v>0</v>
      </c>
      <c r="V106" s="32">
        <f t="shared" si="56"/>
        <v>0</v>
      </c>
      <c r="W106" s="32">
        <f t="shared" si="56"/>
        <v>0</v>
      </c>
      <c r="X106" s="32">
        <f t="shared" si="56"/>
        <v>0</v>
      </c>
      <c r="Y106" s="32">
        <f t="shared" si="56"/>
        <v>0</v>
      </c>
      <c r="Z106" s="7">
        <f>SUM(Q106:Y106)/Z105</f>
        <v>0</v>
      </c>
      <c r="AA106" s="7"/>
      <c r="AB106" s="7"/>
      <c r="AC106" s="7"/>
      <c r="AD106" s="7"/>
      <c r="AE106" s="7"/>
      <c r="AF106" s="7"/>
      <c r="AG106" s="7"/>
      <c r="AH106" s="7"/>
    </row>
    <row r="107" spans="3:34" hidden="1">
      <c r="C107" s="9"/>
      <c r="D107" s="7"/>
      <c r="E107" s="7" t="s">
        <v>18</v>
      </c>
      <c r="F107" s="8"/>
      <c r="G107" s="7"/>
      <c r="H107" s="18">
        <v>10</v>
      </c>
      <c r="I107" s="7">
        <v>40</v>
      </c>
      <c r="J107" s="7">
        <v>58</v>
      </c>
      <c r="K107" s="7">
        <v>28</v>
      </c>
      <c r="L107" s="7">
        <v>100</v>
      </c>
      <c r="M107" s="7">
        <v>145</v>
      </c>
      <c r="N107" s="7">
        <v>70</v>
      </c>
      <c r="O107" s="7">
        <v>10</v>
      </c>
      <c r="P107" s="31">
        <v>10</v>
      </c>
      <c r="Q107" s="33">
        <f t="shared" ref="Q107:Y107" si="57">IF(Q105&lt;0,0,Q105)</f>
        <v>0</v>
      </c>
      <c r="R107" s="33">
        <f t="shared" si="57"/>
        <v>0</v>
      </c>
      <c r="S107" s="33">
        <f t="shared" si="57"/>
        <v>0</v>
      </c>
      <c r="T107" s="33">
        <f t="shared" si="57"/>
        <v>0</v>
      </c>
      <c r="U107" s="33">
        <f t="shared" si="57"/>
        <v>2520000</v>
      </c>
      <c r="V107" s="33">
        <f t="shared" si="57"/>
        <v>210000</v>
      </c>
      <c r="W107" s="33">
        <f t="shared" si="57"/>
        <v>300000</v>
      </c>
      <c r="X107" s="33">
        <f t="shared" si="57"/>
        <v>0</v>
      </c>
      <c r="Y107" s="33">
        <f t="shared" si="57"/>
        <v>120000</v>
      </c>
    </row>
    <row r="108" spans="3:34" hidden="1">
      <c r="C108" s="9"/>
      <c r="D108" s="7"/>
      <c r="E108" s="7" t="s">
        <v>15</v>
      </c>
      <c r="F108" s="8"/>
      <c r="G108" s="7"/>
      <c r="H108" s="18">
        <v>10</v>
      </c>
      <c r="I108" s="7">
        <v>25</v>
      </c>
      <c r="J108" s="7">
        <v>42</v>
      </c>
      <c r="K108" s="7">
        <v>60</v>
      </c>
      <c r="L108" s="7">
        <v>63</v>
      </c>
      <c r="M108" s="7">
        <v>105</v>
      </c>
      <c r="N108" s="7">
        <v>150</v>
      </c>
      <c r="O108" s="7">
        <v>5</v>
      </c>
      <c r="P108" s="31">
        <v>40</v>
      </c>
      <c r="Q108" s="24">
        <f>IF(Q107=0,0,Q107+Z106)</f>
        <v>0</v>
      </c>
      <c r="R108" s="25">
        <f>IF(R107=0,0,R107+Z106)</f>
        <v>0</v>
      </c>
      <c r="S108" s="25">
        <f>IF(S107=0,0,S107+Z106)</f>
        <v>0</v>
      </c>
      <c r="T108" s="25">
        <f>IF(T107=0,0,T107+Z106)</f>
        <v>0</v>
      </c>
      <c r="U108" s="25">
        <f>IF(U107=0,0,U107+Z106)</f>
        <v>2520000</v>
      </c>
      <c r="V108" s="25">
        <f>IF(V107=0,0,V107+Z106)</f>
        <v>210000</v>
      </c>
      <c r="W108" s="25">
        <f>IF(W107=0,0,W107+Z106)</f>
        <v>300000</v>
      </c>
      <c r="X108" s="25">
        <f>IF(X107=0,0,X107+Z106)</f>
        <v>0</v>
      </c>
      <c r="Y108" s="25">
        <f>IF(Y107=0,0,Y107+Z106)</f>
        <v>120000</v>
      </c>
      <c r="Z108" s="27">
        <f>9-(IF(Q108&gt;0,0,1)+IF(R108&gt;0,0,1)+IF(S108&gt;0,0,1)+IF(T108&gt;0,0,1)+IF(U108&gt;0,0,1)+IF(V108&gt;0,0,1)+IF(W108&gt;0,0,1)+IF(X108&gt;0,0,1)+IF(Y108&gt;0,0,1))</f>
        <v>4</v>
      </c>
      <c r="AA108" s="27" t="s">
        <v>31</v>
      </c>
    </row>
    <row r="109" spans="3:34" hidden="1">
      <c r="C109" s="9"/>
      <c r="D109" s="7"/>
      <c r="E109" s="7" t="s">
        <v>25</v>
      </c>
      <c r="F109" s="8"/>
      <c r="G109" s="7"/>
      <c r="H109" s="22">
        <v>10</v>
      </c>
      <c r="I109" s="23">
        <v>55</v>
      </c>
      <c r="J109" s="23">
        <v>26</v>
      </c>
      <c r="K109" s="23">
        <v>44</v>
      </c>
      <c r="L109" s="23">
        <v>137</v>
      </c>
      <c r="M109" s="23">
        <v>65</v>
      </c>
      <c r="N109" s="23">
        <v>110</v>
      </c>
      <c r="O109" s="23">
        <v>5</v>
      </c>
      <c r="P109" s="34">
        <v>20</v>
      </c>
      <c r="Q109" s="32">
        <f>IF(Q108&gt;0,0,Q108)</f>
        <v>0</v>
      </c>
      <c r="R109" s="32">
        <f t="shared" ref="R109:Y109" si="58">IF(R108&gt;0,0,R108)</f>
        <v>0</v>
      </c>
      <c r="S109" s="32">
        <f t="shared" si="58"/>
        <v>0</v>
      </c>
      <c r="T109" s="32">
        <f t="shared" si="58"/>
        <v>0</v>
      </c>
      <c r="U109" s="32">
        <f t="shared" si="58"/>
        <v>0</v>
      </c>
      <c r="V109" s="32">
        <f t="shared" si="58"/>
        <v>0</v>
      </c>
      <c r="W109" s="32">
        <f t="shared" si="58"/>
        <v>0</v>
      </c>
      <c r="X109" s="32">
        <f t="shared" si="58"/>
        <v>0</v>
      </c>
      <c r="Y109" s="32">
        <f t="shared" si="58"/>
        <v>0</v>
      </c>
      <c r="Z109" s="7">
        <f>SUM(Q109:Y109)/Z108</f>
        <v>0</v>
      </c>
      <c r="AA109" s="7"/>
    </row>
    <row r="110" spans="3:34" hidden="1">
      <c r="C110" s="9"/>
      <c r="D110" s="7"/>
      <c r="E110" s="7"/>
      <c r="F110" s="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33">
        <f t="shared" ref="Q110:Y110" si="59">IF(Q108&lt;0,0,Q108)</f>
        <v>0</v>
      </c>
      <c r="R110" s="33">
        <f t="shared" si="59"/>
        <v>0</v>
      </c>
      <c r="S110" s="33">
        <f t="shared" si="59"/>
        <v>0</v>
      </c>
      <c r="T110" s="33">
        <f t="shared" si="59"/>
        <v>0</v>
      </c>
      <c r="U110" s="33">
        <f t="shared" si="59"/>
        <v>2520000</v>
      </c>
      <c r="V110" s="33">
        <f t="shared" si="59"/>
        <v>210000</v>
      </c>
      <c r="W110" s="33">
        <f t="shared" si="59"/>
        <v>300000</v>
      </c>
      <c r="X110" s="33">
        <f t="shared" si="59"/>
        <v>0</v>
      </c>
      <c r="Y110" s="33">
        <f t="shared" si="59"/>
        <v>120000</v>
      </c>
    </row>
    <row r="111" spans="3:34" hidden="1">
      <c r="C111" s="9"/>
      <c r="D111" s="7"/>
      <c r="E111" s="7"/>
      <c r="F111" s="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24">
        <f>IF(Q110=0,0,Q110+Z109)</f>
        <v>0</v>
      </c>
      <c r="R111" s="25">
        <f>IF(R110=0,0,R110+Z109)</f>
        <v>0</v>
      </c>
      <c r="S111" s="25">
        <f>IF(S110=0,0,S110+Z109)</f>
        <v>0</v>
      </c>
      <c r="T111" s="25">
        <f>IF(T110=0,0,T110+Z109)</f>
        <v>0</v>
      </c>
      <c r="U111" s="25">
        <f>IF(U110=0,0,U110+Z109)</f>
        <v>2520000</v>
      </c>
      <c r="V111" s="25">
        <f>IF(V110=0,0,V110+Z109)</f>
        <v>210000</v>
      </c>
      <c r="W111" s="25">
        <f>IF(W110=0,0,W110+Z109)</f>
        <v>300000</v>
      </c>
      <c r="X111" s="25">
        <f>IF(X110=0,0,X110+Z109)</f>
        <v>0</v>
      </c>
      <c r="Y111" s="25">
        <f>IF(Y110=0,0,Y110+Z109)</f>
        <v>120000</v>
      </c>
      <c r="Z111" s="27">
        <f>9-(IF(Q111&gt;0,0,1)+IF(R111&gt;0,0,1)+IF(S111&gt;0,0,1)+IF(T111&gt;0,0,1)+IF(U111&gt;0,0,1)+IF(V111&gt;0,0,1)+IF(W111&gt;0,0,1)+IF(X111&gt;0,0,1)+IF(Y111&gt;0,0,1))</f>
        <v>4</v>
      </c>
      <c r="AA111" s="27" t="s">
        <v>31</v>
      </c>
    </row>
    <row r="112" spans="3:34" hidden="1">
      <c r="C112" s="9"/>
      <c r="D112" s="7"/>
      <c r="E112" s="7"/>
      <c r="F112" s="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32">
        <f>IF(Q111&gt;0,0,Q111)</f>
        <v>0</v>
      </c>
      <c r="R112" s="32">
        <f t="shared" ref="R112:Y112" si="60">IF(R111&gt;0,0,R111)</f>
        <v>0</v>
      </c>
      <c r="S112" s="32">
        <f t="shared" si="60"/>
        <v>0</v>
      </c>
      <c r="T112" s="32">
        <f t="shared" si="60"/>
        <v>0</v>
      </c>
      <c r="U112" s="32">
        <f t="shared" si="60"/>
        <v>0</v>
      </c>
      <c r="V112" s="32">
        <f t="shared" si="60"/>
        <v>0</v>
      </c>
      <c r="W112" s="32">
        <f t="shared" si="60"/>
        <v>0</v>
      </c>
      <c r="X112" s="32">
        <f t="shared" si="60"/>
        <v>0</v>
      </c>
      <c r="Y112" s="32">
        <f t="shared" si="60"/>
        <v>0</v>
      </c>
      <c r="Z112" s="7">
        <f>SUM(Q112:Y112)/Z111</f>
        <v>0</v>
      </c>
      <c r="AA112" s="7"/>
    </row>
    <row r="113" spans="3:27" hidden="1">
      <c r="C113" s="9"/>
      <c r="D113" s="7"/>
      <c r="E113" s="7"/>
      <c r="F113" s="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33">
        <f t="shared" ref="Q113:Y113" si="61">IF(Q111&lt;0,0,Q111)</f>
        <v>0</v>
      </c>
      <c r="R113" s="33">
        <f t="shared" si="61"/>
        <v>0</v>
      </c>
      <c r="S113" s="33">
        <f t="shared" si="61"/>
        <v>0</v>
      </c>
      <c r="T113" s="33">
        <f t="shared" si="61"/>
        <v>0</v>
      </c>
      <c r="U113" s="33">
        <f t="shared" si="61"/>
        <v>2520000</v>
      </c>
      <c r="V113" s="33">
        <f t="shared" si="61"/>
        <v>210000</v>
      </c>
      <c r="W113" s="33">
        <f t="shared" si="61"/>
        <v>300000</v>
      </c>
      <c r="X113" s="33">
        <f t="shared" si="61"/>
        <v>0</v>
      </c>
      <c r="Y113" s="33">
        <f t="shared" si="61"/>
        <v>120000</v>
      </c>
    </row>
    <row r="114" spans="3:27" hidden="1">
      <c r="C114" s="9"/>
      <c r="D114" s="7"/>
      <c r="E114" s="7"/>
      <c r="F114" s="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24">
        <f>IF(Q113=0,0,Q113+Z112)</f>
        <v>0</v>
      </c>
      <c r="R114" s="25">
        <f>IF(R113=0,0,R113+Z112)</f>
        <v>0</v>
      </c>
      <c r="S114" s="25">
        <f>IF(S113=0,0,S113+Z112)</f>
        <v>0</v>
      </c>
      <c r="T114" s="25">
        <f>IF(T113=0,0,T113+Z112)</f>
        <v>0</v>
      </c>
      <c r="U114" s="25">
        <f>IF(U113=0,0,U113+Z112)</f>
        <v>2520000</v>
      </c>
      <c r="V114" s="25">
        <f>IF(V113=0,0,V113+Z112)</f>
        <v>210000</v>
      </c>
      <c r="W114" s="25">
        <f>IF(W113=0,0,W113+Z112)</f>
        <v>300000</v>
      </c>
      <c r="X114" s="25">
        <f>IF(X113=0,0,X113+Z112)</f>
        <v>0</v>
      </c>
      <c r="Y114" s="25">
        <f>IF(Y113=0,0,Y113+Z112)</f>
        <v>120000</v>
      </c>
      <c r="Z114" s="27">
        <f>9-(IF(Q114&gt;0,0,1)+IF(R114&gt;0,0,1)+IF(S114&gt;0,0,1)+IF(T114&gt;0,0,1)+IF(U114&gt;0,0,1)+IF(V114&gt;0,0,1)+IF(W114&gt;0,0,1)+IF(X114&gt;0,0,1)+IF(Y114&gt;0,0,1))</f>
        <v>4</v>
      </c>
      <c r="AA114" s="27" t="s">
        <v>31</v>
      </c>
    </row>
    <row r="115" spans="3:27" hidden="1">
      <c r="C115" s="9"/>
      <c r="D115" s="7"/>
      <c r="E115" s="7"/>
      <c r="F115" s="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32">
        <f>IF(Q114&gt;0,0,Q114)</f>
        <v>0</v>
      </c>
      <c r="R115" s="32">
        <f t="shared" ref="R115:Y115" si="62">IF(R114&gt;0,0,R114)</f>
        <v>0</v>
      </c>
      <c r="S115" s="32">
        <f t="shared" si="62"/>
        <v>0</v>
      </c>
      <c r="T115" s="32">
        <f t="shared" si="62"/>
        <v>0</v>
      </c>
      <c r="U115" s="32">
        <f t="shared" si="62"/>
        <v>0</v>
      </c>
      <c r="V115" s="32">
        <f t="shared" si="62"/>
        <v>0</v>
      </c>
      <c r="W115" s="32">
        <f t="shared" si="62"/>
        <v>0</v>
      </c>
      <c r="X115" s="32">
        <f t="shared" si="62"/>
        <v>0</v>
      </c>
      <c r="Y115" s="32">
        <f t="shared" si="62"/>
        <v>0</v>
      </c>
      <c r="Z115" s="7">
        <f>SUM(Q115:Y115)/Z114</f>
        <v>0</v>
      </c>
      <c r="AA115" s="7"/>
    </row>
    <row r="116" spans="3:27" hidden="1">
      <c r="C116" s="9"/>
      <c r="D116" s="7"/>
      <c r="E116" s="7"/>
      <c r="F116" s="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33">
        <f t="shared" ref="Q116:Y116" si="63">IF(Q114&lt;0,0,Q114)</f>
        <v>0</v>
      </c>
      <c r="R116" s="33">
        <f t="shared" si="63"/>
        <v>0</v>
      </c>
      <c r="S116" s="33">
        <f t="shared" si="63"/>
        <v>0</v>
      </c>
      <c r="T116" s="33">
        <f t="shared" si="63"/>
        <v>0</v>
      </c>
      <c r="U116" s="33">
        <f t="shared" si="63"/>
        <v>2520000</v>
      </c>
      <c r="V116" s="33">
        <f t="shared" si="63"/>
        <v>210000</v>
      </c>
      <c r="W116" s="33">
        <f t="shared" si="63"/>
        <v>300000</v>
      </c>
      <c r="X116" s="33">
        <f t="shared" si="63"/>
        <v>0</v>
      </c>
      <c r="Y116" s="33">
        <f t="shared" si="63"/>
        <v>120000</v>
      </c>
    </row>
    <row r="117" spans="3:27" hidden="1">
      <c r="C117" s="9"/>
      <c r="D117" s="7"/>
      <c r="E117" s="7"/>
      <c r="F117" s="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24">
        <f>IF(Q116=0,0,Q116+Z115)</f>
        <v>0</v>
      </c>
      <c r="R117" s="25">
        <f>IF(R116=0,0,R116+Z115)</f>
        <v>0</v>
      </c>
      <c r="S117" s="25">
        <f>IF(S116=0,0,S116+Z115)</f>
        <v>0</v>
      </c>
      <c r="T117" s="25">
        <f>IF(T116=0,0,T116+Z115)</f>
        <v>0</v>
      </c>
      <c r="U117" s="25">
        <f>IF(U116=0,0,U116+Z115)</f>
        <v>2520000</v>
      </c>
      <c r="V117" s="25">
        <f>IF(V116=0,0,V116+Z115)</f>
        <v>210000</v>
      </c>
      <c r="W117" s="25">
        <f>IF(W116=0,0,W116+Z115)</f>
        <v>300000</v>
      </c>
      <c r="X117" s="25">
        <f>IF(X116=0,0,X116+Z115)</f>
        <v>0</v>
      </c>
      <c r="Y117" s="25">
        <f>IF(Y116=0,0,Y116+Z115)</f>
        <v>120000</v>
      </c>
      <c r="Z117" s="27">
        <f>9-(IF(Q117&gt;0,0,1)+IF(R117&gt;0,0,1)+IF(S117&gt;0,0,1)+IF(T117&gt;0,0,1)+IF(U117&gt;0,0,1)+IF(V117&gt;0,0,1)+IF(W117&gt;0,0,1)+IF(X117&gt;0,0,1)+IF(Y117&gt;0,0,1))</f>
        <v>4</v>
      </c>
      <c r="AA117" s="27" t="s">
        <v>31</v>
      </c>
    </row>
    <row r="118" spans="3:27" hidden="1">
      <c r="C118" s="9"/>
      <c r="D118" s="7"/>
      <c r="E118" s="7"/>
      <c r="F118" s="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32">
        <f>IF(Q117&gt;0,0,Q117)</f>
        <v>0</v>
      </c>
      <c r="R118" s="32">
        <f t="shared" ref="R118:Y118" si="64">IF(R117&gt;0,0,R117)</f>
        <v>0</v>
      </c>
      <c r="S118" s="32">
        <f t="shared" si="64"/>
        <v>0</v>
      </c>
      <c r="T118" s="32">
        <f t="shared" si="64"/>
        <v>0</v>
      </c>
      <c r="U118" s="32">
        <f t="shared" si="64"/>
        <v>0</v>
      </c>
      <c r="V118" s="32">
        <f t="shared" si="64"/>
        <v>0</v>
      </c>
      <c r="W118" s="32">
        <f t="shared" si="64"/>
        <v>0</v>
      </c>
      <c r="X118" s="32">
        <f t="shared" si="64"/>
        <v>0</v>
      </c>
      <c r="Y118" s="32">
        <f t="shared" si="64"/>
        <v>0</v>
      </c>
      <c r="Z118" s="7">
        <f>SUM(Q118:Y118)/Z117</f>
        <v>0</v>
      </c>
      <c r="AA118" s="7"/>
    </row>
    <row r="119" spans="3:27" hidden="1">
      <c r="C119" s="9"/>
      <c r="D119" s="7"/>
      <c r="E119" s="7"/>
      <c r="F119" s="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33">
        <f t="shared" ref="Q119:Y119" si="65">IF(Q117&lt;0,0,Q117)</f>
        <v>0</v>
      </c>
      <c r="R119" s="33">
        <f t="shared" si="65"/>
        <v>0</v>
      </c>
      <c r="S119" s="33">
        <f t="shared" si="65"/>
        <v>0</v>
      </c>
      <c r="T119" s="33">
        <f t="shared" si="65"/>
        <v>0</v>
      </c>
      <c r="U119" s="33">
        <f t="shared" si="65"/>
        <v>2520000</v>
      </c>
      <c r="V119" s="33">
        <f t="shared" si="65"/>
        <v>210000</v>
      </c>
      <c r="W119" s="33">
        <f t="shared" si="65"/>
        <v>300000</v>
      </c>
      <c r="X119" s="33">
        <f t="shared" si="65"/>
        <v>0</v>
      </c>
      <c r="Y119" s="33">
        <f t="shared" si="65"/>
        <v>120000</v>
      </c>
    </row>
    <row r="120" spans="3:27" hidden="1">
      <c r="C120" s="9"/>
      <c r="D120" s="7"/>
      <c r="E120" s="7"/>
      <c r="F120" s="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24">
        <f>IF(Q119=0,0,Q119+Z118)</f>
        <v>0</v>
      </c>
      <c r="R120" s="25">
        <f>IF(R119=0,0,R119+Z118)</f>
        <v>0</v>
      </c>
      <c r="S120" s="25">
        <f>IF(S119=0,0,S119+Z118)</f>
        <v>0</v>
      </c>
      <c r="T120" s="25">
        <f>IF(T119=0,0,T119+Z118)</f>
        <v>0</v>
      </c>
      <c r="U120" s="25">
        <f>IF(U119=0,0,U119+Z118)</f>
        <v>2520000</v>
      </c>
      <c r="V120" s="25">
        <f>IF(V119=0,0,V119+Z118)</f>
        <v>210000</v>
      </c>
      <c r="W120" s="25">
        <f>IF(W119=0,0,W119+Z118)</f>
        <v>300000</v>
      </c>
      <c r="X120" s="25">
        <f>IF(X119=0,0,X119+Z118)</f>
        <v>0</v>
      </c>
      <c r="Y120" s="25">
        <f>IF(Y119=0,0,Y119+Z118)</f>
        <v>120000</v>
      </c>
      <c r="Z120" s="27">
        <f>9-(IF(Q120&gt;0,0,1)+IF(R120&gt;0,0,1)+IF(S120&gt;0,0,1)+IF(T120&gt;0,0,1)+IF(U120&gt;0,0,1)+IF(V120&gt;0,0,1)+IF(W120&gt;0,0,1)+IF(X120&gt;0,0,1)+IF(Y120&gt;0,0,1))</f>
        <v>4</v>
      </c>
      <c r="AA120" s="27" t="s">
        <v>31</v>
      </c>
    </row>
    <row r="121" spans="3:27" hidden="1">
      <c r="C121" s="9"/>
      <c r="D121" s="7"/>
      <c r="E121" s="7"/>
      <c r="F121" s="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32">
        <f>IF(Q120&gt;0,0,Q120)</f>
        <v>0</v>
      </c>
      <c r="R121" s="32">
        <f t="shared" ref="R121:Y121" si="66">IF(R120&gt;0,0,R120)</f>
        <v>0</v>
      </c>
      <c r="S121" s="32">
        <f t="shared" si="66"/>
        <v>0</v>
      </c>
      <c r="T121" s="32">
        <f t="shared" si="66"/>
        <v>0</v>
      </c>
      <c r="U121" s="32">
        <f t="shared" si="66"/>
        <v>0</v>
      </c>
      <c r="V121" s="32">
        <f t="shared" si="66"/>
        <v>0</v>
      </c>
      <c r="W121" s="32">
        <f t="shared" si="66"/>
        <v>0</v>
      </c>
      <c r="X121" s="32">
        <f t="shared" si="66"/>
        <v>0</v>
      </c>
      <c r="Y121" s="32">
        <f t="shared" si="66"/>
        <v>0</v>
      </c>
      <c r="Z121" s="7">
        <f>SUM(Q121:Y121)/Z120</f>
        <v>0</v>
      </c>
      <c r="AA121" s="7"/>
    </row>
    <row r="122" spans="3:27" hidden="1">
      <c r="C122" s="9"/>
      <c r="D122" s="7"/>
      <c r="E122" s="7"/>
      <c r="F122" s="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33">
        <f t="shared" ref="Q122:Y122" si="67">IF(Q120&lt;0,0,Q120)</f>
        <v>0</v>
      </c>
      <c r="R122" s="33">
        <f t="shared" si="67"/>
        <v>0</v>
      </c>
      <c r="S122" s="33">
        <f t="shared" si="67"/>
        <v>0</v>
      </c>
      <c r="T122" s="33">
        <f t="shared" si="67"/>
        <v>0</v>
      </c>
      <c r="U122" s="33">
        <f t="shared" si="67"/>
        <v>2520000</v>
      </c>
      <c r="V122" s="33">
        <f t="shared" si="67"/>
        <v>210000</v>
      </c>
      <c r="W122" s="33">
        <f t="shared" si="67"/>
        <v>300000</v>
      </c>
      <c r="X122" s="33">
        <f t="shared" si="67"/>
        <v>0</v>
      </c>
      <c r="Y122" s="33">
        <f t="shared" si="67"/>
        <v>120000</v>
      </c>
    </row>
    <row r="123" spans="3:27" hidden="1">
      <c r="C123" s="9"/>
      <c r="D123" s="7"/>
      <c r="E123" s="7"/>
      <c r="F123" s="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24">
        <f>IF(Q122=0,0,Q122+Z121)</f>
        <v>0</v>
      </c>
      <c r="R123" s="25">
        <f>IF(R122=0,0,R122+Z121)</f>
        <v>0</v>
      </c>
      <c r="S123" s="25">
        <f>IF(S122=0,0,S122+Z121)</f>
        <v>0</v>
      </c>
      <c r="T123" s="25">
        <f>IF(T122=0,0,T122+Z121)</f>
        <v>0</v>
      </c>
      <c r="U123" s="25">
        <f>IF(U122=0,0,U122+Z121)</f>
        <v>2520000</v>
      </c>
      <c r="V123" s="25">
        <f>IF(V122=0,0,V122+Z121)</f>
        <v>210000</v>
      </c>
      <c r="W123" s="25">
        <f>IF(W122=0,0,W122+Z121)</f>
        <v>300000</v>
      </c>
      <c r="X123" s="25">
        <f>IF(X122=0,0,X122+Z121)</f>
        <v>0</v>
      </c>
      <c r="Y123" s="25">
        <f>IF(Y122=0,0,Y122+Z121)</f>
        <v>120000</v>
      </c>
      <c r="Z123" s="27">
        <f>9-(IF(Q123&gt;0,0,1)+IF(R123&gt;0,0,1)+IF(S123&gt;0,0,1)+IF(T123&gt;0,0,1)+IF(U123&gt;0,0,1)+IF(V123&gt;0,0,1)+IF(W123&gt;0,0,1)+IF(X123&gt;0,0,1)+IF(Y123&gt;0,0,1))</f>
        <v>4</v>
      </c>
      <c r="AA123" s="27" t="s">
        <v>31</v>
      </c>
    </row>
    <row r="124" spans="3:27" hidden="1">
      <c r="C124" s="9"/>
      <c r="D124" s="7"/>
      <c r="E124" s="7"/>
      <c r="F124" s="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32">
        <f>IF(Q123&gt;0,0,Q123)</f>
        <v>0</v>
      </c>
      <c r="R124" s="32">
        <f t="shared" ref="R124:Y124" si="68">IF(R123&gt;0,0,R123)</f>
        <v>0</v>
      </c>
      <c r="S124" s="32">
        <f t="shared" si="68"/>
        <v>0</v>
      </c>
      <c r="T124" s="32">
        <f t="shared" si="68"/>
        <v>0</v>
      </c>
      <c r="U124" s="32">
        <f t="shared" si="68"/>
        <v>0</v>
      </c>
      <c r="V124" s="32">
        <f t="shared" si="68"/>
        <v>0</v>
      </c>
      <c r="W124" s="32">
        <f t="shared" si="68"/>
        <v>0</v>
      </c>
      <c r="X124" s="32">
        <f t="shared" si="68"/>
        <v>0</v>
      </c>
      <c r="Y124" s="32">
        <f t="shared" si="68"/>
        <v>0</v>
      </c>
      <c r="Z124" s="7">
        <f>SUM(Q124:Y124)/Z123</f>
        <v>0</v>
      </c>
      <c r="AA124" s="7"/>
    </row>
    <row r="125" spans="3:27" hidden="1">
      <c r="C125" s="9"/>
      <c r="D125" s="7"/>
      <c r="E125" s="7"/>
      <c r="F125" s="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33">
        <f t="shared" ref="Q125:Y125" si="69">IF(Q123&lt;0,0,Q123)</f>
        <v>0</v>
      </c>
      <c r="R125" s="33">
        <f t="shared" si="69"/>
        <v>0</v>
      </c>
      <c r="S125" s="33">
        <f t="shared" si="69"/>
        <v>0</v>
      </c>
      <c r="T125" s="33">
        <f t="shared" si="69"/>
        <v>0</v>
      </c>
      <c r="U125" s="33">
        <f t="shared" si="69"/>
        <v>2520000</v>
      </c>
      <c r="V125" s="33">
        <f t="shared" si="69"/>
        <v>210000</v>
      </c>
      <c r="W125" s="33">
        <f t="shared" si="69"/>
        <v>300000</v>
      </c>
      <c r="X125" s="33">
        <f t="shared" si="69"/>
        <v>0</v>
      </c>
      <c r="Y125" s="33">
        <f t="shared" si="69"/>
        <v>120000</v>
      </c>
    </row>
    <row r="126" spans="3:27" hidden="1">
      <c r="C126" s="9"/>
      <c r="D126" s="7"/>
      <c r="E126" s="7"/>
      <c r="F126" s="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35">
        <f>IF(Q125=0,0,Q125+Z124)</f>
        <v>0</v>
      </c>
      <c r="R126" s="35">
        <f>IF(R125=0,0,R125+Z124)</f>
        <v>0</v>
      </c>
      <c r="S126" s="35">
        <f>IF(S125=0,0,S125+Z124)</f>
        <v>0</v>
      </c>
      <c r="T126" s="35">
        <f>IF(T125=0,0,T125+Z124)</f>
        <v>0</v>
      </c>
      <c r="U126" s="35">
        <f>IF(U125=0,0,U125+Z124)</f>
        <v>2520000</v>
      </c>
      <c r="V126" s="35">
        <f>IF(V125=0,0,V125+Z124)</f>
        <v>210000</v>
      </c>
      <c r="W126" s="35">
        <f>IF(W125=0,0,W125+Z124)</f>
        <v>300000</v>
      </c>
      <c r="X126" s="35">
        <f>IF(X125=0,0,X125+Z124)</f>
        <v>0</v>
      </c>
      <c r="Y126" s="35">
        <f>IF(Y125=0,0,Y125+Z124)</f>
        <v>120000</v>
      </c>
      <c r="Z126" s="27">
        <f>9-(IF(Q126&gt;0,0,1)+IF(R126&gt;0,0,1)+IF(S126&gt;0,0,1)+IF(T126&gt;0,0,1)+IF(U126&gt;0,0,1)+IF(V126&gt;0,0,1)+IF(W126&gt;0,0,1)+IF(X126&gt;0,0,1)+IF(Y126&gt;0,0,1))</f>
        <v>4</v>
      </c>
      <c r="AA126" s="27" t="s">
        <v>31</v>
      </c>
    </row>
    <row r="127" spans="3:27" hidden="1">
      <c r="C127" s="9"/>
      <c r="D127" s="7"/>
      <c r="E127" s="7"/>
      <c r="F127" s="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36">
        <f t="shared" ref="Q127:Y127" si="70">IF(Q126=0,0,Q126/Q104)</f>
        <v>0</v>
      </c>
      <c r="R127" s="36">
        <f t="shared" si="70"/>
        <v>0</v>
      </c>
      <c r="S127" s="36">
        <f t="shared" si="70"/>
        <v>0</v>
      </c>
      <c r="T127" s="36">
        <f t="shared" si="70"/>
        <v>0</v>
      </c>
      <c r="U127" s="36">
        <f t="shared" si="70"/>
        <v>1</v>
      </c>
      <c r="V127" s="36">
        <f t="shared" si="70"/>
        <v>1</v>
      </c>
      <c r="W127" s="36">
        <f t="shared" si="70"/>
        <v>1</v>
      </c>
      <c r="X127" s="36">
        <f t="shared" si="70"/>
        <v>0</v>
      </c>
      <c r="Y127" s="36">
        <f t="shared" si="70"/>
        <v>1</v>
      </c>
      <c r="Z127" s="27"/>
      <c r="AA127" s="27"/>
    </row>
    <row r="128" spans="3:27">
      <c r="C128" s="9"/>
      <c r="D128" s="7"/>
      <c r="E128" s="7"/>
      <c r="F128" s="8"/>
      <c r="G128" s="7"/>
      <c r="H128" s="7" t="s">
        <v>0</v>
      </c>
      <c r="I128" s="7" t="s">
        <v>1</v>
      </c>
      <c r="J128" s="7" t="s">
        <v>2</v>
      </c>
      <c r="K128" s="7" t="s">
        <v>3</v>
      </c>
      <c r="L128" s="7" t="s">
        <v>4</v>
      </c>
      <c r="M128" s="7" t="s">
        <v>5</v>
      </c>
      <c r="N128" s="7" t="s">
        <v>6</v>
      </c>
      <c r="O128" s="7" t="s">
        <v>7</v>
      </c>
      <c r="P128" s="7" t="s">
        <v>8</v>
      </c>
      <c r="Q128" s="7"/>
      <c r="R128" s="7"/>
      <c r="S128" s="7"/>
      <c r="T128" s="7"/>
      <c r="U128" s="7"/>
    </row>
    <row r="129" spans="1:34" ht="14.25" thickBot="1">
      <c r="C129" s="37"/>
      <c r="D129" s="38"/>
      <c r="E129" s="38"/>
      <c r="F129" s="39"/>
      <c r="G129" s="38" t="s">
        <v>32</v>
      </c>
      <c r="H129" s="40">
        <f t="shared" ref="H129:P129" si="71">H87*Q127</f>
        <v>0</v>
      </c>
      <c r="I129" s="40">
        <f t="shared" si="71"/>
        <v>0</v>
      </c>
      <c r="J129" s="40">
        <f t="shared" si="71"/>
        <v>0</v>
      </c>
      <c r="K129" s="40">
        <f t="shared" si="71"/>
        <v>0</v>
      </c>
      <c r="L129" s="40">
        <f t="shared" si="71"/>
        <v>40000</v>
      </c>
      <c r="M129" s="40">
        <f t="shared" si="71"/>
        <v>2000</v>
      </c>
      <c r="N129" s="40">
        <f t="shared" si="71"/>
        <v>2000</v>
      </c>
      <c r="O129" s="40">
        <f t="shared" si="71"/>
        <v>0</v>
      </c>
      <c r="P129" s="40">
        <f t="shared" si="71"/>
        <v>3000</v>
      </c>
      <c r="Q129" s="38"/>
      <c r="R129" s="38"/>
      <c r="S129" s="38"/>
      <c r="T129" s="38"/>
      <c r="U129" s="38"/>
    </row>
    <row r="130" spans="1:34" ht="12.6" customHeight="1" thickBot="1"/>
    <row r="131" spans="1:34">
      <c r="C131" s="6" t="s">
        <v>37</v>
      </c>
      <c r="D131" s="7"/>
      <c r="E131" s="7" t="s">
        <v>12</v>
      </c>
      <c r="F131" s="8"/>
      <c r="G131" s="7"/>
      <c r="H131" s="7" t="s">
        <v>0</v>
      </c>
      <c r="I131" s="7" t="s">
        <v>1</v>
      </c>
      <c r="J131" s="7" t="s">
        <v>2</v>
      </c>
      <c r="K131" s="7" t="s">
        <v>3</v>
      </c>
      <c r="L131" s="7" t="s">
        <v>4</v>
      </c>
      <c r="M131" s="7" t="s">
        <v>5</v>
      </c>
      <c r="N131" s="7" t="s">
        <v>6</v>
      </c>
      <c r="O131" s="7"/>
      <c r="P131" s="7"/>
      <c r="Q131" s="7"/>
      <c r="R131" s="7"/>
      <c r="S131" s="7"/>
      <c r="T131" s="7"/>
      <c r="U131" s="7"/>
    </row>
    <row r="132" spans="1:34">
      <c r="A132" t="s">
        <v>13</v>
      </c>
      <c r="C132" s="9"/>
      <c r="D132" s="7" t="s">
        <v>14</v>
      </c>
      <c r="E132" s="10" t="s">
        <v>15</v>
      </c>
      <c r="F132" s="8"/>
      <c r="G132" s="7" t="s">
        <v>16</v>
      </c>
      <c r="H132" s="10"/>
      <c r="I132" s="10"/>
      <c r="J132" s="10"/>
      <c r="K132" s="10"/>
      <c r="L132" s="10"/>
      <c r="M132" s="10"/>
      <c r="N132" s="10"/>
      <c r="O132" s="7"/>
      <c r="P132" s="7"/>
      <c r="Q132" s="7"/>
      <c r="R132" s="7"/>
      <c r="S132" s="7" t="s">
        <v>17</v>
      </c>
      <c r="T132" s="11">
        <f>SUM(Q142:Y145)</f>
        <v>3150000</v>
      </c>
      <c r="U132" s="7"/>
    </row>
    <row r="133" spans="1:34">
      <c r="A133" t="s">
        <v>18</v>
      </c>
      <c r="C133" s="9"/>
      <c r="D133" s="7" t="s">
        <v>19</v>
      </c>
      <c r="E133" s="10"/>
      <c r="F133" s="8"/>
      <c r="G133" s="7" t="s">
        <v>20</v>
      </c>
      <c r="H133" s="10">
        <v>100</v>
      </c>
      <c r="I133" s="10">
        <v>100</v>
      </c>
      <c r="J133" s="10">
        <v>100</v>
      </c>
      <c r="K133" s="10">
        <v>100</v>
      </c>
      <c r="L133" s="10">
        <v>100</v>
      </c>
      <c r="M133" s="10">
        <v>100</v>
      </c>
      <c r="N133" s="10">
        <v>100</v>
      </c>
      <c r="O133" s="7"/>
      <c r="P133" s="7"/>
      <c r="Q133" s="7"/>
      <c r="R133" s="7"/>
      <c r="S133" s="7" t="s">
        <v>21</v>
      </c>
      <c r="T133" s="11">
        <f>SUM(H140:N140)*E135+(E133*(E134/100)+E133)*E135</f>
        <v>0</v>
      </c>
      <c r="U133" s="7"/>
    </row>
    <row r="134" spans="1:34">
      <c r="A134" t="s">
        <v>15</v>
      </c>
      <c r="C134" s="9"/>
      <c r="D134" s="7" t="s">
        <v>34</v>
      </c>
      <c r="E134" s="10"/>
      <c r="F134" s="8"/>
      <c r="G134" s="7" t="s">
        <v>34</v>
      </c>
      <c r="H134" s="10"/>
      <c r="I134" s="10"/>
      <c r="J134" s="10"/>
      <c r="K134" s="10"/>
      <c r="L134" s="10"/>
      <c r="M134" s="10"/>
      <c r="N134" s="10"/>
      <c r="O134" s="7"/>
      <c r="P134" s="7"/>
      <c r="Q134" s="7"/>
      <c r="R134" s="7"/>
      <c r="S134" s="7" t="s">
        <v>23</v>
      </c>
      <c r="T134" s="12">
        <f>T133/T132*100</f>
        <v>0</v>
      </c>
      <c r="U134" s="7" t="s">
        <v>35</v>
      </c>
      <c r="V134">
        <f>($V$3*T134*T134+$W$3*T134)/100</f>
        <v>0</v>
      </c>
    </row>
    <row r="135" spans="1:34">
      <c r="A135" t="s">
        <v>25</v>
      </c>
      <c r="C135" s="9"/>
      <c r="D135" s="7" t="s">
        <v>26</v>
      </c>
      <c r="E135" s="10">
        <v>1</v>
      </c>
      <c r="F135" s="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34" hidden="1">
      <c r="C136" s="9"/>
      <c r="D136" s="7"/>
      <c r="E136" s="7"/>
      <c r="F136" s="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34" hidden="1">
      <c r="A137">
        <v>1</v>
      </c>
      <c r="C137" s="9"/>
      <c r="D137" s="7"/>
      <c r="E137" s="7"/>
      <c r="F137" s="8"/>
      <c r="G137" s="7"/>
      <c r="H137" s="7">
        <v>15</v>
      </c>
      <c r="I137" s="7">
        <v>40</v>
      </c>
      <c r="J137" s="7">
        <v>42</v>
      </c>
      <c r="K137" s="7">
        <v>44</v>
      </c>
      <c r="L137" s="7">
        <v>100</v>
      </c>
      <c r="M137" s="7">
        <v>105</v>
      </c>
      <c r="N137" s="7">
        <v>110</v>
      </c>
      <c r="O137" s="7"/>
      <c r="P137" s="7"/>
      <c r="Q137" s="7"/>
      <c r="R137" s="7"/>
      <c r="S137" s="7"/>
      <c r="T137" s="7"/>
      <c r="U137" s="7"/>
      <c r="V137">
        <f>T132*V134</f>
        <v>0</v>
      </c>
    </row>
    <row r="138" spans="1:34" hidden="1">
      <c r="A138">
        <v>1.1000000000000001</v>
      </c>
      <c r="C138" s="9"/>
      <c r="D138" s="7"/>
      <c r="E138" s="7"/>
      <c r="F138" s="8"/>
      <c r="G138" s="7"/>
      <c r="H138" s="7">
        <f t="shared" ref="H138:N138" si="72">H132*H137*H133/100</f>
        <v>0</v>
      </c>
      <c r="I138" s="7">
        <f t="shared" si="72"/>
        <v>0</v>
      </c>
      <c r="J138" s="7">
        <f t="shared" si="72"/>
        <v>0</v>
      </c>
      <c r="K138" s="7">
        <f t="shared" si="72"/>
        <v>0</v>
      </c>
      <c r="L138" s="7">
        <f t="shared" si="72"/>
        <v>0</v>
      </c>
      <c r="M138" s="7">
        <f t="shared" si="72"/>
        <v>0</v>
      </c>
      <c r="N138" s="7">
        <f t="shared" si="72"/>
        <v>0</v>
      </c>
      <c r="O138" s="7"/>
      <c r="P138" s="7"/>
      <c r="Q138" s="7"/>
      <c r="R138" s="7"/>
      <c r="S138" s="7"/>
      <c r="T138" s="11"/>
      <c r="U138" s="7"/>
    </row>
    <row r="139" spans="1:34" hidden="1">
      <c r="C139" s="9"/>
      <c r="D139" s="7"/>
      <c r="E139" s="7"/>
      <c r="F139" s="8"/>
      <c r="G139" s="7"/>
      <c r="H139" s="7">
        <f t="shared" ref="H139:N139" si="73">H132*H134*H137/100</f>
        <v>0</v>
      </c>
      <c r="I139" s="7">
        <f t="shared" si="73"/>
        <v>0</v>
      </c>
      <c r="J139" s="7">
        <f t="shared" si="73"/>
        <v>0</v>
      </c>
      <c r="K139" s="7">
        <f t="shared" si="73"/>
        <v>0</v>
      </c>
      <c r="L139" s="7">
        <f t="shared" si="73"/>
        <v>0</v>
      </c>
      <c r="M139" s="7">
        <f t="shared" si="73"/>
        <v>0</v>
      </c>
      <c r="N139" s="7">
        <f t="shared" si="73"/>
        <v>0</v>
      </c>
      <c r="O139" s="7"/>
      <c r="P139" s="7"/>
      <c r="Q139" s="7"/>
      <c r="R139" s="7"/>
      <c r="S139" s="7"/>
      <c r="T139" s="7"/>
      <c r="U139" s="7"/>
    </row>
    <row r="140" spans="1:34" hidden="1">
      <c r="C140" s="9"/>
      <c r="D140" s="7"/>
      <c r="E140" s="7"/>
      <c r="F140" s="8"/>
      <c r="G140" s="7"/>
      <c r="H140" s="7">
        <f>H138+H139</f>
        <v>0</v>
      </c>
      <c r="I140" s="7">
        <f t="shared" ref="I140:N140" si="74">I138+I139</f>
        <v>0</v>
      </c>
      <c r="J140" s="7">
        <f t="shared" si="74"/>
        <v>0</v>
      </c>
      <c r="K140" s="7">
        <f t="shared" si="74"/>
        <v>0</v>
      </c>
      <c r="L140" s="7">
        <f t="shared" si="74"/>
        <v>0</v>
      </c>
      <c r="M140" s="7">
        <f t="shared" si="74"/>
        <v>0</v>
      </c>
      <c r="N140" s="7">
        <f t="shared" si="74"/>
        <v>0</v>
      </c>
      <c r="O140" s="7"/>
      <c r="P140" s="7"/>
      <c r="Q140" s="7"/>
      <c r="R140" s="7"/>
      <c r="S140" s="7"/>
      <c r="T140" s="7"/>
      <c r="U140" s="7"/>
    </row>
    <row r="141" spans="1:34" hidden="1">
      <c r="C141" s="9"/>
      <c r="D141" s="7"/>
      <c r="E141" s="7"/>
      <c r="F141" s="8"/>
      <c r="G141" s="7"/>
      <c r="H141" t="s">
        <v>0</v>
      </c>
      <c r="I141" t="s">
        <v>1</v>
      </c>
      <c r="J141" t="s">
        <v>2</v>
      </c>
      <c r="K141" t="s">
        <v>3</v>
      </c>
      <c r="L141" t="s">
        <v>4</v>
      </c>
      <c r="M141" t="s">
        <v>5</v>
      </c>
      <c r="N141" t="s">
        <v>6</v>
      </c>
      <c r="O141" t="s">
        <v>7</v>
      </c>
      <c r="P141" t="s">
        <v>8</v>
      </c>
      <c r="Q141" t="s">
        <v>0</v>
      </c>
      <c r="R141" t="s">
        <v>1</v>
      </c>
      <c r="S141" t="s">
        <v>2</v>
      </c>
      <c r="T141" t="s">
        <v>3</v>
      </c>
      <c r="U141" t="s">
        <v>4</v>
      </c>
      <c r="V141" t="s">
        <v>5</v>
      </c>
      <c r="W141" t="s">
        <v>6</v>
      </c>
      <c r="X141" t="s">
        <v>7</v>
      </c>
      <c r="Y141" t="s">
        <v>8</v>
      </c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 hidden="1">
      <c r="C142" s="9"/>
      <c r="D142" s="7" t="str">
        <f>IF(E132="歩兵科","1","0")</f>
        <v>0</v>
      </c>
      <c r="E142" s="7" t="s">
        <v>13</v>
      </c>
      <c r="F142" s="8"/>
      <c r="G142" s="7">
        <f>H132+D142</f>
        <v>0</v>
      </c>
      <c r="H142" s="13">
        <f t="shared" ref="H142:P142" si="75">H129*H148</f>
        <v>0</v>
      </c>
      <c r="I142" s="14">
        <f t="shared" si="75"/>
        <v>0</v>
      </c>
      <c r="J142" s="14">
        <f t="shared" si="75"/>
        <v>0</v>
      </c>
      <c r="K142" s="14">
        <f t="shared" si="75"/>
        <v>0</v>
      </c>
      <c r="L142" s="14">
        <f t="shared" si="75"/>
        <v>8000000</v>
      </c>
      <c r="M142" s="14">
        <f t="shared" si="75"/>
        <v>416000</v>
      </c>
      <c r="N142" s="14">
        <f t="shared" si="75"/>
        <v>432000</v>
      </c>
      <c r="O142" s="14">
        <f t="shared" si="75"/>
        <v>0</v>
      </c>
      <c r="P142" s="14">
        <f t="shared" si="75"/>
        <v>90000</v>
      </c>
      <c r="Q142" s="15">
        <f>G142*H142/G146</f>
        <v>0</v>
      </c>
      <c r="R142" s="16">
        <f>G142*I142/G146</f>
        <v>0</v>
      </c>
      <c r="S142" s="16">
        <f>G142*J142/G146</f>
        <v>0</v>
      </c>
      <c r="T142" s="16">
        <f>G142*K142/G146</f>
        <v>0</v>
      </c>
      <c r="U142" s="16">
        <f>G142*L142/G146</f>
        <v>0</v>
      </c>
      <c r="V142" s="16">
        <f>G142*M142/G146</f>
        <v>0</v>
      </c>
      <c r="W142" s="16">
        <f>G142*N142/G146</f>
        <v>0</v>
      </c>
      <c r="X142" s="16">
        <f>G142*O142/G146</f>
        <v>0</v>
      </c>
      <c r="Y142" s="17">
        <f>G142*P142/G146</f>
        <v>0</v>
      </c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hidden="1">
      <c r="C143" s="9"/>
      <c r="D143" s="7" t="str">
        <f>IF(E132="槍兵科","1","0")</f>
        <v>0</v>
      </c>
      <c r="E143" s="7" t="s">
        <v>18</v>
      </c>
      <c r="F143" s="8"/>
      <c r="G143" s="7">
        <f>I132+L132+D143</f>
        <v>0</v>
      </c>
      <c r="H143" s="18">
        <f t="shared" ref="H143:P143" si="76">H129*H149</f>
        <v>0</v>
      </c>
      <c r="I143" s="7">
        <f t="shared" si="76"/>
        <v>0</v>
      </c>
      <c r="J143" s="7">
        <f t="shared" si="76"/>
        <v>0</v>
      </c>
      <c r="K143" s="7">
        <f t="shared" si="76"/>
        <v>0</v>
      </c>
      <c r="L143" s="7">
        <f t="shared" si="76"/>
        <v>4000000</v>
      </c>
      <c r="M143" s="7">
        <f t="shared" si="76"/>
        <v>290000</v>
      </c>
      <c r="N143" s="7">
        <f t="shared" si="76"/>
        <v>140000</v>
      </c>
      <c r="O143" s="7">
        <f t="shared" si="76"/>
        <v>0</v>
      </c>
      <c r="P143" s="7">
        <f t="shared" si="76"/>
        <v>30000</v>
      </c>
      <c r="Q143" s="19">
        <f>G143*H143/G146</f>
        <v>0</v>
      </c>
      <c r="R143" s="20">
        <f>G143*I143/G146</f>
        <v>0</v>
      </c>
      <c r="S143" s="20">
        <f>G143*J143/G146</f>
        <v>0</v>
      </c>
      <c r="T143" s="20">
        <f>G143*K143/G146</f>
        <v>0</v>
      </c>
      <c r="U143" s="20">
        <f>G143*L143/G146</f>
        <v>0</v>
      </c>
      <c r="V143" s="20">
        <f>G143*M143/G146</f>
        <v>0</v>
      </c>
      <c r="W143" s="20">
        <f>G143*N143/G146</f>
        <v>0</v>
      </c>
      <c r="X143" s="20">
        <f>G143*O143/G146</f>
        <v>0</v>
      </c>
      <c r="Y143" s="21">
        <f>G143*P143/G146</f>
        <v>0</v>
      </c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hidden="1">
      <c r="C144" s="9"/>
      <c r="D144" s="7" t="str">
        <f>IF(E132="弓兵科","1","0")</f>
        <v>1</v>
      </c>
      <c r="E144" s="7" t="s">
        <v>15</v>
      </c>
      <c r="F144" s="8"/>
      <c r="G144" s="7">
        <f>J132+M132+D144</f>
        <v>1</v>
      </c>
      <c r="H144" s="18">
        <f t="shared" ref="H144:P144" si="77">H129*H150</f>
        <v>0</v>
      </c>
      <c r="I144" s="7">
        <f t="shared" si="77"/>
        <v>0</v>
      </c>
      <c r="J144" s="7">
        <f t="shared" si="77"/>
        <v>0</v>
      </c>
      <c r="K144" s="7">
        <f t="shared" si="77"/>
        <v>0</v>
      </c>
      <c r="L144" s="7">
        <f t="shared" si="77"/>
        <v>2520000</v>
      </c>
      <c r="M144" s="7">
        <f t="shared" si="77"/>
        <v>210000</v>
      </c>
      <c r="N144" s="7">
        <f t="shared" si="77"/>
        <v>300000</v>
      </c>
      <c r="O144" s="7">
        <f t="shared" si="77"/>
        <v>0</v>
      </c>
      <c r="P144" s="7">
        <f t="shared" si="77"/>
        <v>120000</v>
      </c>
      <c r="Q144" s="19">
        <f>G144*H144/G146</f>
        <v>0</v>
      </c>
      <c r="R144" s="20">
        <f>G144*I144/G146</f>
        <v>0</v>
      </c>
      <c r="S144" s="20">
        <f>G144*J144/G146</f>
        <v>0</v>
      </c>
      <c r="T144" s="20">
        <f>G144*K144/G146</f>
        <v>0</v>
      </c>
      <c r="U144" s="20">
        <f>G144*L144/G146</f>
        <v>2520000</v>
      </c>
      <c r="V144" s="20">
        <f>G144*M144/G146</f>
        <v>210000</v>
      </c>
      <c r="W144" s="20">
        <f>G144*N144/G146</f>
        <v>300000</v>
      </c>
      <c r="X144" s="20">
        <f>G144*O144/G146</f>
        <v>0</v>
      </c>
      <c r="Y144" s="21">
        <f>G144*P144/G146</f>
        <v>120000</v>
      </c>
      <c r="Z144" s="7"/>
      <c r="AA144" s="7"/>
      <c r="AB144" s="7"/>
      <c r="AC144" s="7"/>
      <c r="AD144" s="7"/>
      <c r="AE144" s="7"/>
      <c r="AF144" s="7"/>
      <c r="AG144" s="7"/>
      <c r="AH144" s="7"/>
    </row>
    <row r="145" spans="3:34" hidden="1">
      <c r="C145" s="9"/>
      <c r="D145" s="7" t="str">
        <f>IF(E132="騎兵科","1","0")</f>
        <v>0</v>
      </c>
      <c r="E145" s="7" t="s">
        <v>25</v>
      </c>
      <c r="F145" s="8"/>
      <c r="G145" s="7">
        <f>K132+N132+D145</f>
        <v>0</v>
      </c>
      <c r="H145" s="22">
        <f t="shared" ref="H145:P145" si="78">H129*H151</f>
        <v>0</v>
      </c>
      <c r="I145" s="23">
        <f t="shared" si="78"/>
        <v>0</v>
      </c>
      <c r="J145" s="23">
        <f t="shared" si="78"/>
        <v>0</v>
      </c>
      <c r="K145" s="23">
        <f t="shared" si="78"/>
        <v>0</v>
      </c>
      <c r="L145" s="23">
        <f t="shared" si="78"/>
        <v>5480000</v>
      </c>
      <c r="M145" s="23">
        <f t="shared" si="78"/>
        <v>130000</v>
      </c>
      <c r="N145" s="23">
        <f t="shared" si="78"/>
        <v>220000</v>
      </c>
      <c r="O145" s="23">
        <f t="shared" si="78"/>
        <v>0</v>
      </c>
      <c r="P145" s="23">
        <f t="shared" si="78"/>
        <v>60000</v>
      </c>
      <c r="Q145" s="24">
        <f>G145*H145/G146</f>
        <v>0</v>
      </c>
      <c r="R145" s="25">
        <f>G145*I145/G146</f>
        <v>0</v>
      </c>
      <c r="S145" s="25">
        <f>G145*J145/G146</f>
        <v>0</v>
      </c>
      <c r="T145" s="25">
        <f>G145*K145/G146</f>
        <v>0</v>
      </c>
      <c r="U145" s="25">
        <f>G145*L145/G146</f>
        <v>0</v>
      </c>
      <c r="V145" s="25">
        <f>G145*M145/G146</f>
        <v>0</v>
      </c>
      <c r="W145" s="25">
        <f>G145*N145/G146</f>
        <v>0</v>
      </c>
      <c r="X145" s="25">
        <f>G145*O145/G146</f>
        <v>0</v>
      </c>
      <c r="Y145" s="26">
        <f>G145*P145/G146</f>
        <v>0</v>
      </c>
      <c r="Z145" s="7"/>
      <c r="AA145" s="7"/>
      <c r="AB145" s="7"/>
      <c r="AC145" s="7"/>
      <c r="AD145" s="7"/>
      <c r="AE145" s="7"/>
      <c r="AF145" s="7"/>
      <c r="AG145" s="7"/>
      <c r="AH145" s="7"/>
    </row>
    <row r="146" spans="3:34" hidden="1">
      <c r="C146" s="9"/>
      <c r="D146" s="7"/>
      <c r="E146" s="7"/>
      <c r="F146" s="8"/>
      <c r="G146" s="7">
        <f>SUM(G142:G145)</f>
        <v>1</v>
      </c>
      <c r="H146" s="7"/>
      <c r="I146" s="7"/>
      <c r="J146" s="7"/>
      <c r="K146" s="7"/>
      <c r="L146" s="7"/>
      <c r="M146" s="7"/>
      <c r="N146" s="7"/>
      <c r="O146" s="7"/>
      <c r="P146" s="7"/>
      <c r="Q146" s="20">
        <f t="shared" ref="Q146:Y146" si="79">SUM(Q142:Q145)</f>
        <v>0</v>
      </c>
      <c r="R146" s="20">
        <f t="shared" si="79"/>
        <v>0</v>
      </c>
      <c r="S146" s="20">
        <f t="shared" si="79"/>
        <v>0</v>
      </c>
      <c r="T146" s="20">
        <f t="shared" si="79"/>
        <v>0</v>
      </c>
      <c r="U146" s="20">
        <f t="shared" si="79"/>
        <v>2520000</v>
      </c>
      <c r="V146" s="20">
        <f t="shared" si="79"/>
        <v>210000</v>
      </c>
      <c r="W146" s="20">
        <f t="shared" si="79"/>
        <v>300000</v>
      </c>
      <c r="X146" s="20">
        <f t="shared" si="79"/>
        <v>0</v>
      </c>
      <c r="Y146" s="20">
        <f t="shared" si="79"/>
        <v>120000</v>
      </c>
      <c r="Z146" s="27">
        <f>9-COUNTIF(Q146:Y146,0)</f>
        <v>4</v>
      </c>
      <c r="AA146" s="7" t="s">
        <v>27</v>
      </c>
      <c r="AB146" s="7"/>
      <c r="AC146" s="7"/>
      <c r="AD146" s="7"/>
      <c r="AE146" s="7"/>
      <c r="AF146" s="7"/>
      <c r="AG146" s="7"/>
      <c r="AH146" s="7"/>
    </row>
    <row r="147" spans="3:34" hidden="1">
      <c r="C147" s="9"/>
      <c r="D147" s="7"/>
      <c r="E147" s="7"/>
      <c r="F147" s="8"/>
      <c r="G147" s="7"/>
      <c r="H147" s="13" t="s">
        <v>0</v>
      </c>
      <c r="I147" s="14" t="s">
        <v>1</v>
      </c>
      <c r="J147" s="14" t="s">
        <v>2</v>
      </c>
      <c r="K147" s="14" t="s">
        <v>3</v>
      </c>
      <c r="L147" s="14" t="s">
        <v>28</v>
      </c>
      <c r="M147" s="14" t="s">
        <v>29</v>
      </c>
      <c r="N147" s="14" t="s">
        <v>30</v>
      </c>
      <c r="O147" s="14" t="s">
        <v>7</v>
      </c>
      <c r="P147" s="28" t="s">
        <v>8</v>
      </c>
      <c r="Q147" s="29">
        <f>IF(Q146=0,0,Q146-V137/Z146)</f>
        <v>0</v>
      </c>
      <c r="R147" s="30">
        <f>IF(R146=0,0,R146-V137/Z146)</f>
        <v>0</v>
      </c>
      <c r="S147" s="30">
        <f>IF(S146=0,0,S146-V137/Z146)</f>
        <v>0</v>
      </c>
      <c r="T147" s="30">
        <f>IF(T146=0,0,T146-V137/Z146)</f>
        <v>0</v>
      </c>
      <c r="U147" s="30">
        <f>IF(U146=0,0,U146-V137/Z146)</f>
        <v>2520000</v>
      </c>
      <c r="V147" s="30">
        <f>IF(V146=0,0,V146-V137/Z146)</f>
        <v>210000</v>
      </c>
      <c r="W147" s="30">
        <f>IF(W146=0,0,W146-V137/Z146)</f>
        <v>300000</v>
      </c>
      <c r="X147" s="30">
        <f>IF(X146=0,0,X146-V137/Z146)</f>
        <v>0</v>
      </c>
      <c r="Y147" s="30">
        <f>IF(Y146=0,0,Y146-V137/Z146)</f>
        <v>120000</v>
      </c>
      <c r="Z147" s="27">
        <f>9-(IF(Q147&gt;0,0,1)+IF(R147&gt;0,0,1)+IF(S147&gt;0,0,1)+IF(T147&gt;0,0,1)+IF(U147&gt;0,0,1)+IF(V147&gt;0,0,1)+IF(W147&gt;0,0,1)+IF(X147&gt;0,0,1)+IF(Y147&gt;0,0,1))</f>
        <v>4</v>
      </c>
      <c r="AA147" s="27" t="s">
        <v>31</v>
      </c>
      <c r="AB147" s="7"/>
      <c r="AC147" s="7"/>
      <c r="AD147" s="7"/>
      <c r="AE147" s="7"/>
      <c r="AF147" s="7"/>
      <c r="AG147" s="7"/>
      <c r="AH147" s="7"/>
    </row>
    <row r="148" spans="3:34" hidden="1">
      <c r="C148" s="9"/>
      <c r="D148" s="7"/>
      <c r="E148" s="7" t="s">
        <v>13</v>
      </c>
      <c r="F148" s="8"/>
      <c r="G148" s="7"/>
      <c r="H148" s="18">
        <v>15</v>
      </c>
      <c r="I148" s="7">
        <v>50</v>
      </c>
      <c r="J148" s="7">
        <v>52</v>
      </c>
      <c r="K148" s="7">
        <v>54</v>
      </c>
      <c r="L148" s="7">
        <v>200</v>
      </c>
      <c r="M148" s="7">
        <v>208</v>
      </c>
      <c r="N148" s="7">
        <v>216</v>
      </c>
      <c r="O148" s="7">
        <v>10</v>
      </c>
      <c r="P148" s="31">
        <v>30</v>
      </c>
      <c r="Q148" s="32">
        <f>IF(Q147&gt;0,0,Q147)</f>
        <v>0</v>
      </c>
      <c r="R148" s="32">
        <f t="shared" ref="R148:Y148" si="80">IF(R147&gt;0,0,R147)</f>
        <v>0</v>
      </c>
      <c r="S148" s="32">
        <f t="shared" si="80"/>
        <v>0</v>
      </c>
      <c r="T148" s="32">
        <f t="shared" si="80"/>
        <v>0</v>
      </c>
      <c r="U148" s="32">
        <f t="shared" si="80"/>
        <v>0</v>
      </c>
      <c r="V148" s="32">
        <f t="shared" si="80"/>
        <v>0</v>
      </c>
      <c r="W148" s="32">
        <f t="shared" si="80"/>
        <v>0</v>
      </c>
      <c r="X148" s="32">
        <f t="shared" si="80"/>
        <v>0</v>
      </c>
      <c r="Y148" s="32">
        <f t="shared" si="80"/>
        <v>0</v>
      </c>
      <c r="Z148" s="7">
        <f>SUM(Q148:Y148)/Z147</f>
        <v>0</v>
      </c>
      <c r="AA148" s="7"/>
      <c r="AB148" s="7"/>
      <c r="AC148" s="7"/>
      <c r="AD148" s="7"/>
      <c r="AE148" s="7"/>
      <c r="AF148" s="7"/>
      <c r="AG148" s="7"/>
      <c r="AH148" s="7"/>
    </row>
    <row r="149" spans="3:34" hidden="1">
      <c r="C149" s="9"/>
      <c r="D149" s="7"/>
      <c r="E149" s="7" t="s">
        <v>18</v>
      </c>
      <c r="F149" s="8"/>
      <c r="G149" s="7"/>
      <c r="H149" s="18">
        <v>10</v>
      </c>
      <c r="I149" s="7">
        <v>40</v>
      </c>
      <c r="J149" s="7">
        <v>58</v>
      </c>
      <c r="K149" s="7">
        <v>28</v>
      </c>
      <c r="L149" s="7">
        <v>100</v>
      </c>
      <c r="M149" s="7">
        <v>145</v>
      </c>
      <c r="N149" s="7">
        <v>70</v>
      </c>
      <c r="O149" s="7">
        <v>10</v>
      </c>
      <c r="P149" s="31">
        <v>10</v>
      </c>
      <c r="Q149" s="33">
        <f t="shared" ref="Q149:Y149" si="81">IF(Q147&lt;0,0,Q147)</f>
        <v>0</v>
      </c>
      <c r="R149" s="33">
        <f t="shared" si="81"/>
        <v>0</v>
      </c>
      <c r="S149" s="33">
        <f t="shared" si="81"/>
        <v>0</v>
      </c>
      <c r="T149" s="33">
        <f t="shared" si="81"/>
        <v>0</v>
      </c>
      <c r="U149" s="33">
        <f t="shared" si="81"/>
        <v>2520000</v>
      </c>
      <c r="V149" s="33">
        <f t="shared" si="81"/>
        <v>210000</v>
      </c>
      <c r="W149" s="33">
        <f t="shared" si="81"/>
        <v>300000</v>
      </c>
      <c r="X149" s="33">
        <f t="shared" si="81"/>
        <v>0</v>
      </c>
      <c r="Y149" s="33">
        <f t="shared" si="81"/>
        <v>120000</v>
      </c>
    </row>
    <row r="150" spans="3:34" hidden="1">
      <c r="C150" s="9"/>
      <c r="D150" s="7"/>
      <c r="E150" s="7" t="s">
        <v>15</v>
      </c>
      <c r="F150" s="8"/>
      <c r="G150" s="7"/>
      <c r="H150" s="18">
        <v>10</v>
      </c>
      <c r="I150" s="7">
        <v>25</v>
      </c>
      <c r="J150" s="7">
        <v>42</v>
      </c>
      <c r="K150" s="7">
        <v>60</v>
      </c>
      <c r="L150" s="7">
        <v>63</v>
      </c>
      <c r="M150" s="7">
        <v>105</v>
      </c>
      <c r="N150" s="7">
        <v>150</v>
      </c>
      <c r="O150" s="7">
        <v>5</v>
      </c>
      <c r="P150" s="31">
        <v>40</v>
      </c>
      <c r="Q150" s="24">
        <f>IF(Q149=0,0,Q149+Z148)</f>
        <v>0</v>
      </c>
      <c r="R150" s="25">
        <f>IF(R149=0,0,R149+Z148)</f>
        <v>0</v>
      </c>
      <c r="S150" s="25">
        <f>IF(S149=0,0,S149+Z148)</f>
        <v>0</v>
      </c>
      <c r="T150" s="25">
        <f>IF(T149=0,0,T149+Z148)</f>
        <v>0</v>
      </c>
      <c r="U150" s="25">
        <f>IF(U149=0,0,U149+Z148)</f>
        <v>2520000</v>
      </c>
      <c r="V150" s="25">
        <f>IF(V149=0,0,V149+Z148)</f>
        <v>210000</v>
      </c>
      <c r="W150" s="25">
        <f>IF(W149=0,0,W149+Z148)</f>
        <v>300000</v>
      </c>
      <c r="X150" s="25">
        <f>IF(X149=0,0,X149+Z148)</f>
        <v>0</v>
      </c>
      <c r="Y150" s="25">
        <f>IF(Y149=0,0,Y149+Z148)</f>
        <v>120000</v>
      </c>
      <c r="Z150" s="27">
        <f>9-(IF(Q150&gt;0,0,1)+IF(R150&gt;0,0,1)+IF(S150&gt;0,0,1)+IF(T150&gt;0,0,1)+IF(U150&gt;0,0,1)+IF(V150&gt;0,0,1)+IF(W150&gt;0,0,1)+IF(X150&gt;0,0,1)+IF(Y150&gt;0,0,1))</f>
        <v>4</v>
      </c>
      <c r="AA150" s="27" t="s">
        <v>31</v>
      </c>
    </row>
    <row r="151" spans="3:34" hidden="1">
      <c r="C151" s="9"/>
      <c r="D151" s="7"/>
      <c r="E151" s="7" t="s">
        <v>25</v>
      </c>
      <c r="F151" s="8"/>
      <c r="G151" s="7"/>
      <c r="H151" s="22">
        <v>10</v>
      </c>
      <c r="I151" s="23">
        <v>55</v>
      </c>
      <c r="J151" s="23">
        <v>26</v>
      </c>
      <c r="K151" s="23">
        <v>44</v>
      </c>
      <c r="L151" s="23">
        <v>137</v>
      </c>
      <c r="M151" s="23">
        <v>65</v>
      </c>
      <c r="N151" s="23">
        <v>110</v>
      </c>
      <c r="O151" s="23">
        <v>5</v>
      </c>
      <c r="P151" s="34">
        <v>20</v>
      </c>
      <c r="Q151" s="32">
        <f>IF(Q150&gt;0,0,Q150)</f>
        <v>0</v>
      </c>
      <c r="R151" s="32">
        <f t="shared" ref="R151:Y151" si="82">IF(R150&gt;0,0,R150)</f>
        <v>0</v>
      </c>
      <c r="S151" s="32">
        <f t="shared" si="82"/>
        <v>0</v>
      </c>
      <c r="T151" s="32">
        <f t="shared" si="82"/>
        <v>0</v>
      </c>
      <c r="U151" s="32">
        <f t="shared" si="82"/>
        <v>0</v>
      </c>
      <c r="V151" s="32">
        <f t="shared" si="82"/>
        <v>0</v>
      </c>
      <c r="W151" s="32">
        <f t="shared" si="82"/>
        <v>0</v>
      </c>
      <c r="X151" s="32">
        <f t="shared" si="82"/>
        <v>0</v>
      </c>
      <c r="Y151" s="32">
        <f t="shared" si="82"/>
        <v>0</v>
      </c>
      <c r="Z151" s="7">
        <f>SUM(Q151:Y151)/Z150</f>
        <v>0</v>
      </c>
      <c r="AA151" s="7"/>
    </row>
    <row r="152" spans="3:34" hidden="1">
      <c r="C152" s="9"/>
      <c r="D152" s="7"/>
      <c r="E152" s="7"/>
      <c r="F152" s="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33">
        <f t="shared" ref="Q152:Y152" si="83">IF(Q150&lt;0,0,Q150)</f>
        <v>0</v>
      </c>
      <c r="R152" s="33">
        <f t="shared" si="83"/>
        <v>0</v>
      </c>
      <c r="S152" s="33">
        <f t="shared" si="83"/>
        <v>0</v>
      </c>
      <c r="T152" s="33">
        <f t="shared" si="83"/>
        <v>0</v>
      </c>
      <c r="U152" s="33">
        <f t="shared" si="83"/>
        <v>2520000</v>
      </c>
      <c r="V152" s="33">
        <f t="shared" si="83"/>
        <v>210000</v>
      </c>
      <c r="W152" s="33">
        <f t="shared" si="83"/>
        <v>300000</v>
      </c>
      <c r="X152" s="33">
        <f t="shared" si="83"/>
        <v>0</v>
      </c>
      <c r="Y152" s="33">
        <f t="shared" si="83"/>
        <v>120000</v>
      </c>
    </row>
    <row r="153" spans="3:34" hidden="1">
      <c r="C153" s="9"/>
      <c r="D153" s="7"/>
      <c r="E153" s="7"/>
      <c r="F153" s="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24">
        <f>IF(Q152=0,0,Q152+Z151)</f>
        <v>0</v>
      </c>
      <c r="R153" s="25">
        <f>IF(R152=0,0,R152+Z151)</f>
        <v>0</v>
      </c>
      <c r="S153" s="25">
        <f>IF(S152=0,0,S152+Z151)</f>
        <v>0</v>
      </c>
      <c r="T153" s="25">
        <f>IF(T152=0,0,T152+Z151)</f>
        <v>0</v>
      </c>
      <c r="U153" s="25">
        <f>IF(U152=0,0,U152+Z151)</f>
        <v>2520000</v>
      </c>
      <c r="V153" s="25">
        <f>IF(V152=0,0,V152+Z151)</f>
        <v>210000</v>
      </c>
      <c r="W153" s="25">
        <f>IF(W152=0,0,W152+Z151)</f>
        <v>300000</v>
      </c>
      <c r="X153" s="25">
        <f>IF(X152=0,0,X152+Z151)</f>
        <v>0</v>
      </c>
      <c r="Y153" s="25">
        <f>IF(Y152=0,0,Y152+Z151)</f>
        <v>120000</v>
      </c>
      <c r="Z153" s="27">
        <f>9-(IF(Q153&gt;0,0,1)+IF(R153&gt;0,0,1)+IF(S153&gt;0,0,1)+IF(T153&gt;0,0,1)+IF(U153&gt;0,0,1)+IF(V153&gt;0,0,1)+IF(W153&gt;0,0,1)+IF(X153&gt;0,0,1)+IF(Y153&gt;0,0,1))</f>
        <v>4</v>
      </c>
      <c r="AA153" s="27" t="s">
        <v>31</v>
      </c>
    </row>
    <row r="154" spans="3:34" hidden="1">
      <c r="C154" s="9"/>
      <c r="D154" s="7"/>
      <c r="E154" s="7"/>
      <c r="F154" s="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32">
        <f>IF(Q153&gt;0,0,Q153)</f>
        <v>0</v>
      </c>
      <c r="R154" s="32">
        <f t="shared" ref="R154:Y154" si="84">IF(R153&gt;0,0,R153)</f>
        <v>0</v>
      </c>
      <c r="S154" s="32">
        <f t="shared" si="84"/>
        <v>0</v>
      </c>
      <c r="T154" s="32">
        <f t="shared" si="84"/>
        <v>0</v>
      </c>
      <c r="U154" s="32">
        <f t="shared" si="84"/>
        <v>0</v>
      </c>
      <c r="V154" s="32">
        <f t="shared" si="84"/>
        <v>0</v>
      </c>
      <c r="W154" s="32">
        <f t="shared" si="84"/>
        <v>0</v>
      </c>
      <c r="X154" s="32">
        <f t="shared" si="84"/>
        <v>0</v>
      </c>
      <c r="Y154" s="32">
        <f t="shared" si="84"/>
        <v>0</v>
      </c>
      <c r="Z154" s="7">
        <f>SUM(Q154:Y154)/Z153</f>
        <v>0</v>
      </c>
      <c r="AA154" s="7"/>
    </row>
    <row r="155" spans="3:34" hidden="1">
      <c r="C155" s="9"/>
      <c r="D155" s="7"/>
      <c r="E155" s="7"/>
      <c r="F155" s="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33">
        <f t="shared" ref="Q155:Y155" si="85">IF(Q153&lt;0,0,Q153)</f>
        <v>0</v>
      </c>
      <c r="R155" s="33">
        <f t="shared" si="85"/>
        <v>0</v>
      </c>
      <c r="S155" s="33">
        <f t="shared" si="85"/>
        <v>0</v>
      </c>
      <c r="T155" s="33">
        <f t="shared" si="85"/>
        <v>0</v>
      </c>
      <c r="U155" s="33">
        <f t="shared" si="85"/>
        <v>2520000</v>
      </c>
      <c r="V155" s="33">
        <f t="shared" si="85"/>
        <v>210000</v>
      </c>
      <c r="W155" s="33">
        <f t="shared" si="85"/>
        <v>300000</v>
      </c>
      <c r="X155" s="33">
        <f t="shared" si="85"/>
        <v>0</v>
      </c>
      <c r="Y155" s="33">
        <f t="shared" si="85"/>
        <v>120000</v>
      </c>
    </row>
    <row r="156" spans="3:34" hidden="1">
      <c r="C156" s="9"/>
      <c r="D156" s="7"/>
      <c r="E156" s="7"/>
      <c r="F156" s="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24">
        <f>IF(Q155=0,0,Q155+Z154)</f>
        <v>0</v>
      </c>
      <c r="R156" s="25">
        <f>IF(R155=0,0,R155+Z154)</f>
        <v>0</v>
      </c>
      <c r="S156" s="25">
        <f>IF(S155=0,0,S155+Z154)</f>
        <v>0</v>
      </c>
      <c r="T156" s="25">
        <f>IF(T155=0,0,T155+Z154)</f>
        <v>0</v>
      </c>
      <c r="U156" s="25">
        <f>IF(U155=0,0,U155+Z154)</f>
        <v>2520000</v>
      </c>
      <c r="V156" s="25">
        <f>IF(V155=0,0,V155+Z154)</f>
        <v>210000</v>
      </c>
      <c r="W156" s="25">
        <f>IF(W155=0,0,W155+Z154)</f>
        <v>300000</v>
      </c>
      <c r="X156" s="25">
        <f>IF(X155=0,0,X155+Z154)</f>
        <v>0</v>
      </c>
      <c r="Y156" s="25">
        <f>IF(Y155=0,0,Y155+Z154)</f>
        <v>120000</v>
      </c>
      <c r="Z156" s="27">
        <f>9-(IF(Q156&gt;0,0,1)+IF(R156&gt;0,0,1)+IF(S156&gt;0,0,1)+IF(T156&gt;0,0,1)+IF(U156&gt;0,0,1)+IF(V156&gt;0,0,1)+IF(W156&gt;0,0,1)+IF(X156&gt;0,0,1)+IF(Y156&gt;0,0,1))</f>
        <v>4</v>
      </c>
      <c r="AA156" s="27" t="s">
        <v>31</v>
      </c>
    </row>
    <row r="157" spans="3:34" hidden="1">
      <c r="C157" s="9"/>
      <c r="D157" s="7"/>
      <c r="E157" s="7"/>
      <c r="F157" s="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32">
        <f>IF(Q156&gt;0,0,Q156)</f>
        <v>0</v>
      </c>
      <c r="R157" s="32">
        <f t="shared" ref="R157:Y157" si="86">IF(R156&gt;0,0,R156)</f>
        <v>0</v>
      </c>
      <c r="S157" s="32">
        <f t="shared" si="86"/>
        <v>0</v>
      </c>
      <c r="T157" s="32">
        <f t="shared" si="86"/>
        <v>0</v>
      </c>
      <c r="U157" s="32">
        <f t="shared" si="86"/>
        <v>0</v>
      </c>
      <c r="V157" s="32">
        <f t="shared" si="86"/>
        <v>0</v>
      </c>
      <c r="W157" s="32">
        <f t="shared" si="86"/>
        <v>0</v>
      </c>
      <c r="X157" s="32">
        <f t="shared" si="86"/>
        <v>0</v>
      </c>
      <c r="Y157" s="32">
        <f t="shared" si="86"/>
        <v>0</v>
      </c>
      <c r="Z157" s="7">
        <f>SUM(Q157:Y157)/Z156</f>
        <v>0</v>
      </c>
      <c r="AA157" s="7"/>
    </row>
    <row r="158" spans="3:34" hidden="1">
      <c r="C158" s="9"/>
      <c r="D158" s="7"/>
      <c r="E158" s="7"/>
      <c r="F158" s="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33">
        <f t="shared" ref="Q158:Y158" si="87">IF(Q156&lt;0,0,Q156)</f>
        <v>0</v>
      </c>
      <c r="R158" s="33">
        <f t="shared" si="87"/>
        <v>0</v>
      </c>
      <c r="S158" s="33">
        <f t="shared" si="87"/>
        <v>0</v>
      </c>
      <c r="T158" s="33">
        <f t="shared" si="87"/>
        <v>0</v>
      </c>
      <c r="U158" s="33">
        <f t="shared" si="87"/>
        <v>2520000</v>
      </c>
      <c r="V158" s="33">
        <f t="shared" si="87"/>
        <v>210000</v>
      </c>
      <c r="W158" s="33">
        <f t="shared" si="87"/>
        <v>300000</v>
      </c>
      <c r="X158" s="33">
        <f t="shared" si="87"/>
        <v>0</v>
      </c>
      <c r="Y158" s="33">
        <f t="shared" si="87"/>
        <v>120000</v>
      </c>
    </row>
    <row r="159" spans="3:34" hidden="1">
      <c r="C159" s="9"/>
      <c r="D159" s="7"/>
      <c r="E159" s="7"/>
      <c r="F159" s="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24">
        <f>IF(Q158=0,0,Q158+Z157)</f>
        <v>0</v>
      </c>
      <c r="R159" s="25">
        <f>IF(R158=0,0,R158+Z157)</f>
        <v>0</v>
      </c>
      <c r="S159" s="25">
        <f>IF(S158=0,0,S158+Z157)</f>
        <v>0</v>
      </c>
      <c r="T159" s="25">
        <f>IF(T158=0,0,T158+Z157)</f>
        <v>0</v>
      </c>
      <c r="U159" s="25">
        <f>IF(U158=0,0,U158+Z157)</f>
        <v>2520000</v>
      </c>
      <c r="V159" s="25">
        <f>IF(V158=0,0,V158+Z157)</f>
        <v>210000</v>
      </c>
      <c r="W159" s="25">
        <f>IF(W158=0,0,W158+Z157)</f>
        <v>300000</v>
      </c>
      <c r="X159" s="25">
        <f>IF(X158=0,0,X158+Z157)</f>
        <v>0</v>
      </c>
      <c r="Y159" s="25">
        <f>IF(Y158=0,0,Y158+Z157)</f>
        <v>120000</v>
      </c>
      <c r="Z159" s="27">
        <f>9-(IF(Q159&gt;0,0,1)+IF(R159&gt;0,0,1)+IF(S159&gt;0,0,1)+IF(T159&gt;0,0,1)+IF(U159&gt;0,0,1)+IF(V159&gt;0,0,1)+IF(W159&gt;0,0,1)+IF(X159&gt;0,0,1)+IF(Y159&gt;0,0,1))</f>
        <v>4</v>
      </c>
      <c r="AA159" s="27" t="s">
        <v>31</v>
      </c>
    </row>
    <row r="160" spans="3:34" hidden="1">
      <c r="C160" s="9"/>
      <c r="D160" s="7"/>
      <c r="E160" s="7"/>
      <c r="F160" s="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32">
        <f>IF(Q159&gt;0,0,Q159)</f>
        <v>0</v>
      </c>
      <c r="R160" s="32">
        <f t="shared" ref="R160:Y160" si="88">IF(R159&gt;0,0,R159)</f>
        <v>0</v>
      </c>
      <c r="S160" s="32">
        <f t="shared" si="88"/>
        <v>0</v>
      </c>
      <c r="T160" s="32">
        <f t="shared" si="88"/>
        <v>0</v>
      </c>
      <c r="U160" s="32">
        <f t="shared" si="88"/>
        <v>0</v>
      </c>
      <c r="V160" s="32">
        <f t="shared" si="88"/>
        <v>0</v>
      </c>
      <c r="W160" s="32">
        <f t="shared" si="88"/>
        <v>0</v>
      </c>
      <c r="X160" s="32">
        <f t="shared" si="88"/>
        <v>0</v>
      </c>
      <c r="Y160" s="32">
        <f t="shared" si="88"/>
        <v>0</v>
      </c>
      <c r="Z160" s="7">
        <f>SUM(Q160:Y160)/Z159</f>
        <v>0</v>
      </c>
      <c r="AA160" s="7"/>
    </row>
    <row r="161" spans="1:27" hidden="1">
      <c r="C161" s="9"/>
      <c r="D161" s="7"/>
      <c r="E161" s="7"/>
      <c r="F161" s="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33">
        <f t="shared" ref="Q161:Y161" si="89">IF(Q159&lt;0,0,Q159)</f>
        <v>0</v>
      </c>
      <c r="R161" s="33">
        <f t="shared" si="89"/>
        <v>0</v>
      </c>
      <c r="S161" s="33">
        <f t="shared" si="89"/>
        <v>0</v>
      </c>
      <c r="T161" s="33">
        <f t="shared" si="89"/>
        <v>0</v>
      </c>
      <c r="U161" s="33">
        <f t="shared" si="89"/>
        <v>2520000</v>
      </c>
      <c r="V161" s="33">
        <f t="shared" si="89"/>
        <v>210000</v>
      </c>
      <c r="W161" s="33">
        <f t="shared" si="89"/>
        <v>300000</v>
      </c>
      <c r="X161" s="33">
        <f t="shared" si="89"/>
        <v>0</v>
      </c>
      <c r="Y161" s="33">
        <f t="shared" si="89"/>
        <v>120000</v>
      </c>
    </row>
    <row r="162" spans="1:27" hidden="1">
      <c r="C162" s="9"/>
      <c r="D162" s="7"/>
      <c r="E162" s="7"/>
      <c r="F162" s="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24">
        <f>IF(Q161=0,0,Q161+Z160)</f>
        <v>0</v>
      </c>
      <c r="R162" s="25">
        <f>IF(R161=0,0,R161+Z160)</f>
        <v>0</v>
      </c>
      <c r="S162" s="25">
        <f>IF(S161=0,0,S161+Z160)</f>
        <v>0</v>
      </c>
      <c r="T162" s="25">
        <f>IF(T161=0,0,T161+Z160)</f>
        <v>0</v>
      </c>
      <c r="U162" s="25">
        <f>IF(U161=0,0,U161+Z160)</f>
        <v>2520000</v>
      </c>
      <c r="V162" s="25">
        <f>IF(V161=0,0,V161+Z160)</f>
        <v>210000</v>
      </c>
      <c r="W162" s="25">
        <f>IF(W161=0,0,W161+Z160)</f>
        <v>300000</v>
      </c>
      <c r="X162" s="25">
        <f>IF(X161=0,0,X161+Z160)</f>
        <v>0</v>
      </c>
      <c r="Y162" s="25">
        <f>IF(Y161=0,0,Y161+Z160)</f>
        <v>120000</v>
      </c>
      <c r="Z162" s="27">
        <f>9-(IF(Q162&gt;0,0,1)+IF(R162&gt;0,0,1)+IF(S162&gt;0,0,1)+IF(T162&gt;0,0,1)+IF(U162&gt;0,0,1)+IF(V162&gt;0,0,1)+IF(W162&gt;0,0,1)+IF(X162&gt;0,0,1)+IF(Y162&gt;0,0,1))</f>
        <v>4</v>
      </c>
      <c r="AA162" s="27" t="s">
        <v>31</v>
      </c>
    </row>
    <row r="163" spans="1:27" hidden="1">
      <c r="C163" s="9"/>
      <c r="D163" s="7"/>
      <c r="E163" s="7"/>
      <c r="F163" s="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32">
        <f>IF(Q162&gt;0,0,Q162)</f>
        <v>0</v>
      </c>
      <c r="R163" s="32">
        <f t="shared" ref="R163:Y163" si="90">IF(R162&gt;0,0,R162)</f>
        <v>0</v>
      </c>
      <c r="S163" s="32">
        <f t="shared" si="90"/>
        <v>0</v>
      </c>
      <c r="T163" s="32">
        <f t="shared" si="90"/>
        <v>0</v>
      </c>
      <c r="U163" s="32">
        <f t="shared" si="90"/>
        <v>0</v>
      </c>
      <c r="V163" s="32">
        <f t="shared" si="90"/>
        <v>0</v>
      </c>
      <c r="W163" s="32">
        <f t="shared" si="90"/>
        <v>0</v>
      </c>
      <c r="X163" s="32">
        <f t="shared" si="90"/>
        <v>0</v>
      </c>
      <c r="Y163" s="32">
        <f t="shared" si="90"/>
        <v>0</v>
      </c>
      <c r="Z163" s="7">
        <f>SUM(Q163:Y163)/Z162</f>
        <v>0</v>
      </c>
      <c r="AA163" s="7"/>
    </row>
    <row r="164" spans="1:27" hidden="1">
      <c r="C164" s="9"/>
      <c r="D164" s="7"/>
      <c r="E164" s="7"/>
      <c r="F164" s="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33">
        <f t="shared" ref="Q164:Y164" si="91">IF(Q162&lt;0,0,Q162)</f>
        <v>0</v>
      </c>
      <c r="R164" s="33">
        <f t="shared" si="91"/>
        <v>0</v>
      </c>
      <c r="S164" s="33">
        <f t="shared" si="91"/>
        <v>0</v>
      </c>
      <c r="T164" s="33">
        <f t="shared" si="91"/>
        <v>0</v>
      </c>
      <c r="U164" s="33">
        <f t="shared" si="91"/>
        <v>2520000</v>
      </c>
      <c r="V164" s="33">
        <f t="shared" si="91"/>
        <v>210000</v>
      </c>
      <c r="W164" s="33">
        <f t="shared" si="91"/>
        <v>300000</v>
      </c>
      <c r="X164" s="33">
        <f t="shared" si="91"/>
        <v>0</v>
      </c>
      <c r="Y164" s="33">
        <f t="shared" si="91"/>
        <v>120000</v>
      </c>
    </row>
    <row r="165" spans="1:27" hidden="1">
      <c r="C165" s="9"/>
      <c r="D165" s="7"/>
      <c r="E165" s="7"/>
      <c r="F165" s="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24">
        <f>IF(Q164=0,0,Q164+Z163)</f>
        <v>0</v>
      </c>
      <c r="R165" s="25">
        <f>IF(R164=0,0,R164+Z163)</f>
        <v>0</v>
      </c>
      <c r="S165" s="25">
        <f>IF(S164=0,0,S164+Z163)</f>
        <v>0</v>
      </c>
      <c r="T165" s="25">
        <f>IF(T164=0,0,T164+Z163)</f>
        <v>0</v>
      </c>
      <c r="U165" s="25">
        <f>IF(U164=0,0,U164+Z163)</f>
        <v>2520000</v>
      </c>
      <c r="V165" s="25">
        <f>IF(V164=0,0,V164+Z163)</f>
        <v>210000</v>
      </c>
      <c r="W165" s="25">
        <f>IF(W164=0,0,W164+Z163)</f>
        <v>300000</v>
      </c>
      <c r="X165" s="25">
        <f>IF(X164=0,0,X164+Z163)</f>
        <v>0</v>
      </c>
      <c r="Y165" s="25">
        <f>IF(Y164=0,0,Y164+Z163)</f>
        <v>120000</v>
      </c>
      <c r="Z165" s="27">
        <f>9-(IF(Q165&gt;0,0,1)+IF(R165&gt;0,0,1)+IF(S165&gt;0,0,1)+IF(T165&gt;0,0,1)+IF(U165&gt;0,0,1)+IF(V165&gt;0,0,1)+IF(W165&gt;0,0,1)+IF(X165&gt;0,0,1)+IF(Y165&gt;0,0,1))</f>
        <v>4</v>
      </c>
      <c r="AA165" s="27" t="s">
        <v>31</v>
      </c>
    </row>
    <row r="166" spans="1:27" hidden="1">
      <c r="C166" s="9"/>
      <c r="D166" s="7"/>
      <c r="E166" s="7"/>
      <c r="F166" s="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32">
        <f>IF(Q165&gt;0,0,Q165)</f>
        <v>0</v>
      </c>
      <c r="R166" s="32">
        <f t="shared" ref="R166:Y166" si="92">IF(R165&gt;0,0,R165)</f>
        <v>0</v>
      </c>
      <c r="S166" s="32">
        <f t="shared" si="92"/>
        <v>0</v>
      </c>
      <c r="T166" s="32">
        <f t="shared" si="92"/>
        <v>0</v>
      </c>
      <c r="U166" s="32">
        <f t="shared" si="92"/>
        <v>0</v>
      </c>
      <c r="V166" s="32">
        <f t="shared" si="92"/>
        <v>0</v>
      </c>
      <c r="W166" s="32">
        <f t="shared" si="92"/>
        <v>0</v>
      </c>
      <c r="X166" s="32">
        <f t="shared" si="92"/>
        <v>0</v>
      </c>
      <c r="Y166" s="32">
        <f t="shared" si="92"/>
        <v>0</v>
      </c>
      <c r="Z166" s="7">
        <f>SUM(Q166:Y166)/Z165</f>
        <v>0</v>
      </c>
      <c r="AA166" s="7"/>
    </row>
    <row r="167" spans="1:27" hidden="1">
      <c r="C167" s="9"/>
      <c r="D167" s="7"/>
      <c r="E167" s="7"/>
      <c r="F167" s="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33">
        <f t="shared" ref="Q167:Y167" si="93">IF(Q165&lt;0,0,Q165)</f>
        <v>0</v>
      </c>
      <c r="R167" s="33">
        <f t="shared" si="93"/>
        <v>0</v>
      </c>
      <c r="S167" s="33">
        <f t="shared" si="93"/>
        <v>0</v>
      </c>
      <c r="T167" s="33">
        <f t="shared" si="93"/>
        <v>0</v>
      </c>
      <c r="U167" s="33">
        <f t="shared" si="93"/>
        <v>2520000</v>
      </c>
      <c r="V167" s="33">
        <f t="shared" si="93"/>
        <v>210000</v>
      </c>
      <c r="W167" s="33">
        <f t="shared" si="93"/>
        <v>300000</v>
      </c>
      <c r="X167" s="33">
        <f t="shared" si="93"/>
        <v>0</v>
      </c>
      <c r="Y167" s="33">
        <f t="shared" si="93"/>
        <v>120000</v>
      </c>
    </row>
    <row r="168" spans="1:27" hidden="1">
      <c r="C168" s="9"/>
      <c r="D168" s="7"/>
      <c r="E168" s="7"/>
      <c r="F168" s="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35">
        <f>IF(Q167=0,0,Q167+Z166)</f>
        <v>0</v>
      </c>
      <c r="R168" s="35">
        <f>IF(R167=0,0,R167+Z166)</f>
        <v>0</v>
      </c>
      <c r="S168" s="35">
        <f>IF(S167=0,0,S167+Z166)</f>
        <v>0</v>
      </c>
      <c r="T168" s="35">
        <f>IF(T167=0,0,T167+Z166)</f>
        <v>0</v>
      </c>
      <c r="U168" s="35">
        <f>IF(U167=0,0,U167+Z166)</f>
        <v>2520000</v>
      </c>
      <c r="V168" s="35">
        <f>IF(V167=0,0,V167+Z166)</f>
        <v>210000</v>
      </c>
      <c r="W168" s="35">
        <f>IF(W167=0,0,W167+Z166)</f>
        <v>300000</v>
      </c>
      <c r="X168" s="35">
        <f>IF(X167=0,0,X167+Z166)</f>
        <v>0</v>
      </c>
      <c r="Y168" s="35">
        <f>IF(Y167=0,0,Y167+Z166)</f>
        <v>120000</v>
      </c>
      <c r="Z168" s="27">
        <f>9-(IF(Q168&gt;0,0,1)+IF(R168&gt;0,0,1)+IF(S168&gt;0,0,1)+IF(T168&gt;0,0,1)+IF(U168&gt;0,0,1)+IF(V168&gt;0,0,1)+IF(W168&gt;0,0,1)+IF(X168&gt;0,0,1)+IF(Y168&gt;0,0,1))</f>
        <v>4</v>
      </c>
      <c r="AA168" s="27" t="s">
        <v>31</v>
      </c>
    </row>
    <row r="169" spans="1:27" hidden="1">
      <c r="C169" s="9"/>
      <c r="D169" s="7"/>
      <c r="E169" s="7"/>
      <c r="F169" s="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36">
        <f t="shared" ref="Q169:Y169" si="94">IF(Q168=0,0,Q168/Q146)</f>
        <v>0</v>
      </c>
      <c r="R169" s="36">
        <f t="shared" si="94"/>
        <v>0</v>
      </c>
      <c r="S169" s="36">
        <f t="shared" si="94"/>
        <v>0</v>
      </c>
      <c r="T169" s="36">
        <f t="shared" si="94"/>
        <v>0</v>
      </c>
      <c r="U169" s="36">
        <f t="shared" si="94"/>
        <v>1</v>
      </c>
      <c r="V169" s="36">
        <f t="shared" si="94"/>
        <v>1</v>
      </c>
      <c r="W169" s="36">
        <f t="shared" si="94"/>
        <v>1</v>
      </c>
      <c r="X169" s="36">
        <f t="shared" si="94"/>
        <v>0</v>
      </c>
      <c r="Y169" s="36">
        <f t="shared" si="94"/>
        <v>1</v>
      </c>
      <c r="Z169" s="27"/>
      <c r="AA169" s="27"/>
    </row>
    <row r="170" spans="1:27">
      <c r="C170" s="9"/>
      <c r="D170" s="7"/>
      <c r="E170" s="7"/>
      <c r="F170" s="8"/>
      <c r="G170" s="7"/>
      <c r="H170" s="7" t="s">
        <v>0</v>
      </c>
      <c r="I170" s="7" t="s">
        <v>1</v>
      </c>
      <c r="J170" s="7" t="s">
        <v>2</v>
      </c>
      <c r="K170" s="7" t="s">
        <v>3</v>
      </c>
      <c r="L170" s="7" t="s">
        <v>4</v>
      </c>
      <c r="M170" s="7" t="s">
        <v>5</v>
      </c>
      <c r="N170" s="7" t="s">
        <v>6</v>
      </c>
      <c r="O170" s="7" t="s">
        <v>7</v>
      </c>
      <c r="P170" s="7" t="s">
        <v>8</v>
      </c>
      <c r="Q170" s="7"/>
      <c r="R170" s="7"/>
      <c r="S170" s="7"/>
      <c r="T170" s="7"/>
      <c r="U170" s="7"/>
    </row>
    <row r="171" spans="1:27" ht="14.25" thickBot="1">
      <c r="C171" s="37"/>
      <c r="D171" s="38"/>
      <c r="E171" s="38"/>
      <c r="F171" s="39"/>
      <c r="G171" s="38" t="s">
        <v>32</v>
      </c>
      <c r="H171" s="40">
        <f t="shared" ref="H171:P171" si="95">H129*Q169</f>
        <v>0</v>
      </c>
      <c r="I171" s="40">
        <f t="shared" si="95"/>
        <v>0</v>
      </c>
      <c r="J171" s="40">
        <f t="shared" si="95"/>
        <v>0</v>
      </c>
      <c r="K171" s="40">
        <f t="shared" si="95"/>
        <v>0</v>
      </c>
      <c r="L171" s="40">
        <f t="shared" si="95"/>
        <v>40000</v>
      </c>
      <c r="M171" s="40">
        <f t="shared" si="95"/>
        <v>2000</v>
      </c>
      <c r="N171" s="40">
        <f t="shared" si="95"/>
        <v>2000</v>
      </c>
      <c r="O171" s="40">
        <f t="shared" si="95"/>
        <v>0</v>
      </c>
      <c r="P171" s="40">
        <f t="shared" si="95"/>
        <v>3000</v>
      </c>
      <c r="Q171" s="38"/>
      <c r="R171" s="38"/>
      <c r="S171" s="38"/>
      <c r="T171" s="38"/>
      <c r="U171" s="38"/>
    </row>
    <row r="172" spans="1:27" ht="12.6" customHeight="1" thickBot="1"/>
    <row r="173" spans="1:27">
      <c r="C173" s="6" t="s">
        <v>38</v>
      </c>
      <c r="D173" s="7"/>
      <c r="E173" s="7" t="s">
        <v>12</v>
      </c>
      <c r="F173" s="8"/>
      <c r="G173" s="7"/>
      <c r="H173" s="7" t="s">
        <v>0</v>
      </c>
      <c r="I173" s="7" t="s">
        <v>1</v>
      </c>
      <c r="J173" s="7" t="s">
        <v>2</v>
      </c>
      <c r="K173" s="7" t="s">
        <v>3</v>
      </c>
      <c r="L173" s="7" t="s">
        <v>4</v>
      </c>
      <c r="M173" s="7" t="s">
        <v>5</v>
      </c>
      <c r="N173" s="7" t="s">
        <v>6</v>
      </c>
      <c r="O173" s="7"/>
      <c r="P173" s="7"/>
      <c r="Q173" s="7"/>
      <c r="R173" s="7"/>
      <c r="S173" s="7"/>
      <c r="T173" s="7"/>
      <c r="U173" s="7"/>
    </row>
    <row r="174" spans="1:27">
      <c r="A174" t="s">
        <v>13</v>
      </c>
      <c r="C174" s="9"/>
      <c r="D174" s="7" t="s">
        <v>14</v>
      </c>
      <c r="E174" s="10" t="s">
        <v>15</v>
      </c>
      <c r="F174" s="8"/>
      <c r="G174" s="7" t="s">
        <v>16</v>
      </c>
      <c r="H174" s="10"/>
      <c r="I174" s="10"/>
      <c r="J174" s="10"/>
      <c r="K174" s="10"/>
      <c r="L174" s="10"/>
      <c r="M174" s="10"/>
      <c r="N174" s="10"/>
      <c r="O174" s="7"/>
      <c r="P174" s="7"/>
      <c r="Q174" s="7"/>
      <c r="R174" s="7"/>
      <c r="S174" s="7" t="s">
        <v>17</v>
      </c>
      <c r="T174" s="11">
        <f>SUM(Q184:Y187)</f>
        <v>3150000</v>
      </c>
      <c r="U174" s="7"/>
    </row>
    <row r="175" spans="1:27">
      <c r="A175" t="s">
        <v>18</v>
      </c>
      <c r="C175" s="9"/>
      <c r="D175" s="7" t="s">
        <v>19</v>
      </c>
      <c r="E175" s="10"/>
      <c r="F175" s="8"/>
      <c r="G175" s="7" t="s">
        <v>20</v>
      </c>
      <c r="H175" s="10">
        <v>100</v>
      </c>
      <c r="I175" s="10">
        <v>100</v>
      </c>
      <c r="J175" s="10">
        <v>100</v>
      </c>
      <c r="K175" s="10">
        <v>100</v>
      </c>
      <c r="L175" s="10">
        <v>100</v>
      </c>
      <c r="M175" s="10">
        <v>100</v>
      </c>
      <c r="N175" s="10">
        <v>100</v>
      </c>
      <c r="O175" s="7"/>
      <c r="P175" s="7"/>
      <c r="Q175" s="7"/>
      <c r="R175" s="7"/>
      <c r="S175" s="7" t="s">
        <v>21</v>
      </c>
      <c r="T175" s="11">
        <f>SUM(H182:N182)*E177+(E175*(E176/100)+E175)*E177</f>
        <v>0</v>
      </c>
      <c r="U175" s="7"/>
    </row>
    <row r="176" spans="1:27">
      <c r="A176" t="s">
        <v>15</v>
      </c>
      <c r="C176" s="9"/>
      <c r="D176" s="7" t="s">
        <v>34</v>
      </c>
      <c r="E176" s="10"/>
      <c r="F176" s="8"/>
      <c r="G176" s="7" t="s">
        <v>34</v>
      </c>
      <c r="H176" s="10"/>
      <c r="I176" s="10"/>
      <c r="J176" s="10"/>
      <c r="K176" s="10"/>
      <c r="L176" s="10"/>
      <c r="M176" s="10"/>
      <c r="N176" s="10"/>
      <c r="O176" s="7"/>
      <c r="P176" s="7"/>
      <c r="Q176" s="7"/>
      <c r="R176" s="7"/>
      <c r="S176" s="7" t="s">
        <v>23</v>
      </c>
      <c r="T176" s="12">
        <f>T175/T174*100</f>
        <v>0</v>
      </c>
      <c r="U176" s="7" t="s">
        <v>35</v>
      </c>
      <c r="V176">
        <f>($V$3*T176*T176+$W$3*T176)/100</f>
        <v>0</v>
      </c>
    </row>
    <row r="177" spans="1:34">
      <c r="A177" t="s">
        <v>25</v>
      </c>
      <c r="C177" s="9"/>
      <c r="D177" s="7" t="s">
        <v>26</v>
      </c>
      <c r="E177" s="10">
        <v>1</v>
      </c>
      <c r="F177" s="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34" hidden="1">
      <c r="C178" s="9"/>
      <c r="D178" s="7"/>
      <c r="E178" s="7"/>
      <c r="F178" s="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34" hidden="1">
      <c r="A179">
        <v>1</v>
      </c>
      <c r="C179" s="9"/>
      <c r="D179" s="7"/>
      <c r="E179" s="7"/>
      <c r="F179" s="8"/>
      <c r="G179" s="7"/>
      <c r="H179" s="7">
        <v>15</v>
      </c>
      <c r="I179" s="7">
        <v>40</v>
      </c>
      <c r="J179" s="7">
        <v>42</v>
      </c>
      <c r="K179" s="7">
        <v>44</v>
      </c>
      <c r="L179" s="7">
        <v>100</v>
      </c>
      <c r="M179" s="7">
        <v>105</v>
      </c>
      <c r="N179" s="7">
        <v>110</v>
      </c>
      <c r="O179" s="7"/>
      <c r="P179" s="7"/>
      <c r="Q179" s="7"/>
      <c r="R179" s="7"/>
      <c r="S179" s="7"/>
      <c r="T179" s="7"/>
      <c r="U179" s="7"/>
      <c r="V179">
        <f>T174*V176</f>
        <v>0</v>
      </c>
    </row>
    <row r="180" spans="1:34" hidden="1">
      <c r="A180">
        <v>1.1000000000000001</v>
      </c>
      <c r="C180" s="9"/>
      <c r="D180" s="7"/>
      <c r="E180" s="7"/>
      <c r="F180" s="8"/>
      <c r="G180" s="7"/>
      <c r="H180" s="7">
        <f t="shared" ref="H180:N180" si="96">H174*H179*H175/100</f>
        <v>0</v>
      </c>
      <c r="I180" s="7">
        <f t="shared" si="96"/>
        <v>0</v>
      </c>
      <c r="J180" s="7">
        <f t="shared" si="96"/>
        <v>0</v>
      </c>
      <c r="K180" s="7">
        <f t="shared" si="96"/>
        <v>0</v>
      </c>
      <c r="L180" s="7">
        <f t="shared" si="96"/>
        <v>0</v>
      </c>
      <c r="M180" s="7">
        <f t="shared" si="96"/>
        <v>0</v>
      </c>
      <c r="N180" s="7">
        <f t="shared" si="96"/>
        <v>0</v>
      </c>
      <c r="O180" s="7"/>
      <c r="P180" s="7"/>
      <c r="Q180" s="7"/>
      <c r="R180" s="7"/>
      <c r="S180" s="7"/>
      <c r="T180" s="11"/>
      <c r="U180" s="7"/>
    </row>
    <row r="181" spans="1:34" hidden="1">
      <c r="C181" s="9"/>
      <c r="D181" s="7"/>
      <c r="E181" s="7"/>
      <c r="F181" s="8"/>
      <c r="G181" s="7"/>
      <c r="H181" s="7">
        <f t="shared" ref="H181:N181" si="97">H174*H176*H179/100</f>
        <v>0</v>
      </c>
      <c r="I181" s="7">
        <f t="shared" si="97"/>
        <v>0</v>
      </c>
      <c r="J181" s="7">
        <f t="shared" si="97"/>
        <v>0</v>
      </c>
      <c r="K181" s="7">
        <f t="shared" si="97"/>
        <v>0</v>
      </c>
      <c r="L181" s="7">
        <f t="shared" si="97"/>
        <v>0</v>
      </c>
      <c r="M181" s="7">
        <f t="shared" si="97"/>
        <v>0</v>
      </c>
      <c r="N181" s="7">
        <f t="shared" si="97"/>
        <v>0</v>
      </c>
      <c r="O181" s="7"/>
      <c r="P181" s="7"/>
      <c r="Q181" s="7"/>
      <c r="R181" s="7"/>
      <c r="S181" s="7"/>
      <c r="T181" s="7"/>
      <c r="U181" s="7"/>
    </row>
    <row r="182" spans="1:34" hidden="1">
      <c r="C182" s="9"/>
      <c r="D182" s="7"/>
      <c r="E182" s="7"/>
      <c r="F182" s="8"/>
      <c r="G182" s="7"/>
      <c r="H182" s="7">
        <f>H180+H181</f>
        <v>0</v>
      </c>
      <c r="I182" s="7">
        <f t="shared" ref="I182:N182" si="98">I180+I181</f>
        <v>0</v>
      </c>
      <c r="J182" s="7">
        <f t="shared" si="98"/>
        <v>0</v>
      </c>
      <c r="K182" s="7">
        <f t="shared" si="98"/>
        <v>0</v>
      </c>
      <c r="L182" s="7">
        <f t="shared" si="98"/>
        <v>0</v>
      </c>
      <c r="M182" s="7">
        <f t="shared" si="98"/>
        <v>0</v>
      </c>
      <c r="N182" s="7">
        <f t="shared" si="98"/>
        <v>0</v>
      </c>
      <c r="O182" s="7"/>
      <c r="P182" s="7"/>
      <c r="Q182" s="7"/>
      <c r="R182" s="7"/>
      <c r="S182" s="7"/>
      <c r="T182" s="7"/>
      <c r="U182" s="7"/>
    </row>
    <row r="183" spans="1:34" hidden="1">
      <c r="C183" s="9"/>
      <c r="D183" s="7"/>
      <c r="E183" s="7"/>
      <c r="F183" s="8"/>
      <c r="G183" s="7"/>
      <c r="H183" t="s">
        <v>0</v>
      </c>
      <c r="I183" t="s">
        <v>1</v>
      </c>
      <c r="J183" t="s">
        <v>2</v>
      </c>
      <c r="K183" t="s">
        <v>3</v>
      </c>
      <c r="L183" t="s">
        <v>4</v>
      </c>
      <c r="M183" t="s">
        <v>5</v>
      </c>
      <c r="N183" t="s">
        <v>6</v>
      </c>
      <c r="O183" t="s">
        <v>7</v>
      </c>
      <c r="P183" t="s">
        <v>8</v>
      </c>
      <c r="Q183" t="s">
        <v>0</v>
      </c>
      <c r="R183" t="s">
        <v>1</v>
      </c>
      <c r="S183" t="s">
        <v>2</v>
      </c>
      <c r="T183" t="s">
        <v>3</v>
      </c>
      <c r="U183" t="s">
        <v>4</v>
      </c>
      <c r="V183" t="s">
        <v>5</v>
      </c>
      <c r="W183" t="s">
        <v>6</v>
      </c>
      <c r="X183" t="s">
        <v>7</v>
      </c>
      <c r="Y183" t="s">
        <v>8</v>
      </c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 hidden="1">
      <c r="C184" s="9"/>
      <c r="D184" s="7" t="str">
        <f>IF(E174="歩兵科","1","0")</f>
        <v>0</v>
      </c>
      <c r="E184" s="7" t="s">
        <v>13</v>
      </c>
      <c r="F184" s="8"/>
      <c r="G184" s="7">
        <f>H174+D184</f>
        <v>0</v>
      </c>
      <c r="H184" s="13">
        <f t="shared" ref="H184:P184" si="99">H171*H190</f>
        <v>0</v>
      </c>
      <c r="I184" s="14">
        <f t="shared" si="99"/>
        <v>0</v>
      </c>
      <c r="J184" s="14">
        <f t="shared" si="99"/>
        <v>0</v>
      </c>
      <c r="K184" s="14">
        <f t="shared" si="99"/>
        <v>0</v>
      </c>
      <c r="L184" s="14">
        <f t="shared" si="99"/>
        <v>8000000</v>
      </c>
      <c r="M184" s="14">
        <f t="shared" si="99"/>
        <v>416000</v>
      </c>
      <c r="N184" s="14">
        <f t="shared" si="99"/>
        <v>432000</v>
      </c>
      <c r="O184" s="14">
        <f t="shared" si="99"/>
        <v>0</v>
      </c>
      <c r="P184" s="14">
        <f t="shared" si="99"/>
        <v>90000</v>
      </c>
      <c r="Q184" s="15">
        <f>G184*H184/G188</f>
        <v>0</v>
      </c>
      <c r="R184" s="16">
        <f>G184*I184/G188</f>
        <v>0</v>
      </c>
      <c r="S184" s="16">
        <f>G184*J184/G188</f>
        <v>0</v>
      </c>
      <c r="T184" s="16">
        <f>G184*K184/G188</f>
        <v>0</v>
      </c>
      <c r="U184" s="16">
        <f>G184*L184/G188</f>
        <v>0</v>
      </c>
      <c r="V184" s="16">
        <f>G184*M184/G188</f>
        <v>0</v>
      </c>
      <c r="W184" s="16">
        <f>G184*N184/G188</f>
        <v>0</v>
      </c>
      <c r="X184" s="16">
        <f>G184*O184/G188</f>
        <v>0</v>
      </c>
      <c r="Y184" s="17">
        <f>G184*P184/G188</f>
        <v>0</v>
      </c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 hidden="1">
      <c r="C185" s="9"/>
      <c r="D185" s="7" t="str">
        <f>IF(E174="槍兵科","1","0")</f>
        <v>0</v>
      </c>
      <c r="E185" s="7" t="s">
        <v>18</v>
      </c>
      <c r="F185" s="8"/>
      <c r="G185" s="7">
        <f>I174+L174+D185</f>
        <v>0</v>
      </c>
      <c r="H185" s="18">
        <f t="shared" ref="H185:P185" si="100">H171*H191</f>
        <v>0</v>
      </c>
      <c r="I185" s="7">
        <f t="shared" si="100"/>
        <v>0</v>
      </c>
      <c r="J185" s="7">
        <f t="shared" si="100"/>
        <v>0</v>
      </c>
      <c r="K185" s="7">
        <f t="shared" si="100"/>
        <v>0</v>
      </c>
      <c r="L185" s="7">
        <f t="shared" si="100"/>
        <v>4000000</v>
      </c>
      <c r="M185" s="7">
        <f t="shared" si="100"/>
        <v>290000</v>
      </c>
      <c r="N185" s="7">
        <f t="shared" si="100"/>
        <v>140000</v>
      </c>
      <c r="O185" s="7">
        <f t="shared" si="100"/>
        <v>0</v>
      </c>
      <c r="P185" s="7">
        <f t="shared" si="100"/>
        <v>30000</v>
      </c>
      <c r="Q185" s="19">
        <f>G185*H185/G188</f>
        <v>0</v>
      </c>
      <c r="R185" s="20">
        <f>G185*I185/G188</f>
        <v>0</v>
      </c>
      <c r="S185" s="20">
        <f>G185*J185/G188</f>
        <v>0</v>
      </c>
      <c r="T185" s="20">
        <f>G185*K185/G188</f>
        <v>0</v>
      </c>
      <c r="U185" s="20">
        <f>G185*L185/G188</f>
        <v>0</v>
      </c>
      <c r="V185" s="20">
        <f>G185*M185/G188</f>
        <v>0</v>
      </c>
      <c r="W185" s="20">
        <f>G185*N185/G188</f>
        <v>0</v>
      </c>
      <c r="X185" s="20">
        <f>G185*O185/G188</f>
        <v>0</v>
      </c>
      <c r="Y185" s="21">
        <f>G185*P185/G188</f>
        <v>0</v>
      </c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 hidden="1">
      <c r="C186" s="9"/>
      <c r="D186" s="7" t="str">
        <f>IF(E174="弓兵科","1","0")</f>
        <v>1</v>
      </c>
      <c r="E186" s="7" t="s">
        <v>15</v>
      </c>
      <c r="F186" s="8"/>
      <c r="G186" s="7">
        <f>J174+M174+D186</f>
        <v>1</v>
      </c>
      <c r="H186" s="18">
        <f t="shared" ref="H186:P186" si="101">H171*H192</f>
        <v>0</v>
      </c>
      <c r="I186" s="7">
        <f t="shared" si="101"/>
        <v>0</v>
      </c>
      <c r="J186" s="7">
        <f t="shared" si="101"/>
        <v>0</v>
      </c>
      <c r="K186" s="7">
        <f t="shared" si="101"/>
        <v>0</v>
      </c>
      <c r="L186" s="7">
        <f t="shared" si="101"/>
        <v>2520000</v>
      </c>
      <c r="M186" s="7">
        <f t="shared" si="101"/>
        <v>210000</v>
      </c>
      <c r="N186" s="7">
        <f t="shared" si="101"/>
        <v>300000</v>
      </c>
      <c r="O186" s="7">
        <f t="shared" si="101"/>
        <v>0</v>
      </c>
      <c r="P186" s="7">
        <f t="shared" si="101"/>
        <v>120000</v>
      </c>
      <c r="Q186" s="19">
        <f>G186*H186/G188</f>
        <v>0</v>
      </c>
      <c r="R186" s="20">
        <f>G186*I186/G188</f>
        <v>0</v>
      </c>
      <c r="S186" s="20">
        <f>G186*J186/G188</f>
        <v>0</v>
      </c>
      <c r="T186" s="20">
        <f>G186*K186/G188</f>
        <v>0</v>
      </c>
      <c r="U186" s="20">
        <f>G186*L186/G188</f>
        <v>2520000</v>
      </c>
      <c r="V186" s="20">
        <f>G186*M186/G188</f>
        <v>210000</v>
      </c>
      <c r="W186" s="20">
        <f>G186*N186/G188</f>
        <v>300000</v>
      </c>
      <c r="X186" s="20">
        <f>G186*O186/G188</f>
        <v>0</v>
      </c>
      <c r="Y186" s="21">
        <f>G186*P186/G188</f>
        <v>120000</v>
      </c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 hidden="1">
      <c r="C187" s="9"/>
      <c r="D187" s="7" t="str">
        <f>IF(E174="騎兵科","1","0")</f>
        <v>0</v>
      </c>
      <c r="E187" s="7" t="s">
        <v>25</v>
      </c>
      <c r="F187" s="8"/>
      <c r="G187" s="7">
        <f>K174+N174+D187</f>
        <v>0</v>
      </c>
      <c r="H187" s="22">
        <f t="shared" ref="H187:P187" si="102">H171*H193</f>
        <v>0</v>
      </c>
      <c r="I187" s="23">
        <f t="shared" si="102"/>
        <v>0</v>
      </c>
      <c r="J187" s="23">
        <f t="shared" si="102"/>
        <v>0</v>
      </c>
      <c r="K187" s="23">
        <f t="shared" si="102"/>
        <v>0</v>
      </c>
      <c r="L187" s="23">
        <f t="shared" si="102"/>
        <v>5480000</v>
      </c>
      <c r="M187" s="23">
        <f t="shared" si="102"/>
        <v>130000</v>
      </c>
      <c r="N187" s="23">
        <f t="shared" si="102"/>
        <v>220000</v>
      </c>
      <c r="O187" s="23">
        <f t="shared" si="102"/>
        <v>0</v>
      </c>
      <c r="P187" s="23">
        <f t="shared" si="102"/>
        <v>60000</v>
      </c>
      <c r="Q187" s="24">
        <f>G187*H187/G188</f>
        <v>0</v>
      </c>
      <c r="R187" s="25">
        <f>G187*I187/G188</f>
        <v>0</v>
      </c>
      <c r="S187" s="25">
        <f>G187*J187/G188</f>
        <v>0</v>
      </c>
      <c r="T187" s="25">
        <f>G187*K187/G188</f>
        <v>0</v>
      </c>
      <c r="U187" s="25">
        <f>G187*L187/G188</f>
        <v>0</v>
      </c>
      <c r="V187" s="25">
        <f>G187*M187/G188</f>
        <v>0</v>
      </c>
      <c r="W187" s="25">
        <f>G187*N187/G188</f>
        <v>0</v>
      </c>
      <c r="X187" s="25">
        <f>G187*O187/G188</f>
        <v>0</v>
      </c>
      <c r="Y187" s="26">
        <f>G187*P187/G188</f>
        <v>0</v>
      </c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 hidden="1">
      <c r="C188" s="9"/>
      <c r="D188" s="7"/>
      <c r="E188" s="7"/>
      <c r="F188" s="8"/>
      <c r="G188" s="7">
        <f>SUM(G184:G187)</f>
        <v>1</v>
      </c>
      <c r="H188" s="7"/>
      <c r="I188" s="7"/>
      <c r="J188" s="7"/>
      <c r="K188" s="7"/>
      <c r="L188" s="7"/>
      <c r="M188" s="7"/>
      <c r="N188" s="7"/>
      <c r="O188" s="7"/>
      <c r="P188" s="7"/>
      <c r="Q188" s="20">
        <f t="shared" ref="Q188:Y188" si="103">SUM(Q184:Q187)</f>
        <v>0</v>
      </c>
      <c r="R188" s="20">
        <f t="shared" si="103"/>
        <v>0</v>
      </c>
      <c r="S188" s="20">
        <f t="shared" si="103"/>
        <v>0</v>
      </c>
      <c r="T188" s="20">
        <f t="shared" si="103"/>
        <v>0</v>
      </c>
      <c r="U188" s="20">
        <f t="shared" si="103"/>
        <v>2520000</v>
      </c>
      <c r="V188" s="20">
        <f t="shared" si="103"/>
        <v>210000</v>
      </c>
      <c r="W188" s="20">
        <f t="shared" si="103"/>
        <v>300000</v>
      </c>
      <c r="X188" s="20">
        <f t="shared" si="103"/>
        <v>0</v>
      </c>
      <c r="Y188" s="20">
        <f t="shared" si="103"/>
        <v>120000</v>
      </c>
      <c r="Z188" s="27">
        <f>9-COUNTIF(Q188:Y188,0)</f>
        <v>4</v>
      </c>
      <c r="AA188" s="7" t="s">
        <v>27</v>
      </c>
      <c r="AB188" s="7"/>
      <c r="AC188" s="7"/>
      <c r="AD188" s="7"/>
      <c r="AE188" s="7"/>
      <c r="AF188" s="7"/>
      <c r="AG188" s="7"/>
      <c r="AH188" s="7"/>
    </row>
    <row r="189" spans="1:34" hidden="1">
      <c r="C189" s="9"/>
      <c r="D189" s="7"/>
      <c r="E189" s="7"/>
      <c r="F189" s="8"/>
      <c r="G189" s="7"/>
      <c r="H189" s="13" t="s">
        <v>0</v>
      </c>
      <c r="I189" s="14" t="s">
        <v>1</v>
      </c>
      <c r="J189" s="14" t="s">
        <v>2</v>
      </c>
      <c r="K189" s="14" t="s">
        <v>3</v>
      </c>
      <c r="L189" s="14" t="s">
        <v>28</v>
      </c>
      <c r="M189" s="14" t="s">
        <v>29</v>
      </c>
      <c r="N189" s="14" t="s">
        <v>30</v>
      </c>
      <c r="O189" s="14" t="s">
        <v>7</v>
      </c>
      <c r="P189" s="28" t="s">
        <v>8</v>
      </c>
      <c r="Q189" s="29">
        <f>IF(Q188=0,0,Q188-V179/Z188)</f>
        <v>0</v>
      </c>
      <c r="R189" s="30">
        <f>IF(R188=0,0,R188-V179/Z188)</f>
        <v>0</v>
      </c>
      <c r="S189" s="30">
        <f>IF(S188=0,0,S188-V179/Z188)</f>
        <v>0</v>
      </c>
      <c r="T189" s="30">
        <f>IF(T188=0,0,T188-V179/Z188)</f>
        <v>0</v>
      </c>
      <c r="U189" s="30">
        <f>IF(U188=0,0,U188-V179/Z188)</f>
        <v>2520000</v>
      </c>
      <c r="V189" s="30">
        <f>IF(V188=0,0,V188-V179/Z188)</f>
        <v>210000</v>
      </c>
      <c r="W189" s="30">
        <f>IF(W188=0,0,W188-V179/Z188)</f>
        <v>300000</v>
      </c>
      <c r="X189" s="30">
        <f>IF(X188=0,0,X188-V179/Z188)</f>
        <v>0</v>
      </c>
      <c r="Y189" s="30">
        <f>IF(Y188=0,0,Y188-V179/Z188)</f>
        <v>120000</v>
      </c>
      <c r="Z189" s="27">
        <f>9-(IF(Q189&gt;0,0,1)+IF(R189&gt;0,0,1)+IF(S189&gt;0,0,1)+IF(T189&gt;0,0,1)+IF(U189&gt;0,0,1)+IF(V189&gt;0,0,1)+IF(W189&gt;0,0,1)+IF(X189&gt;0,0,1)+IF(Y189&gt;0,0,1))</f>
        <v>4</v>
      </c>
      <c r="AA189" s="27" t="s">
        <v>31</v>
      </c>
      <c r="AB189" s="7"/>
      <c r="AC189" s="7"/>
      <c r="AD189" s="7"/>
      <c r="AE189" s="7"/>
      <c r="AF189" s="7"/>
      <c r="AG189" s="7"/>
      <c r="AH189" s="7"/>
    </row>
    <row r="190" spans="1:34" hidden="1">
      <c r="C190" s="9"/>
      <c r="D190" s="7"/>
      <c r="E190" s="7" t="s">
        <v>13</v>
      </c>
      <c r="F190" s="8"/>
      <c r="G190" s="7"/>
      <c r="H190" s="18">
        <v>15</v>
      </c>
      <c r="I190" s="7">
        <v>50</v>
      </c>
      <c r="J190" s="7">
        <v>52</v>
      </c>
      <c r="K190" s="7">
        <v>54</v>
      </c>
      <c r="L190" s="7">
        <v>200</v>
      </c>
      <c r="M190" s="7">
        <v>208</v>
      </c>
      <c r="N190" s="7">
        <v>216</v>
      </c>
      <c r="O190" s="7">
        <v>10</v>
      </c>
      <c r="P190" s="31">
        <v>30</v>
      </c>
      <c r="Q190" s="32">
        <f>IF(Q189&gt;0,0,Q189)</f>
        <v>0</v>
      </c>
      <c r="R190" s="32">
        <f t="shared" ref="R190:Y190" si="104">IF(R189&gt;0,0,R189)</f>
        <v>0</v>
      </c>
      <c r="S190" s="32">
        <f t="shared" si="104"/>
        <v>0</v>
      </c>
      <c r="T190" s="32">
        <f t="shared" si="104"/>
        <v>0</v>
      </c>
      <c r="U190" s="32">
        <f t="shared" si="104"/>
        <v>0</v>
      </c>
      <c r="V190" s="32">
        <f t="shared" si="104"/>
        <v>0</v>
      </c>
      <c r="W190" s="32">
        <f t="shared" si="104"/>
        <v>0</v>
      </c>
      <c r="X190" s="32">
        <f t="shared" si="104"/>
        <v>0</v>
      </c>
      <c r="Y190" s="32">
        <f t="shared" si="104"/>
        <v>0</v>
      </c>
      <c r="Z190" s="7">
        <f>SUM(Q190:Y190)/Z189</f>
        <v>0</v>
      </c>
      <c r="AA190" s="7"/>
      <c r="AB190" s="7"/>
      <c r="AC190" s="7"/>
      <c r="AD190" s="7"/>
      <c r="AE190" s="7"/>
      <c r="AF190" s="7"/>
      <c r="AG190" s="7"/>
      <c r="AH190" s="7"/>
    </row>
    <row r="191" spans="1:34" hidden="1">
      <c r="C191" s="9"/>
      <c r="D191" s="7"/>
      <c r="E191" s="7" t="s">
        <v>18</v>
      </c>
      <c r="F191" s="8"/>
      <c r="G191" s="7"/>
      <c r="H191" s="18">
        <v>10</v>
      </c>
      <c r="I191" s="7">
        <v>40</v>
      </c>
      <c r="J191" s="7">
        <v>58</v>
      </c>
      <c r="K191" s="7">
        <v>28</v>
      </c>
      <c r="L191" s="7">
        <v>100</v>
      </c>
      <c r="M191" s="7">
        <v>145</v>
      </c>
      <c r="N191" s="7">
        <v>70</v>
      </c>
      <c r="O191" s="7">
        <v>10</v>
      </c>
      <c r="P191" s="31">
        <v>10</v>
      </c>
      <c r="Q191" s="33">
        <f t="shared" ref="Q191:Y191" si="105">IF(Q189&lt;0,0,Q189)</f>
        <v>0</v>
      </c>
      <c r="R191" s="33">
        <f t="shared" si="105"/>
        <v>0</v>
      </c>
      <c r="S191" s="33">
        <f t="shared" si="105"/>
        <v>0</v>
      </c>
      <c r="T191" s="33">
        <f t="shared" si="105"/>
        <v>0</v>
      </c>
      <c r="U191" s="33">
        <f t="shared" si="105"/>
        <v>2520000</v>
      </c>
      <c r="V191" s="33">
        <f t="shared" si="105"/>
        <v>210000</v>
      </c>
      <c r="W191" s="33">
        <f t="shared" si="105"/>
        <v>300000</v>
      </c>
      <c r="X191" s="33">
        <f t="shared" si="105"/>
        <v>0</v>
      </c>
      <c r="Y191" s="33">
        <f t="shared" si="105"/>
        <v>120000</v>
      </c>
    </row>
    <row r="192" spans="1:34" hidden="1">
      <c r="C192" s="9"/>
      <c r="D192" s="7"/>
      <c r="E192" s="7" t="s">
        <v>15</v>
      </c>
      <c r="F192" s="8"/>
      <c r="G192" s="7"/>
      <c r="H192" s="18">
        <v>10</v>
      </c>
      <c r="I192" s="7">
        <v>25</v>
      </c>
      <c r="J192" s="7">
        <v>42</v>
      </c>
      <c r="K192" s="7">
        <v>60</v>
      </c>
      <c r="L192" s="7">
        <v>63</v>
      </c>
      <c r="M192" s="7">
        <v>105</v>
      </c>
      <c r="N192" s="7">
        <v>150</v>
      </c>
      <c r="O192" s="7">
        <v>5</v>
      </c>
      <c r="P192" s="31">
        <v>40</v>
      </c>
      <c r="Q192" s="24">
        <f>IF(Q191=0,0,Q191+Z190)</f>
        <v>0</v>
      </c>
      <c r="R192" s="25">
        <f>IF(R191=0,0,R191+Z190)</f>
        <v>0</v>
      </c>
      <c r="S192" s="25">
        <f>IF(S191=0,0,S191+Z190)</f>
        <v>0</v>
      </c>
      <c r="T192" s="25">
        <f>IF(T191=0,0,T191+Z190)</f>
        <v>0</v>
      </c>
      <c r="U192" s="25">
        <f>IF(U191=0,0,U191+Z190)</f>
        <v>2520000</v>
      </c>
      <c r="V192" s="25">
        <f>IF(V191=0,0,V191+Z190)</f>
        <v>210000</v>
      </c>
      <c r="W192" s="25">
        <f>IF(W191=0,0,W191+Z190)</f>
        <v>300000</v>
      </c>
      <c r="X192" s="25">
        <f>IF(X191=0,0,X191+Z190)</f>
        <v>0</v>
      </c>
      <c r="Y192" s="25">
        <f>IF(Y191=0,0,Y191+Z190)</f>
        <v>120000</v>
      </c>
      <c r="Z192" s="27">
        <f>9-(IF(Q192&gt;0,0,1)+IF(R192&gt;0,0,1)+IF(S192&gt;0,0,1)+IF(T192&gt;0,0,1)+IF(U192&gt;0,0,1)+IF(V192&gt;0,0,1)+IF(W192&gt;0,0,1)+IF(X192&gt;0,0,1)+IF(Y192&gt;0,0,1))</f>
        <v>4</v>
      </c>
      <c r="AA192" s="27" t="s">
        <v>31</v>
      </c>
    </row>
    <row r="193" spans="3:27" hidden="1">
      <c r="C193" s="9"/>
      <c r="D193" s="7"/>
      <c r="E193" s="7" t="s">
        <v>25</v>
      </c>
      <c r="F193" s="8"/>
      <c r="G193" s="7"/>
      <c r="H193" s="22">
        <v>10</v>
      </c>
      <c r="I193" s="23">
        <v>55</v>
      </c>
      <c r="J193" s="23">
        <v>26</v>
      </c>
      <c r="K193" s="23">
        <v>44</v>
      </c>
      <c r="L193" s="23">
        <v>137</v>
      </c>
      <c r="M193" s="23">
        <v>65</v>
      </c>
      <c r="N193" s="23">
        <v>110</v>
      </c>
      <c r="O193" s="23">
        <v>5</v>
      </c>
      <c r="P193" s="34">
        <v>20</v>
      </c>
      <c r="Q193" s="32">
        <f>IF(Q192&gt;0,0,Q192)</f>
        <v>0</v>
      </c>
      <c r="R193" s="32">
        <f t="shared" ref="R193:Y193" si="106">IF(R192&gt;0,0,R192)</f>
        <v>0</v>
      </c>
      <c r="S193" s="32">
        <f t="shared" si="106"/>
        <v>0</v>
      </c>
      <c r="T193" s="32">
        <f t="shared" si="106"/>
        <v>0</v>
      </c>
      <c r="U193" s="32">
        <f t="shared" si="106"/>
        <v>0</v>
      </c>
      <c r="V193" s="32">
        <f t="shared" si="106"/>
        <v>0</v>
      </c>
      <c r="W193" s="32">
        <f t="shared" si="106"/>
        <v>0</v>
      </c>
      <c r="X193" s="32">
        <f t="shared" si="106"/>
        <v>0</v>
      </c>
      <c r="Y193" s="32">
        <f t="shared" si="106"/>
        <v>0</v>
      </c>
      <c r="Z193" s="7">
        <f>SUM(Q193:Y193)/Z192</f>
        <v>0</v>
      </c>
      <c r="AA193" s="7"/>
    </row>
    <row r="194" spans="3:27" hidden="1">
      <c r="C194" s="9"/>
      <c r="D194" s="7"/>
      <c r="E194" s="7"/>
      <c r="F194" s="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33">
        <f t="shared" ref="Q194:Y194" si="107">IF(Q192&lt;0,0,Q192)</f>
        <v>0</v>
      </c>
      <c r="R194" s="33">
        <f t="shared" si="107"/>
        <v>0</v>
      </c>
      <c r="S194" s="33">
        <f t="shared" si="107"/>
        <v>0</v>
      </c>
      <c r="T194" s="33">
        <f t="shared" si="107"/>
        <v>0</v>
      </c>
      <c r="U194" s="33">
        <f t="shared" si="107"/>
        <v>2520000</v>
      </c>
      <c r="V194" s="33">
        <f t="shared" si="107"/>
        <v>210000</v>
      </c>
      <c r="W194" s="33">
        <f t="shared" si="107"/>
        <v>300000</v>
      </c>
      <c r="X194" s="33">
        <f t="shared" si="107"/>
        <v>0</v>
      </c>
      <c r="Y194" s="33">
        <f t="shared" si="107"/>
        <v>120000</v>
      </c>
    </row>
    <row r="195" spans="3:27" hidden="1">
      <c r="C195" s="9"/>
      <c r="D195" s="7"/>
      <c r="E195" s="7"/>
      <c r="F195" s="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24">
        <f>IF(Q194=0,0,Q194+Z193)</f>
        <v>0</v>
      </c>
      <c r="R195" s="25">
        <f>IF(R194=0,0,R194+Z193)</f>
        <v>0</v>
      </c>
      <c r="S195" s="25">
        <f>IF(S194=0,0,S194+Z193)</f>
        <v>0</v>
      </c>
      <c r="T195" s="25">
        <f>IF(T194=0,0,T194+Z193)</f>
        <v>0</v>
      </c>
      <c r="U195" s="25">
        <f>IF(U194=0,0,U194+Z193)</f>
        <v>2520000</v>
      </c>
      <c r="V195" s="25">
        <f>IF(V194=0,0,V194+Z193)</f>
        <v>210000</v>
      </c>
      <c r="W195" s="25">
        <f>IF(W194=0,0,W194+Z193)</f>
        <v>300000</v>
      </c>
      <c r="X195" s="25">
        <f>IF(X194=0,0,X194+Z193)</f>
        <v>0</v>
      </c>
      <c r="Y195" s="25">
        <f>IF(Y194=0,0,Y194+Z193)</f>
        <v>120000</v>
      </c>
      <c r="Z195" s="27">
        <f>9-(IF(Q195&gt;0,0,1)+IF(R195&gt;0,0,1)+IF(S195&gt;0,0,1)+IF(T195&gt;0,0,1)+IF(U195&gt;0,0,1)+IF(V195&gt;0,0,1)+IF(W195&gt;0,0,1)+IF(X195&gt;0,0,1)+IF(Y195&gt;0,0,1))</f>
        <v>4</v>
      </c>
      <c r="AA195" s="27" t="s">
        <v>31</v>
      </c>
    </row>
    <row r="196" spans="3:27" hidden="1">
      <c r="C196" s="9"/>
      <c r="D196" s="7"/>
      <c r="E196" s="7"/>
      <c r="F196" s="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32">
        <f>IF(Q195&gt;0,0,Q195)</f>
        <v>0</v>
      </c>
      <c r="R196" s="32">
        <f t="shared" ref="R196:Y196" si="108">IF(R195&gt;0,0,R195)</f>
        <v>0</v>
      </c>
      <c r="S196" s="32">
        <f t="shared" si="108"/>
        <v>0</v>
      </c>
      <c r="T196" s="32">
        <f t="shared" si="108"/>
        <v>0</v>
      </c>
      <c r="U196" s="32">
        <f t="shared" si="108"/>
        <v>0</v>
      </c>
      <c r="V196" s="32">
        <f t="shared" si="108"/>
        <v>0</v>
      </c>
      <c r="W196" s="32">
        <f t="shared" si="108"/>
        <v>0</v>
      </c>
      <c r="X196" s="32">
        <f t="shared" si="108"/>
        <v>0</v>
      </c>
      <c r="Y196" s="32">
        <f t="shared" si="108"/>
        <v>0</v>
      </c>
      <c r="Z196" s="7">
        <f>SUM(Q196:Y196)/Z195</f>
        <v>0</v>
      </c>
      <c r="AA196" s="7"/>
    </row>
    <row r="197" spans="3:27" hidden="1">
      <c r="C197" s="9"/>
      <c r="D197" s="7"/>
      <c r="E197" s="7"/>
      <c r="F197" s="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33">
        <f t="shared" ref="Q197:Y197" si="109">IF(Q195&lt;0,0,Q195)</f>
        <v>0</v>
      </c>
      <c r="R197" s="33">
        <f t="shared" si="109"/>
        <v>0</v>
      </c>
      <c r="S197" s="33">
        <f t="shared" si="109"/>
        <v>0</v>
      </c>
      <c r="T197" s="33">
        <f t="shared" si="109"/>
        <v>0</v>
      </c>
      <c r="U197" s="33">
        <f t="shared" si="109"/>
        <v>2520000</v>
      </c>
      <c r="V197" s="33">
        <f t="shared" si="109"/>
        <v>210000</v>
      </c>
      <c r="W197" s="33">
        <f t="shared" si="109"/>
        <v>300000</v>
      </c>
      <c r="X197" s="33">
        <f t="shared" si="109"/>
        <v>0</v>
      </c>
      <c r="Y197" s="33">
        <f t="shared" si="109"/>
        <v>120000</v>
      </c>
    </row>
    <row r="198" spans="3:27" hidden="1">
      <c r="C198" s="9"/>
      <c r="D198" s="7"/>
      <c r="E198" s="7"/>
      <c r="F198" s="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24">
        <f>IF(Q197=0,0,Q197+Z196)</f>
        <v>0</v>
      </c>
      <c r="R198" s="25">
        <f>IF(R197=0,0,R197+Z196)</f>
        <v>0</v>
      </c>
      <c r="S198" s="25">
        <f>IF(S197=0,0,S197+Z196)</f>
        <v>0</v>
      </c>
      <c r="T198" s="25">
        <f>IF(T197=0,0,T197+Z196)</f>
        <v>0</v>
      </c>
      <c r="U198" s="25">
        <f>IF(U197=0,0,U197+Z196)</f>
        <v>2520000</v>
      </c>
      <c r="V198" s="25">
        <f>IF(V197=0,0,V197+Z196)</f>
        <v>210000</v>
      </c>
      <c r="W198" s="25">
        <f>IF(W197=0,0,W197+Z196)</f>
        <v>300000</v>
      </c>
      <c r="X198" s="25">
        <f>IF(X197=0,0,X197+Z196)</f>
        <v>0</v>
      </c>
      <c r="Y198" s="25">
        <f>IF(Y197=0,0,Y197+Z196)</f>
        <v>120000</v>
      </c>
      <c r="Z198" s="27">
        <f>9-(IF(Q198&gt;0,0,1)+IF(R198&gt;0,0,1)+IF(S198&gt;0,0,1)+IF(T198&gt;0,0,1)+IF(U198&gt;0,0,1)+IF(V198&gt;0,0,1)+IF(W198&gt;0,0,1)+IF(X198&gt;0,0,1)+IF(Y198&gt;0,0,1))</f>
        <v>4</v>
      </c>
      <c r="AA198" s="27" t="s">
        <v>31</v>
      </c>
    </row>
    <row r="199" spans="3:27" hidden="1">
      <c r="C199" s="9"/>
      <c r="D199" s="7"/>
      <c r="E199" s="7"/>
      <c r="F199" s="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32">
        <f>IF(Q198&gt;0,0,Q198)</f>
        <v>0</v>
      </c>
      <c r="R199" s="32">
        <f t="shared" ref="R199:Y199" si="110">IF(R198&gt;0,0,R198)</f>
        <v>0</v>
      </c>
      <c r="S199" s="32">
        <f t="shared" si="110"/>
        <v>0</v>
      </c>
      <c r="T199" s="32">
        <f t="shared" si="110"/>
        <v>0</v>
      </c>
      <c r="U199" s="32">
        <f t="shared" si="110"/>
        <v>0</v>
      </c>
      <c r="V199" s="32">
        <f t="shared" si="110"/>
        <v>0</v>
      </c>
      <c r="W199" s="32">
        <f t="shared" si="110"/>
        <v>0</v>
      </c>
      <c r="X199" s="32">
        <f t="shared" si="110"/>
        <v>0</v>
      </c>
      <c r="Y199" s="32">
        <f t="shared" si="110"/>
        <v>0</v>
      </c>
      <c r="Z199" s="7">
        <f>SUM(Q199:Y199)/Z198</f>
        <v>0</v>
      </c>
      <c r="AA199" s="7"/>
    </row>
    <row r="200" spans="3:27" hidden="1">
      <c r="C200" s="9"/>
      <c r="D200" s="7"/>
      <c r="E200" s="7"/>
      <c r="F200" s="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33">
        <f t="shared" ref="Q200:Y200" si="111">IF(Q198&lt;0,0,Q198)</f>
        <v>0</v>
      </c>
      <c r="R200" s="33">
        <f t="shared" si="111"/>
        <v>0</v>
      </c>
      <c r="S200" s="33">
        <f t="shared" si="111"/>
        <v>0</v>
      </c>
      <c r="T200" s="33">
        <f t="shared" si="111"/>
        <v>0</v>
      </c>
      <c r="U200" s="33">
        <f t="shared" si="111"/>
        <v>2520000</v>
      </c>
      <c r="V200" s="33">
        <f t="shared" si="111"/>
        <v>210000</v>
      </c>
      <c r="W200" s="33">
        <f t="shared" si="111"/>
        <v>300000</v>
      </c>
      <c r="X200" s="33">
        <f t="shared" si="111"/>
        <v>0</v>
      </c>
      <c r="Y200" s="33">
        <f t="shared" si="111"/>
        <v>120000</v>
      </c>
    </row>
    <row r="201" spans="3:27" hidden="1">
      <c r="C201" s="9"/>
      <c r="D201" s="7"/>
      <c r="E201" s="7"/>
      <c r="F201" s="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24">
        <f>IF(Q200=0,0,Q200+Z199)</f>
        <v>0</v>
      </c>
      <c r="R201" s="25">
        <f>IF(R200=0,0,R200+Z199)</f>
        <v>0</v>
      </c>
      <c r="S201" s="25">
        <f>IF(S200=0,0,S200+Z199)</f>
        <v>0</v>
      </c>
      <c r="T201" s="25">
        <f>IF(T200=0,0,T200+Z199)</f>
        <v>0</v>
      </c>
      <c r="U201" s="25">
        <f>IF(U200=0,0,U200+Z199)</f>
        <v>2520000</v>
      </c>
      <c r="V201" s="25">
        <f>IF(V200=0,0,V200+Z199)</f>
        <v>210000</v>
      </c>
      <c r="W201" s="25">
        <f>IF(W200=0,0,W200+Z199)</f>
        <v>300000</v>
      </c>
      <c r="X201" s="25">
        <f>IF(X200=0,0,X200+Z199)</f>
        <v>0</v>
      </c>
      <c r="Y201" s="25">
        <f>IF(Y200=0,0,Y200+Z199)</f>
        <v>120000</v>
      </c>
      <c r="Z201" s="27">
        <f>9-(IF(Q201&gt;0,0,1)+IF(R201&gt;0,0,1)+IF(S201&gt;0,0,1)+IF(T201&gt;0,0,1)+IF(U201&gt;0,0,1)+IF(V201&gt;0,0,1)+IF(W201&gt;0,0,1)+IF(X201&gt;0,0,1)+IF(Y201&gt;0,0,1))</f>
        <v>4</v>
      </c>
      <c r="AA201" s="27" t="s">
        <v>31</v>
      </c>
    </row>
    <row r="202" spans="3:27" hidden="1">
      <c r="C202" s="9"/>
      <c r="D202" s="7"/>
      <c r="E202" s="7"/>
      <c r="F202" s="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32">
        <f>IF(Q201&gt;0,0,Q201)</f>
        <v>0</v>
      </c>
      <c r="R202" s="32">
        <f t="shared" ref="R202:Y202" si="112">IF(R201&gt;0,0,R201)</f>
        <v>0</v>
      </c>
      <c r="S202" s="32">
        <f t="shared" si="112"/>
        <v>0</v>
      </c>
      <c r="T202" s="32">
        <f t="shared" si="112"/>
        <v>0</v>
      </c>
      <c r="U202" s="32">
        <f t="shared" si="112"/>
        <v>0</v>
      </c>
      <c r="V202" s="32">
        <f t="shared" si="112"/>
        <v>0</v>
      </c>
      <c r="W202" s="32">
        <f t="shared" si="112"/>
        <v>0</v>
      </c>
      <c r="X202" s="32">
        <f t="shared" si="112"/>
        <v>0</v>
      </c>
      <c r="Y202" s="32">
        <f t="shared" si="112"/>
        <v>0</v>
      </c>
      <c r="Z202" s="7">
        <f>SUM(Q202:Y202)/Z201</f>
        <v>0</v>
      </c>
      <c r="AA202" s="7"/>
    </row>
    <row r="203" spans="3:27" hidden="1">
      <c r="C203" s="9"/>
      <c r="D203" s="7"/>
      <c r="E203" s="7"/>
      <c r="F203" s="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33">
        <f t="shared" ref="Q203:Y203" si="113">IF(Q201&lt;0,0,Q201)</f>
        <v>0</v>
      </c>
      <c r="R203" s="33">
        <f t="shared" si="113"/>
        <v>0</v>
      </c>
      <c r="S203" s="33">
        <f t="shared" si="113"/>
        <v>0</v>
      </c>
      <c r="T203" s="33">
        <f t="shared" si="113"/>
        <v>0</v>
      </c>
      <c r="U203" s="33">
        <f t="shared" si="113"/>
        <v>2520000</v>
      </c>
      <c r="V203" s="33">
        <f t="shared" si="113"/>
        <v>210000</v>
      </c>
      <c r="W203" s="33">
        <f t="shared" si="113"/>
        <v>300000</v>
      </c>
      <c r="X203" s="33">
        <f t="shared" si="113"/>
        <v>0</v>
      </c>
      <c r="Y203" s="33">
        <f t="shared" si="113"/>
        <v>120000</v>
      </c>
    </row>
    <row r="204" spans="3:27" hidden="1">
      <c r="C204" s="9"/>
      <c r="D204" s="7"/>
      <c r="E204" s="7"/>
      <c r="F204" s="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24">
        <f>IF(Q203=0,0,Q203+Z202)</f>
        <v>0</v>
      </c>
      <c r="R204" s="25">
        <f>IF(R203=0,0,R203+Z202)</f>
        <v>0</v>
      </c>
      <c r="S204" s="25">
        <f>IF(S203=0,0,S203+Z202)</f>
        <v>0</v>
      </c>
      <c r="T204" s="25">
        <f>IF(T203=0,0,T203+Z202)</f>
        <v>0</v>
      </c>
      <c r="U204" s="25">
        <f>IF(U203=0,0,U203+Z202)</f>
        <v>2520000</v>
      </c>
      <c r="V204" s="25">
        <f>IF(V203=0,0,V203+Z202)</f>
        <v>210000</v>
      </c>
      <c r="W204" s="25">
        <f>IF(W203=0,0,W203+Z202)</f>
        <v>300000</v>
      </c>
      <c r="X204" s="25">
        <f>IF(X203=0,0,X203+Z202)</f>
        <v>0</v>
      </c>
      <c r="Y204" s="25">
        <f>IF(Y203=0,0,Y203+Z202)</f>
        <v>120000</v>
      </c>
      <c r="Z204" s="27">
        <f>9-(IF(Q204&gt;0,0,1)+IF(R204&gt;0,0,1)+IF(S204&gt;0,0,1)+IF(T204&gt;0,0,1)+IF(U204&gt;0,0,1)+IF(V204&gt;0,0,1)+IF(W204&gt;0,0,1)+IF(X204&gt;0,0,1)+IF(Y204&gt;0,0,1))</f>
        <v>4</v>
      </c>
      <c r="AA204" s="27" t="s">
        <v>31</v>
      </c>
    </row>
    <row r="205" spans="3:27" hidden="1">
      <c r="C205" s="9"/>
      <c r="D205" s="7"/>
      <c r="E205" s="7"/>
      <c r="F205" s="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32">
        <f>IF(Q204&gt;0,0,Q204)</f>
        <v>0</v>
      </c>
      <c r="R205" s="32">
        <f t="shared" ref="R205:Y205" si="114">IF(R204&gt;0,0,R204)</f>
        <v>0</v>
      </c>
      <c r="S205" s="32">
        <f t="shared" si="114"/>
        <v>0</v>
      </c>
      <c r="T205" s="32">
        <f t="shared" si="114"/>
        <v>0</v>
      </c>
      <c r="U205" s="32">
        <f t="shared" si="114"/>
        <v>0</v>
      </c>
      <c r="V205" s="32">
        <f t="shared" si="114"/>
        <v>0</v>
      </c>
      <c r="W205" s="32">
        <f t="shared" si="114"/>
        <v>0</v>
      </c>
      <c r="X205" s="32">
        <f t="shared" si="114"/>
        <v>0</v>
      </c>
      <c r="Y205" s="32">
        <f t="shared" si="114"/>
        <v>0</v>
      </c>
      <c r="Z205" s="7">
        <f>SUM(Q205:Y205)/Z204</f>
        <v>0</v>
      </c>
      <c r="AA205" s="7"/>
    </row>
    <row r="206" spans="3:27" hidden="1">
      <c r="C206" s="9"/>
      <c r="D206" s="7"/>
      <c r="E206" s="7"/>
      <c r="F206" s="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33">
        <f t="shared" ref="Q206:Y206" si="115">IF(Q204&lt;0,0,Q204)</f>
        <v>0</v>
      </c>
      <c r="R206" s="33">
        <f t="shared" si="115"/>
        <v>0</v>
      </c>
      <c r="S206" s="33">
        <f t="shared" si="115"/>
        <v>0</v>
      </c>
      <c r="T206" s="33">
        <f t="shared" si="115"/>
        <v>0</v>
      </c>
      <c r="U206" s="33">
        <f t="shared" si="115"/>
        <v>2520000</v>
      </c>
      <c r="V206" s="33">
        <f t="shared" si="115"/>
        <v>210000</v>
      </c>
      <c r="W206" s="33">
        <f t="shared" si="115"/>
        <v>300000</v>
      </c>
      <c r="X206" s="33">
        <f t="shared" si="115"/>
        <v>0</v>
      </c>
      <c r="Y206" s="33">
        <f t="shared" si="115"/>
        <v>120000</v>
      </c>
    </row>
    <row r="207" spans="3:27" hidden="1">
      <c r="C207" s="9"/>
      <c r="D207" s="7"/>
      <c r="E207" s="7"/>
      <c r="F207" s="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24">
        <f>IF(Q206=0,0,Q206+Z205)</f>
        <v>0</v>
      </c>
      <c r="R207" s="25">
        <f>IF(R206=0,0,R206+Z205)</f>
        <v>0</v>
      </c>
      <c r="S207" s="25">
        <f>IF(S206=0,0,S206+Z205)</f>
        <v>0</v>
      </c>
      <c r="T207" s="25">
        <f>IF(T206=0,0,T206+Z205)</f>
        <v>0</v>
      </c>
      <c r="U207" s="25">
        <f>IF(U206=0,0,U206+Z205)</f>
        <v>2520000</v>
      </c>
      <c r="V207" s="25">
        <f>IF(V206=0,0,V206+Z205)</f>
        <v>210000</v>
      </c>
      <c r="W207" s="25">
        <f>IF(W206=0,0,W206+Z205)</f>
        <v>300000</v>
      </c>
      <c r="X207" s="25">
        <f>IF(X206=0,0,X206+Z205)</f>
        <v>0</v>
      </c>
      <c r="Y207" s="25">
        <f>IF(Y206=0,0,Y206+Z205)</f>
        <v>120000</v>
      </c>
      <c r="Z207" s="27">
        <f>9-(IF(Q207&gt;0,0,1)+IF(R207&gt;0,0,1)+IF(S207&gt;0,0,1)+IF(T207&gt;0,0,1)+IF(U207&gt;0,0,1)+IF(V207&gt;0,0,1)+IF(W207&gt;0,0,1)+IF(X207&gt;0,0,1)+IF(Y207&gt;0,0,1))</f>
        <v>4</v>
      </c>
      <c r="AA207" s="27" t="s">
        <v>31</v>
      </c>
    </row>
    <row r="208" spans="3:27" hidden="1">
      <c r="C208" s="9"/>
      <c r="D208" s="7"/>
      <c r="E208" s="7"/>
      <c r="F208" s="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32">
        <f>IF(Q207&gt;0,0,Q207)</f>
        <v>0</v>
      </c>
      <c r="R208" s="32">
        <f t="shared" ref="R208:Y208" si="116">IF(R207&gt;0,0,R207)</f>
        <v>0</v>
      </c>
      <c r="S208" s="32">
        <f t="shared" si="116"/>
        <v>0</v>
      </c>
      <c r="T208" s="32">
        <f t="shared" si="116"/>
        <v>0</v>
      </c>
      <c r="U208" s="32">
        <f t="shared" si="116"/>
        <v>0</v>
      </c>
      <c r="V208" s="32">
        <f t="shared" si="116"/>
        <v>0</v>
      </c>
      <c r="W208" s="32">
        <f t="shared" si="116"/>
        <v>0</v>
      </c>
      <c r="X208" s="32">
        <f t="shared" si="116"/>
        <v>0</v>
      </c>
      <c r="Y208" s="32">
        <f t="shared" si="116"/>
        <v>0</v>
      </c>
      <c r="Z208" s="7">
        <f>SUM(Q208:Y208)/Z207</f>
        <v>0</v>
      </c>
      <c r="AA208" s="7"/>
    </row>
    <row r="209" spans="1:27" hidden="1">
      <c r="C209" s="9"/>
      <c r="D209" s="7"/>
      <c r="E209" s="7"/>
      <c r="F209" s="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33">
        <f t="shared" ref="Q209:Y209" si="117">IF(Q207&lt;0,0,Q207)</f>
        <v>0</v>
      </c>
      <c r="R209" s="33">
        <f t="shared" si="117"/>
        <v>0</v>
      </c>
      <c r="S209" s="33">
        <f t="shared" si="117"/>
        <v>0</v>
      </c>
      <c r="T209" s="33">
        <f t="shared" si="117"/>
        <v>0</v>
      </c>
      <c r="U209" s="33">
        <f t="shared" si="117"/>
        <v>2520000</v>
      </c>
      <c r="V209" s="33">
        <f t="shared" si="117"/>
        <v>210000</v>
      </c>
      <c r="W209" s="33">
        <f t="shared" si="117"/>
        <v>300000</v>
      </c>
      <c r="X209" s="33">
        <f t="shared" si="117"/>
        <v>0</v>
      </c>
      <c r="Y209" s="33">
        <f t="shared" si="117"/>
        <v>120000</v>
      </c>
    </row>
    <row r="210" spans="1:27" hidden="1">
      <c r="C210" s="9"/>
      <c r="D210" s="7"/>
      <c r="E210" s="7"/>
      <c r="F210" s="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35">
        <f>IF(Q209=0,0,Q209+Z208)</f>
        <v>0</v>
      </c>
      <c r="R210" s="35">
        <f>IF(R209=0,0,R209+Z208)</f>
        <v>0</v>
      </c>
      <c r="S210" s="35">
        <f>IF(S209=0,0,S209+Z208)</f>
        <v>0</v>
      </c>
      <c r="T210" s="35">
        <f>IF(T209=0,0,T209+Z208)</f>
        <v>0</v>
      </c>
      <c r="U210" s="35">
        <f>IF(U209=0,0,U209+Z208)</f>
        <v>2520000</v>
      </c>
      <c r="V210" s="35">
        <f>IF(V209=0,0,V209+Z208)</f>
        <v>210000</v>
      </c>
      <c r="W210" s="35">
        <f>IF(W209=0,0,W209+Z208)</f>
        <v>300000</v>
      </c>
      <c r="X210" s="35">
        <f>IF(X209=0,0,X209+Z208)</f>
        <v>0</v>
      </c>
      <c r="Y210" s="35">
        <f>IF(Y209=0,0,Y209+Z208)</f>
        <v>120000</v>
      </c>
      <c r="Z210" s="27">
        <f>9-(IF(Q210&gt;0,0,1)+IF(R210&gt;0,0,1)+IF(S210&gt;0,0,1)+IF(T210&gt;0,0,1)+IF(U210&gt;0,0,1)+IF(V210&gt;0,0,1)+IF(W210&gt;0,0,1)+IF(X210&gt;0,0,1)+IF(Y210&gt;0,0,1))</f>
        <v>4</v>
      </c>
      <c r="AA210" s="27" t="s">
        <v>31</v>
      </c>
    </row>
    <row r="211" spans="1:27" hidden="1">
      <c r="C211" s="9"/>
      <c r="D211" s="7"/>
      <c r="E211" s="7"/>
      <c r="F211" s="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36">
        <f t="shared" ref="Q211:Y211" si="118">IF(Q210=0,0,Q210/Q188)</f>
        <v>0</v>
      </c>
      <c r="R211" s="36">
        <f t="shared" si="118"/>
        <v>0</v>
      </c>
      <c r="S211" s="36">
        <f t="shared" si="118"/>
        <v>0</v>
      </c>
      <c r="T211" s="36">
        <f t="shared" si="118"/>
        <v>0</v>
      </c>
      <c r="U211" s="36">
        <f t="shared" si="118"/>
        <v>1</v>
      </c>
      <c r="V211" s="36">
        <f t="shared" si="118"/>
        <v>1</v>
      </c>
      <c r="W211" s="36">
        <f t="shared" si="118"/>
        <v>1</v>
      </c>
      <c r="X211" s="36">
        <f t="shared" si="118"/>
        <v>0</v>
      </c>
      <c r="Y211" s="36">
        <f t="shared" si="118"/>
        <v>1</v>
      </c>
      <c r="Z211" s="27"/>
      <c r="AA211" s="27"/>
    </row>
    <row r="212" spans="1:27">
      <c r="C212" s="9"/>
      <c r="D212" s="7"/>
      <c r="E212" s="7"/>
      <c r="F212" s="8"/>
      <c r="G212" s="7"/>
      <c r="H212" s="7" t="s">
        <v>0</v>
      </c>
      <c r="I212" s="7" t="s">
        <v>1</v>
      </c>
      <c r="J212" s="7" t="s">
        <v>2</v>
      </c>
      <c r="K212" s="7" t="s">
        <v>3</v>
      </c>
      <c r="L212" s="7" t="s">
        <v>4</v>
      </c>
      <c r="M212" s="7" t="s">
        <v>5</v>
      </c>
      <c r="N212" s="7" t="s">
        <v>6</v>
      </c>
      <c r="O212" s="7" t="s">
        <v>7</v>
      </c>
      <c r="P212" s="7" t="s">
        <v>8</v>
      </c>
      <c r="Q212" s="7"/>
      <c r="R212" s="7"/>
      <c r="S212" s="7"/>
      <c r="T212" s="7"/>
      <c r="U212" s="7"/>
    </row>
    <row r="213" spans="1:27" ht="14.25" thickBot="1">
      <c r="C213" s="37"/>
      <c r="D213" s="38"/>
      <c r="E213" s="38"/>
      <c r="F213" s="39"/>
      <c r="G213" s="38" t="s">
        <v>32</v>
      </c>
      <c r="H213" s="40">
        <f t="shared" ref="H213:P213" si="119">H171*Q211</f>
        <v>0</v>
      </c>
      <c r="I213" s="40">
        <f t="shared" si="119"/>
        <v>0</v>
      </c>
      <c r="J213" s="40">
        <f t="shared" si="119"/>
        <v>0</v>
      </c>
      <c r="K213" s="40">
        <f t="shared" si="119"/>
        <v>0</v>
      </c>
      <c r="L213" s="40">
        <f t="shared" si="119"/>
        <v>40000</v>
      </c>
      <c r="M213" s="40">
        <f t="shared" si="119"/>
        <v>2000</v>
      </c>
      <c r="N213" s="40">
        <f t="shared" si="119"/>
        <v>2000</v>
      </c>
      <c r="O213" s="40">
        <f t="shared" si="119"/>
        <v>0</v>
      </c>
      <c r="P213" s="40">
        <f t="shared" si="119"/>
        <v>3000</v>
      </c>
      <c r="Q213" s="38"/>
      <c r="R213" s="38"/>
      <c r="S213" s="38"/>
      <c r="T213" s="38"/>
      <c r="U213" s="38"/>
    </row>
    <row r="214" spans="1:27" ht="12.6" customHeight="1" thickBot="1"/>
    <row r="215" spans="1:27">
      <c r="C215" s="6" t="s">
        <v>39</v>
      </c>
      <c r="D215" s="7"/>
      <c r="E215" s="7" t="s">
        <v>12</v>
      </c>
      <c r="F215" s="8"/>
      <c r="G215" s="7"/>
      <c r="H215" s="7" t="s">
        <v>0</v>
      </c>
      <c r="I215" s="7" t="s">
        <v>1</v>
      </c>
      <c r="J215" s="7" t="s">
        <v>2</v>
      </c>
      <c r="K215" s="7" t="s">
        <v>3</v>
      </c>
      <c r="L215" s="7" t="s">
        <v>4</v>
      </c>
      <c r="M215" s="7" t="s">
        <v>5</v>
      </c>
      <c r="N215" s="7" t="s">
        <v>6</v>
      </c>
      <c r="O215" s="7"/>
      <c r="P215" s="7"/>
      <c r="Q215" s="7"/>
      <c r="R215" s="7"/>
      <c r="S215" s="7"/>
      <c r="T215" s="7"/>
      <c r="U215" s="7"/>
    </row>
    <row r="216" spans="1:27">
      <c r="A216" t="s">
        <v>13</v>
      </c>
      <c r="C216" s="9"/>
      <c r="D216" s="7" t="s">
        <v>14</v>
      </c>
      <c r="E216" s="10" t="s">
        <v>15</v>
      </c>
      <c r="F216" s="8"/>
      <c r="G216" s="7" t="s">
        <v>16</v>
      </c>
      <c r="H216" s="10"/>
      <c r="I216" s="10"/>
      <c r="J216" s="10"/>
      <c r="K216" s="10"/>
      <c r="L216" s="10"/>
      <c r="M216" s="10"/>
      <c r="N216" s="10"/>
      <c r="O216" s="7"/>
      <c r="P216" s="7"/>
      <c r="Q216" s="7"/>
      <c r="R216" s="7"/>
      <c r="S216" s="7" t="s">
        <v>17</v>
      </c>
      <c r="T216" s="11">
        <f>SUM(Q226:Y229)</f>
        <v>3150000</v>
      </c>
      <c r="U216" s="7"/>
    </row>
    <row r="217" spans="1:27">
      <c r="A217" t="s">
        <v>18</v>
      </c>
      <c r="C217" s="9"/>
      <c r="D217" s="7" t="s">
        <v>19</v>
      </c>
      <c r="E217" s="10"/>
      <c r="F217" s="8"/>
      <c r="G217" s="7" t="s">
        <v>20</v>
      </c>
      <c r="H217" s="10">
        <v>100</v>
      </c>
      <c r="I217" s="10">
        <v>100</v>
      </c>
      <c r="J217" s="10">
        <v>100</v>
      </c>
      <c r="K217" s="10">
        <v>100</v>
      </c>
      <c r="L217" s="10">
        <v>100</v>
      </c>
      <c r="M217" s="10">
        <v>100</v>
      </c>
      <c r="N217" s="10">
        <v>100</v>
      </c>
      <c r="O217" s="7"/>
      <c r="P217" s="7"/>
      <c r="Q217" s="7"/>
      <c r="R217" s="7"/>
      <c r="S217" s="7" t="s">
        <v>21</v>
      </c>
      <c r="T217" s="11">
        <f>SUM(H224:N224)*E219+(E217*(E218/100)+E217)*E219</f>
        <v>0</v>
      </c>
      <c r="U217" s="7"/>
    </row>
    <row r="218" spans="1:27">
      <c r="A218" t="s">
        <v>15</v>
      </c>
      <c r="C218" s="9"/>
      <c r="D218" s="7" t="s">
        <v>34</v>
      </c>
      <c r="E218" s="10"/>
      <c r="F218" s="8"/>
      <c r="G218" s="7" t="s">
        <v>34</v>
      </c>
      <c r="H218" s="10"/>
      <c r="I218" s="10"/>
      <c r="J218" s="10"/>
      <c r="K218" s="10"/>
      <c r="L218" s="10"/>
      <c r="M218" s="10"/>
      <c r="N218" s="10"/>
      <c r="O218" s="7"/>
      <c r="P218" s="7"/>
      <c r="Q218" s="7"/>
      <c r="R218" s="7"/>
      <c r="S218" s="7" t="s">
        <v>23</v>
      </c>
      <c r="T218" s="12">
        <f>T217/T216*100</f>
        <v>0</v>
      </c>
      <c r="U218" s="7" t="s">
        <v>35</v>
      </c>
      <c r="V218">
        <f>($V$3*T218*T218+$W$3*T218)/100</f>
        <v>0</v>
      </c>
    </row>
    <row r="219" spans="1:27">
      <c r="A219" t="s">
        <v>25</v>
      </c>
      <c r="C219" s="9"/>
      <c r="D219" s="7" t="s">
        <v>26</v>
      </c>
      <c r="E219" s="10">
        <v>1</v>
      </c>
      <c r="F219" s="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7" hidden="1">
      <c r="C220" s="9"/>
      <c r="D220" s="7"/>
      <c r="E220" s="7"/>
      <c r="F220" s="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7" hidden="1">
      <c r="A221">
        <v>1</v>
      </c>
      <c r="C221" s="9"/>
      <c r="D221" s="7"/>
      <c r="E221" s="7"/>
      <c r="F221" s="8"/>
      <c r="G221" s="7"/>
      <c r="H221" s="7">
        <v>15</v>
      </c>
      <c r="I221" s="7">
        <v>40</v>
      </c>
      <c r="J221" s="7">
        <v>42</v>
      </c>
      <c r="K221" s="7">
        <v>44</v>
      </c>
      <c r="L221" s="7">
        <v>100</v>
      </c>
      <c r="M221" s="7">
        <v>105</v>
      </c>
      <c r="N221" s="7">
        <v>110</v>
      </c>
      <c r="O221" s="7"/>
      <c r="P221" s="7"/>
      <c r="Q221" s="7"/>
      <c r="R221" s="7"/>
      <c r="S221" s="7"/>
      <c r="T221" s="7"/>
      <c r="U221" s="7"/>
      <c r="V221">
        <f>T216*V218</f>
        <v>0</v>
      </c>
    </row>
    <row r="222" spans="1:27" hidden="1">
      <c r="A222">
        <v>1.1000000000000001</v>
      </c>
      <c r="C222" s="9"/>
      <c r="D222" s="7"/>
      <c r="E222" s="7"/>
      <c r="F222" s="8"/>
      <c r="G222" s="7"/>
      <c r="H222" s="7">
        <f t="shared" ref="H222:N222" si="120">H216*H221*H217/100</f>
        <v>0</v>
      </c>
      <c r="I222" s="7">
        <f t="shared" si="120"/>
        <v>0</v>
      </c>
      <c r="J222" s="7">
        <f t="shared" si="120"/>
        <v>0</v>
      </c>
      <c r="K222" s="7">
        <f t="shared" si="120"/>
        <v>0</v>
      </c>
      <c r="L222" s="7">
        <f t="shared" si="120"/>
        <v>0</v>
      </c>
      <c r="M222" s="7">
        <f t="shared" si="120"/>
        <v>0</v>
      </c>
      <c r="N222" s="7">
        <f t="shared" si="120"/>
        <v>0</v>
      </c>
      <c r="O222" s="7"/>
      <c r="P222" s="7"/>
      <c r="Q222" s="7"/>
      <c r="R222" s="7"/>
      <c r="S222" s="7"/>
      <c r="T222" s="11"/>
      <c r="U222" s="7"/>
    </row>
    <row r="223" spans="1:27" hidden="1">
      <c r="C223" s="9"/>
      <c r="D223" s="7"/>
      <c r="E223" s="7"/>
      <c r="F223" s="8"/>
      <c r="G223" s="7"/>
      <c r="H223" s="7">
        <f t="shared" ref="H223:N223" si="121">H216*H218*H221/100</f>
        <v>0</v>
      </c>
      <c r="I223" s="7">
        <f t="shared" si="121"/>
        <v>0</v>
      </c>
      <c r="J223" s="7">
        <f t="shared" si="121"/>
        <v>0</v>
      </c>
      <c r="K223" s="7">
        <f t="shared" si="121"/>
        <v>0</v>
      </c>
      <c r="L223" s="7">
        <f t="shared" si="121"/>
        <v>0</v>
      </c>
      <c r="M223" s="7">
        <f t="shared" si="121"/>
        <v>0</v>
      </c>
      <c r="N223" s="7">
        <f t="shared" si="121"/>
        <v>0</v>
      </c>
      <c r="O223" s="7"/>
      <c r="P223" s="7"/>
      <c r="Q223" s="7"/>
      <c r="R223" s="7"/>
      <c r="S223" s="7"/>
      <c r="T223" s="7"/>
      <c r="U223" s="7"/>
    </row>
    <row r="224" spans="1:27" hidden="1">
      <c r="C224" s="9"/>
      <c r="D224" s="7"/>
      <c r="E224" s="7"/>
      <c r="F224" s="8"/>
      <c r="G224" s="7"/>
      <c r="H224" s="7">
        <f>H222+H223</f>
        <v>0</v>
      </c>
      <c r="I224" s="7">
        <f t="shared" ref="I224:N224" si="122">I222+I223</f>
        <v>0</v>
      </c>
      <c r="J224" s="7">
        <f t="shared" si="122"/>
        <v>0</v>
      </c>
      <c r="K224" s="7">
        <f t="shared" si="122"/>
        <v>0</v>
      </c>
      <c r="L224" s="7">
        <f t="shared" si="122"/>
        <v>0</v>
      </c>
      <c r="M224" s="7">
        <f t="shared" si="122"/>
        <v>0</v>
      </c>
      <c r="N224" s="7">
        <f t="shared" si="122"/>
        <v>0</v>
      </c>
      <c r="O224" s="7"/>
      <c r="P224" s="7"/>
      <c r="Q224" s="7"/>
      <c r="R224" s="7"/>
      <c r="S224" s="7"/>
      <c r="T224" s="7"/>
      <c r="U224" s="7"/>
    </row>
    <row r="225" spans="3:34" hidden="1">
      <c r="C225" s="9"/>
      <c r="D225" s="7"/>
      <c r="E225" s="7"/>
      <c r="F225" s="8"/>
      <c r="G225" s="7"/>
      <c r="H225" t="s">
        <v>0</v>
      </c>
      <c r="I225" t="s">
        <v>1</v>
      </c>
      <c r="J225" t="s">
        <v>2</v>
      </c>
      <c r="K225" t="s">
        <v>3</v>
      </c>
      <c r="L225" t="s">
        <v>4</v>
      </c>
      <c r="M225" t="s">
        <v>5</v>
      </c>
      <c r="N225" t="s">
        <v>6</v>
      </c>
      <c r="O225" t="s">
        <v>7</v>
      </c>
      <c r="P225" t="s">
        <v>8</v>
      </c>
      <c r="Q225" t="s">
        <v>0</v>
      </c>
      <c r="R225" t="s">
        <v>1</v>
      </c>
      <c r="S225" t="s">
        <v>2</v>
      </c>
      <c r="T225" t="s">
        <v>3</v>
      </c>
      <c r="U225" t="s">
        <v>4</v>
      </c>
      <c r="V225" t="s">
        <v>5</v>
      </c>
      <c r="W225" t="s">
        <v>6</v>
      </c>
      <c r="X225" t="s">
        <v>7</v>
      </c>
      <c r="Y225" t="s">
        <v>8</v>
      </c>
      <c r="Z225" s="7"/>
      <c r="AA225" s="7"/>
      <c r="AB225" s="7"/>
      <c r="AC225" s="7"/>
      <c r="AD225" s="7"/>
      <c r="AE225" s="7"/>
      <c r="AF225" s="7"/>
      <c r="AG225" s="7"/>
      <c r="AH225" s="7"/>
    </row>
    <row r="226" spans="3:34" hidden="1">
      <c r="C226" s="9"/>
      <c r="D226" s="7" t="str">
        <f>IF(E216="歩兵科","1","0")</f>
        <v>0</v>
      </c>
      <c r="E226" s="7" t="s">
        <v>13</v>
      </c>
      <c r="F226" s="8"/>
      <c r="G226" s="7">
        <f>H216+D226</f>
        <v>0</v>
      </c>
      <c r="H226" s="13">
        <f t="shared" ref="H226:P226" si="123">H213*H232</f>
        <v>0</v>
      </c>
      <c r="I226" s="14">
        <f t="shared" si="123"/>
        <v>0</v>
      </c>
      <c r="J226" s="14">
        <f t="shared" si="123"/>
        <v>0</v>
      </c>
      <c r="K226" s="14">
        <f t="shared" si="123"/>
        <v>0</v>
      </c>
      <c r="L226" s="14">
        <f t="shared" si="123"/>
        <v>8000000</v>
      </c>
      <c r="M226" s="14">
        <f t="shared" si="123"/>
        <v>416000</v>
      </c>
      <c r="N226" s="14">
        <f t="shared" si="123"/>
        <v>432000</v>
      </c>
      <c r="O226" s="14">
        <f t="shared" si="123"/>
        <v>0</v>
      </c>
      <c r="P226" s="14">
        <f t="shared" si="123"/>
        <v>90000</v>
      </c>
      <c r="Q226" s="15">
        <f>G226*H226/G230</f>
        <v>0</v>
      </c>
      <c r="R226" s="16">
        <f>G226*I226/G230</f>
        <v>0</v>
      </c>
      <c r="S226" s="16">
        <f>G226*J226/G230</f>
        <v>0</v>
      </c>
      <c r="T226" s="16">
        <f>G226*K226/G230</f>
        <v>0</v>
      </c>
      <c r="U226" s="16">
        <f>G226*L226/G230</f>
        <v>0</v>
      </c>
      <c r="V226" s="16">
        <f>G226*M226/G230</f>
        <v>0</v>
      </c>
      <c r="W226" s="16">
        <f>G226*N226/G230</f>
        <v>0</v>
      </c>
      <c r="X226" s="16">
        <f>G226*O226/G230</f>
        <v>0</v>
      </c>
      <c r="Y226" s="17">
        <f>G226*P226/G230</f>
        <v>0</v>
      </c>
      <c r="Z226" s="7"/>
      <c r="AA226" s="7"/>
      <c r="AB226" s="7"/>
      <c r="AC226" s="7"/>
      <c r="AD226" s="7"/>
      <c r="AE226" s="7"/>
      <c r="AF226" s="7"/>
      <c r="AG226" s="7"/>
      <c r="AH226" s="7"/>
    </row>
    <row r="227" spans="3:34" hidden="1">
      <c r="C227" s="9"/>
      <c r="D227" s="7" t="str">
        <f>IF(E216="槍兵科","1","0")</f>
        <v>0</v>
      </c>
      <c r="E227" s="7" t="s">
        <v>18</v>
      </c>
      <c r="F227" s="8"/>
      <c r="G227" s="7">
        <f>I216+L216+D227</f>
        <v>0</v>
      </c>
      <c r="H227" s="18">
        <f t="shared" ref="H227:P227" si="124">H213*H233</f>
        <v>0</v>
      </c>
      <c r="I227" s="7">
        <f t="shared" si="124"/>
        <v>0</v>
      </c>
      <c r="J227" s="7">
        <f t="shared" si="124"/>
        <v>0</v>
      </c>
      <c r="K227" s="7">
        <f t="shared" si="124"/>
        <v>0</v>
      </c>
      <c r="L227" s="7">
        <f t="shared" si="124"/>
        <v>4000000</v>
      </c>
      <c r="M227" s="7">
        <f t="shared" si="124"/>
        <v>290000</v>
      </c>
      <c r="N227" s="7">
        <f t="shared" si="124"/>
        <v>140000</v>
      </c>
      <c r="O227" s="7">
        <f t="shared" si="124"/>
        <v>0</v>
      </c>
      <c r="P227" s="7">
        <f t="shared" si="124"/>
        <v>30000</v>
      </c>
      <c r="Q227" s="19">
        <f>G227*H227/G230</f>
        <v>0</v>
      </c>
      <c r="R227" s="20">
        <f>G227*I227/G230</f>
        <v>0</v>
      </c>
      <c r="S227" s="20">
        <f>G227*J227/G230</f>
        <v>0</v>
      </c>
      <c r="T227" s="20">
        <f>G227*K227/G230</f>
        <v>0</v>
      </c>
      <c r="U227" s="20">
        <f>G227*L227/G230</f>
        <v>0</v>
      </c>
      <c r="V227" s="20">
        <f>G227*M227/G230</f>
        <v>0</v>
      </c>
      <c r="W227" s="20">
        <f>G227*N227/G230</f>
        <v>0</v>
      </c>
      <c r="X227" s="20">
        <f>G227*O227/G230</f>
        <v>0</v>
      </c>
      <c r="Y227" s="21">
        <f>G227*P227/G230</f>
        <v>0</v>
      </c>
      <c r="Z227" s="7"/>
      <c r="AA227" s="7"/>
      <c r="AB227" s="7"/>
      <c r="AC227" s="7"/>
      <c r="AD227" s="7"/>
      <c r="AE227" s="7"/>
      <c r="AF227" s="7"/>
      <c r="AG227" s="7"/>
      <c r="AH227" s="7"/>
    </row>
    <row r="228" spans="3:34" hidden="1">
      <c r="C228" s="9"/>
      <c r="D228" s="7" t="str">
        <f>IF(E216="弓兵科","1","0")</f>
        <v>1</v>
      </c>
      <c r="E228" s="7" t="s">
        <v>15</v>
      </c>
      <c r="F228" s="8"/>
      <c r="G228" s="7">
        <f>J216+M216+D228</f>
        <v>1</v>
      </c>
      <c r="H228" s="18">
        <f t="shared" ref="H228:P228" si="125">H213*H234</f>
        <v>0</v>
      </c>
      <c r="I228" s="7">
        <f t="shared" si="125"/>
        <v>0</v>
      </c>
      <c r="J228" s="7">
        <f t="shared" si="125"/>
        <v>0</v>
      </c>
      <c r="K228" s="7">
        <f t="shared" si="125"/>
        <v>0</v>
      </c>
      <c r="L228" s="7">
        <f t="shared" si="125"/>
        <v>2520000</v>
      </c>
      <c r="M228" s="7">
        <f t="shared" si="125"/>
        <v>210000</v>
      </c>
      <c r="N228" s="7">
        <f t="shared" si="125"/>
        <v>300000</v>
      </c>
      <c r="O228" s="7">
        <f t="shared" si="125"/>
        <v>0</v>
      </c>
      <c r="P228" s="7">
        <f t="shared" si="125"/>
        <v>120000</v>
      </c>
      <c r="Q228" s="19">
        <f>G228*H228/G230</f>
        <v>0</v>
      </c>
      <c r="R228" s="20">
        <f>G228*I228/G230</f>
        <v>0</v>
      </c>
      <c r="S228" s="20">
        <f>G228*J228/G230</f>
        <v>0</v>
      </c>
      <c r="T228" s="20">
        <f>G228*K228/G230</f>
        <v>0</v>
      </c>
      <c r="U228" s="20">
        <f>G228*L228/G230</f>
        <v>2520000</v>
      </c>
      <c r="V228" s="20">
        <f>G228*M228/G230</f>
        <v>210000</v>
      </c>
      <c r="W228" s="20">
        <f>G228*N228/G230</f>
        <v>300000</v>
      </c>
      <c r="X228" s="20">
        <f>G228*O228/G230</f>
        <v>0</v>
      </c>
      <c r="Y228" s="21">
        <f>G228*P228/G230</f>
        <v>120000</v>
      </c>
      <c r="Z228" s="7"/>
      <c r="AA228" s="7"/>
      <c r="AB228" s="7"/>
      <c r="AC228" s="7"/>
      <c r="AD228" s="7"/>
      <c r="AE228" s="7"/>
      <c r="AF228" s="7"/>
      <c r="AG228" s="7"/>
      <c r="AH228" s="7"/>
    </row>
    <row r="229" spans="3:34" hidden="1">
      <c r="C229" s="9"/>
      <c r="D229" s="7" t="str">
        <f>IF(E216="騎兵科","1","0")</f>
        <v>0</v>
      </c>
      <c r="E229" s="7" t="s">
        <v>25</v>
      </c>
      <c r="F229" s="8"/>
      <c r="G229" s="7">
        <f>K216+N216+D229</f>
        <v>0</v>
      </c>
      <c r="H229" s="22">
        <f t="shared" ref="H229:P229" si="126">H213*H235</f>
        <v>0</v>
      </c>
      <c r="I229" s="23">
        <f t="shared" si="126"/>
        <v>0</v>
      </c>
      <c r="J229" s="23">
        <f t="shared" si="126"/>
        <v>0</v>
      </c>
      <c r="K229" s="23">
        <f t="shared" si="126"/>
        <v>0</v>
      </c>
      <c r="L229" s="23">
        <f t="shared" si="126"/>
        <v>5480000</v>
      </c>
      <c r="M229" s="23">
        <f t="shared" si="126"/>
        <v>130000</v>
      </c>
      <c r="N229" s="23">
        <f t="shared" si="126"/>
        <v>220000</v>
      </c>
      <c r="O229" s="23">
        <f t="shared" si="126"/>
        <v>0</v>
      </c>
      <c r="P229" s="23">
        <f t="shared" si="126"/>
        <v>60000</v>
      </c>
      <c r="Q229" s="24">
        <f>G229*H229/G230</f>
        <v>0</v>
      </c>
      <c r="R229" s="25">
        <f>G229*I229/G230</f>
        <v>0</v>
      </c>
      <c r="S229" s="25">
        <f>G229*J229/G230</f>
        <v>0</v>
      </c>
      <c r="T229" s="25">
        <f>G229*K229/G230</f>
        <v>0</v>
      </c>
      <c r="U229" s="25">
        <f>G229*L229/G230</f>
        <v>0</v>
      </c>
      <c r="V229" s="25">
        <f>G229*M229/G230</f>
        <v>0</v>
      </c>
      <c r="W229" s="25">
        <f>G229*N229/G230</f>
        <v>0</v>
      </c>
      <c r="X229" s="25">
        <f>G229*O229/G230</f>
        <v>0</v>
      </c>
      <c r="Y229" s="26">
        <f>G229*P229/G230</f>
        <v>0</v>
      </c>
      <c r="Z229" s="7"/>
      <c r="AA229" s="7"/>
      <c r="AB229" s="7"/>
      <c r="AC229" s="7"/>
      <c r="AD229" s="7"/>
      <c r="AE229" s="7"/>
      <c r="AF229" s="7"/>
      <c r="AG229" s="7"/>
      <c r="AH229" s="7"/>
    </row>
    <row r="230" spans="3:34" hidden="1">
      <c r="C230" s="9"/>
      <c r="D230" s="7"/>
      <c r="E230" s="7"/>
      <c r="F230" s="8"/>
      <c r="G230" s="7">
        <f>SUM(G226:G229)</f>
        <v>1</v>
      </c>
      <c r="H230" s="7"/>
      <c r="I230" s="7"/>
      <c r="J230" s="7"/>
      <c r="K230" s="7"/>
      <c r="L230" s="7"/>
      <c r="M230" s="7"/>
      <c r="N230" s="7"/>
      <c r="O230" s="7"/>
      <c r="P230" s="7"/>
      <c r="Q230" s="20">
        <f t="shared" ref="Q230:Y230" si="127">SUM(Q226:Q229)</f>
        <v>0</v>
      </c>
      <c r="R230" s="20">
        <f t="shared" si="127"/>
        <v>0</v>
      </c>
      <c r="S230" s="20">
        <f t="shared" si="127"/>
        <v>0</v>
      </c>
      <c r="T230" s="20">
        <f t="shared" si="127"/>
        <v>0</v>
      </c>
      <c r="U230" s="20">
        <f t="shared" si="127"/>
        <v>2520000</v>
      </c>
      <c r="V230" s="20">
        <f t="shared" si="127"/>
        <v>210000</v>
      </c>
      <c r="W230" s="20">
        <f t="shared" si="127"/>
        <v>300000</v>
      </c>
      <c r="X230" s="20">
        <f t="shared" si="127"/>
        <v>0</v>
      </c>
      <c r="Y230" s="20">
        <f t="shared" si="127"/>
        <v>120000</v>
      </c>
      <c r="Z230" s="27">
        <f>9-COUNTIF(Q230:Y230,0)</f>
        <v>4</v>
      </c>
      <c r="AA230" s="7" t="s">
        <v>27</v>
      </c>
      <c r="AB230" s="7"/>
      <c r="AC230" s="7"/>
      <c r="AD230" s="7"/>
      <c r="AE230" s="7"/>
      <c r="AF230" s="7"/>
      <c r="AG230" s="7"/>
      <c r="AH230" s="7"/>
    </row>
    <row r="231" spans="3:34" hidden="1">
      <c r="C231" s="9"/>
      <c r="D231" s="7"/>
      <c r="E231" s="7"/>
      <c r="F231" s="8"/>
      <c r="G231" s="7"/>
      <c r="H231" s="13" t="s">
        <v>0</v>
      </c>
      <c r="I231" s="14" t="s">
        <v>1</v>
      </c>
      <c r="J231" s="14" t="s">
        <v>2</v>
      </c>
      <c r="K231" s="14" t="s">
        <v>3</v>
      </c>
      <c r="L231" s="14" t="s">
        <v>28</v>
      </c>
      <c r="M231" s="14" t="s">
        <v>29</v>
      </c>
      <c r="N231" s="14" t="s">
        <v>30</v>
      </c>
      <c r="O231" s="14" t="s">
        <v>7</v>
      </c>
      <c r="P231" s="28" t="s">
        <v>8</v>
      </c>
      <c r="Q231" s="29">
        <f>IF(Q230=0,0,Q230-V221/Z230)</f>
        <v>0</v>
      </c>
      <c r="R231" s="30">
        <f>IF(R230=0,0,R230-V221/Z230)</f>
        <v>0</v>
      </c>
      <c r="S231" s="30">
        <f>IF(S230=0,0,S230-V221/Z230)</f>
        <v>0</v>
      </c>
      <c r="T231" s="30">
        <f>IF(T230=0,0,T230-V221/Z230)</f>
        <v>0</v>
      </c>
      <c r="U231" s="30">
        <f>IF(U230=0,0,U230-V221/Z230)</f>
        <v>2520000</v>
      </c>
      <c r="V231" s="30">
        <f>IF(V230=0,0,V230-V221/Z230)</f>
        <v>210000</v>
      </c>
      <c r="W231" s="30">
        <f>IF(W230=0,0,W230-V221/Z230)</f>
        <v>300000</v>
      </c>
      <c r="X231" s="30">
        <f>IF(X230=0,0,X230-V221/Z230)</f>
        <v>0</v>
      </c>
      <c r="Y231" s="30">
        <f>IF(Y230=0,0,Y230-V221/Z230)</f>
        <v>120000</v>
      </c>
      <c r="Z231" s="27">
        <f>9-(IF(Q231&gt;0,0,1)+IF(R231&gt;0,0,1)+IF(S231&gt;0,0,1)+IF(T231&gt;0,0,1)+IF(U231&gt;0,0,1)+IF(V231&gt;0,0,1)+IF(W231&gt;0,0,1)+IF(X231&gt;0,0,1)+IF(Y231&gt;0,0,1))</f>
        <v>4</v>
      </c>
      <c r="AA231" s="27" t="s">
        <v>31</v>
      </c>
      <c r="AB231" s="7"/>
      <c r="AC231" s="7"/>
      <c r="AD231" s="7"/>
      <c r="AE231" s="7"/>
      <c r="AF231" s="7"/>
      <c r="AG231" s="7"/>
      <c r="AH231" s="7"/>
    </row>
    <row r="232" spans="3:34" hidden="1">
      <c r="C232" s="9"/>
      <c r="D232" s="7"/>
      <c r="E232" s="7" t="s">
        <v>13</v>
      </c>
      <c r="F232" s="8"/>
      <c r="G232" s="7"/>
      <c r="H232" s="18">
        <v>15</v>
      </c>
      <c r="I232" s="7">
        <v>50</v>
      </c>
      <c r="J232" s="7">
        <v>52</v>
      </c>
      <c r="K232" s="7">
        <v>54</v>
      </c>
      <c r="L232" s="7">
        <v>200</v>
      </c>
      <c r="M232" s="7">
        <v>208</v>
      </c>
      <c r="N232" s="7">
        <v>216</v>
      </c>
      <c r="O232" s="7">
        <v>10</v>
      </c>
      <c r="P232" s="31">
        <v>30</v>
      </c>
      <c r="Q232" s="32">
        <f>IF(Q231&gt;0,0,Q231)</f>
        <v>0</v>
      </c>
      <c r="R232" s="32">
        <f t="shared" ref="R232:Y232" si="128">IF(R231&gt;0,0,R231)</f>
        <v>0</v>
      </c>
      <c r="S232" s="32">
        <f t="shared" si="128"/>
        <v>0</v>
      </c>
      <c r="T232" s="32">
        <f t="shared" si="128"/>
        <v>0</v>
      </c>
      <c r="U232" s="32">
        <f t="shared" si="128"/>
        <v>0</v>
      </c>
      <c r="V232" s="32">
        <f t="shared" si="128"/>
        <v>0</v>
      </c>
      <c r="W232" s="32">
        <f t="shared" si="128"/>
        <v>0</v>
      </c>
      <c r="X232" s="32">
        <f t="shared" si="128"/>
        <v>0</v>
      </c>
      <c r="Y232" s="32">
        <f t="shared" si="128"/>
        <v>0</v>
      </c>
      <c r="Z232" s="7">
        <f>SUM(Q232:Y232)/Z231</f>
        <v>0</v>
      </c>
      <c r="AA232" s="7"/>
      <c r="AB232" s="7"/>
      <c r="AC232" s="7"/>
      <c r="AD232" s="7"/>
      <c r="AE232" s="7"/>
      <c r="AF232" s="7"/>
      <c r="AG232" s="7"/>
      <c r="AH232" s="7"/>
    </row>
    <row r="233" spans="3:34" hidden="1">
      <c r="C233" s="9"/>
      <c r="D233" s="7"/>
      <c r="E233" s="7" t="s">
        <v>18</v>
      </c>
      <c r="F233" s="8"/>
      <c r="G233" s="7"/>
      <c r="H233" s="18">
        <v>10</v>
      </c>
      <c r="I233" s="7">
        <v>40</v>
      </c>
      <c r="J233" s="7">
        <v>58</v>
      </c>
      <c r="K233" s="7">
        <v>28</v>
      </c>
      <c r="L233" s="7">
        <v>100</v>
      </c>
      <c r="M233" s="7">
        <v>145</v>
      </c>
      <c r="N233" s="7">
        <v>70</v>
      </c>
      <c r="O233" s="7">
        <v>10</v>
      </c>
      <c r="P233" s="31">
        <v>10</v>
      </c>
      <c r="Q233" s="33">
        <f t="shared" ref="Q233:Y233" si="129">IF(Q231&lt;0,0,Q231)</f>
        <v>0</v>
      </c>
      <c r="R233" s="33">
        <f t="shared" si="129"/>
        <v>0</v>
      </c>
      <c r="S233" s="33">
        <f t="shared" si="129"/>
        <v>0</v>
      </c>
      <c r="T233" s="33">
        <f t="shared" si="129"/>
        <v>0</v>
      </c>
      <c r="U233" s="33">
        <f t="shared" si="129"/>
        <v>2520000</v>
      </c>
      <c r="V233" s="33">
        <f t="shared" si="129"/>
        <v>210000</v>
      </c>
      <c r="W233" s="33">
        <f t="shared" si="129"/>
        <v>300000</v>
      </c>
      <c r="X233" s="33">
        <f t="shared" si="129"/>
        <v>0</v>
      </c>
      <c r="Y233" s="33">
        <f t="shared" si="129"/>
        <v>120000</v>
      </c>
    </row>
    <row r="234" spans="3:34" hidden="1">
      <c r="C234" s="9"/>
      <c r="D234" s="7"/>
      <c r="E234" s="7" t="s">
        <v>15</v>
      </c>
      <c r="F234" s="8"/>
      <c r="G234" s="7"/>
      <c r="H234" s="18">
        <v>10</v>
      </c>
      <c r="I234" s="7">
        <v>25</v>
      </c>
      <c r="J234" s="7">
        <v>42</v>
      </c>
      <c r="K234" s="7">
        <v>60</v>
      </c>
      <c r="L234" s="7">
        <v>63</v>
      </c>
      <c r="M234" s="7">
        <v>105</v>
      </c>
      <c r="N234" s="7">
        <v>150</v>
      </c>
      <c r="O234" s="7">
        <v>5</v>
      </c>
      <c r="P234" s="31">
        <v>40</v>
      </c>
      <c r="Q234" s="24">
        <f>IF(Q233=0,0,Q233+Z232)</f>
        <v>0</v>
      </c>
      <c r="R234" s="25">
        <f>IF(R233=0,0,R233+Z232)</f>
        <v>0</v>
      </c>
      <c r="S234" s="25">
        <f>IF(S233=0,0,S233+Z232)</f>
        <v>0</v>
      </c>
      <c r="T234" s="25">
        <f>IF(T233=0,0,T233+Z232)</f>
        <v>0</v>
      </c>
      <c r="U234" s="25">
        <f>IF(U233=0,0,U233+Z232)</f>
        <v>2520000</v>
      </c>
      <c r="V234" s="25">
        <f>IF(V233=0,0,V233+Z232)</f>
        <v>210000</v>
      </c>
      <c r="W234" s="25">
        <f>IF(W233=0,0,W233+Z232)</f>
        <v>300000</v>
      </c>
      <c r="X234" s="25">
        <f>IF(X233=0,0,X233+Z232)</f>
        <v>0</v>
      </c>
      <c r="Y234" s="25">
        <f>IF(Y233=0,0,Y233+Z232)</f>
        <v>120000</v>
      </c>
      <c r="Z234" s="27">
        <f>9-(IF(Q234&gt;0,0,1)+IF(R234&gt;0,0,1)+IF(S234&gt;0,0,1)+IF(T234&gt;0,0,1)+IF(U234&gt;0,0,1)+IF(V234&gt;0,0,1)+IF(W234&gt;0,0,1)+IF(X234&gt;0,0,1)+IF(Y234&gt;0,0,1))</f>
        <v>4</v>
      </c>
      <c r="AA234" s="27" t="s">
        <v>31</v>
      </c>
    </row>
    <row r="235" spans="3:34" hidden="1">
      <c r="C235" s="9"/>
      <c r="D235" s="7"/>
      <c r="E235" s="7" t="s">
        <v>25</v>
      </c>
      <c r="F235" s="8"/>
      <c r="G235" s="7"/>
      <c r="H235" s="22">
        <v>10</v>
      </c>
      <c r="I235" s="23">
        <v>55</v>
      </c>
      <c r="J235" s="23">
        <v>26</v>
      </c>
      <c r="K235" s="23">
        <v>44</v>
      </c>
      <c r="L235" s="23">
        <v>137</v>
      </c>
      <c r="M235" s="23">
        <v>65</v>
      </c>
      <c r="N235" s="23">
        <v>110</v>
      </c>
      <c r="O235" s="23">
        <v>5</v>
      </c>
      <c r="P235" s="34">
        <v>20</v>
      </c>
      <c r="Q235" s="32">
        <f>IF(Q234&gt;0,0,Q234)</f>
        <v>0</v>
      </c>
      <c r="R235" s="32">
        <f t="shared" ref="R235:Y235" si="130">IF(R234&gt;0,0,R234)</f>
        <v>0</v>
      </c>
      <c r="S235" s="32">
        <f t="shared" si="130"/>
        <v>0</v>
      </c>
      <c r="T235" s="32">
        <f t="shared" si="130"/>
        <v>0</v>
      </c>
      <c r="U235" s="32">
        <f t="shared" si="130"/>
        <v>0</v>
      </c>
      <c r="V235" s="32">
        <f t="shared" si="130"/>
        <v>0</v>
      </c>
      <c r="W235" s="32">
        <f t="shared" si="130"/>
        <v>0</v>
      </c>
      <c r="X235" s="32">
        <f t="shared" si="130"/>
        <v>0</v>
      </c>
      <c r="Y235" s="32">
        <f t="shared" si="130"/>
        <v>0</v>
      </c>
      <c r="Z235" s="7">
        <f>SUM(Q235:Y235)/Z234</f>
        <v>0</v>
      </c>
      <c r="AA235" s="7"/>
    </row>
    <row r="236" spans="3:34" hidden="1">
      <c r="C236" s="9"/>
      <c r="D236" s="7"/>
      <c r="E236" s="7"/>
      <c r="F236" s="8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33">
        <f t="shared" ref="Q236:Y236" si="131">IF(Q234&lt;0,0,Q234)</f>
        <v>0</v>
      </c>
      <c r="R236" s="33">
        <f t="shared" si="131"/>
        <v>0</v>
      </c>
      <c r="S236" s="33">
        <f t="shared" si="131"/>
        <v>0</v>
      </c>
      <c r="T236" s="33">
        <f t="shared" si="131"/>
        <v>0</v>
      </c>
      <c r="U236" s="33">
        <f t="shared" si="131"/>
        <v>2520000</v>
      </c>
      <c r="V236" s="33">
        <f t="shared" si="131"/>
        <v>210000</v>
      </c>
      <c r="W236" s="33">
        <f t="shared" si="131"/>
        <v>300000</v>
      </c>
      <c r="X236" s="33">
        <f t="shared" si="131"/>
        <v>0</v>
      </c>
      <c r="Y236" s="33">
        <f t="shared" si="131"/>
        <v>120000</v>
      </c>
    </row>
    <row r="237" spans="3:34" hidden="1">
      <c r="C237" s="9"/>
      <c r="D237" s="7"/>
      <c r="E237" s="7"/>
      <c r="F237" s="8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24">
        <f>IF(Q236=0,0,Q236+Z235)</f>
        <v>0</v>
      </c>
      <c r="R237" s="25">
        <f>IF(R236=0,0,R236+Z235)</f>
        <v>0</v>
      </c>
      <c r="S237" s="25">
        <f>IF(S236=0,0,S236+Z235)</f>
        <v>0</v>
      </c>
      <c r="T237" s="25">
        <f>IF(T236=0,0,T236+Z235)</f>
        <v>0</v>
      </c>
      <c r="U237" s="25">
        <f>IF(U236=0,0,U236+Z235)</f>
        <v>2520000</v>
      </c>
      <c r="V237" s="25">
        <f>IF(V236=0,0,V236+Z235)</f>
        <v>210000</v>
      </c>
      <c r="W237" s="25">
        <f>IF(W236=0,0,W236+Z235)</f>
        <v>300000</v>
      </c>
      <c r="X237" s="25">
        <f>IF(X236=0,0,X236+Z235)</f>
        <v>0</v>
      </c>
      <c r="Y237" s="25">
        <f>IF(Y236=0,0,Y236+Z235)</f>
        <v>120000</v>
      </c>
      <c r="Z237" s="27">
        <f>9-(IF(Q237&gt;0,0,1)+IF(R237&gt;0,0,1)+IF(S237&gt;0,0,1)+IF(T237&gt;0,0,1)+IF(U237&gt;0,0,1)+IF(V237&gt;0,0,1)+IF(W237&gt;0,0,1)+IF(X237&gt;0,0,1)+IF(Y237&gt;0,0,1))</f>
        <v>4</v>
      </c>
      <c r="AA237" s="27" t="s">
        <v>31</v>
      </c>
    </row>
    <row r="238" spans="3:34" hidden="1">
      <c r="C238" s="9"/>
      <c r="D238" s="7"/>
      <c r="E238" s="7"/>
      <c r="F238" s="8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32">
        <f>IF(Q237&gt;0,0,Q237)</f>
        <v>0</v>
      </c>
      <c r="R238" s="32">
        <f t="shared" ref="R238:Y238" si="132">IF(R237&gt;0,0,R237)</f>
        <v>0</v>
      </c>
      <c r="S238" s="32">
        <f t="shared" si="132"/>
        <v>0</v>
      </c>
      <c r="T238" s="32">
        <f t="shared" si="132"/>
        <v>0</v>
      </c>
      <c r="U238" s="32">
        <f t="shared" si="132"/>
        <v>0</v>
      </c>
      <c r="V238" s="32">
        <f t="shared" si="132"/>
        <v>0</v>
      </c>
      <c r="W238" s="32">
        <f t="shared" si="132"/>
        <v>0</v>
      </c>
      <c r="X238" s="32">
        <f t="shared" si="132"/>
        <v>0</v>
      </c>
      <c r="Y238" s="32">
        <f t="shared" si="132"/>
        <v>0</v>
      </c>
      <c r="Z238" s="7">
        <f>SUM(Q238:Y238)/Z237</f>
        <v>0</v>
      </c>
      <c r="AA238" s="7"/>
    </row>
    <row r="239" spans="3:34" hidden="1">
      <c r="C239" s="9"/>
      <c r="D239" s="7"/>
      <c r="E239" s="7"/>
      <c r="F239" s="8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33">
        <f t="shared" ref="Q239:Y239" si="133">IF(Q237&lt;0,0,Q237)</f>
        <v>0</v>
      </c>
      <c r="R239" s="33">
        <f t="shared" si="133"/>
        <v>0</v>
      </c>
      <c r="S239" s="33">
        <f t="shared" si="133"/>
        <v>0</v>
      </c>
      <c r="T239" s="33">
        <f t="shared" si="133"/>
        <v>0</v>
      </c>
      <c r="U239" s="33">
        <f t="shared" si="133"/>
        <v>2520000</v>
      </c>
      <c r="V239" s="33">
        <f t="shared" si="133"/>
        <v>210000</v>
      </c>
      <c r="W239" s="33">
        <f t="shared" si="133"/>
        <v>300000</v>
      </c>
      <c r="X239" s="33">
        <f t="shared" si="133"/>
        <v>0</v>
      </c>
      <c r="Y239" s="33">
        <f t="shared" si="133"/>
        <v>120000</v>
      </c>
    </row>
    <row r="240" spans="3:34" hidden="1">
      <c r="C240" s="9"/>
      <c r="D240" s="7"/>
      <c r="E240" s="7"/>
      <c r="F240" s="8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24">
        <f>IF(Q239=0,0,Q239+Z238)</f>
        <v>0</v>
      </c>
      <c r="R240" s="25">
        <f>IF(R239=0,0,R239+Z238)</f>
        <v>0</v>
      </c>
      <c r="S240" s="25">
        <f>IF(S239=0,0,S239+Z238)</f>
        <v>0</v>
      </c>
      <c r="T240" s="25">
        <f>IF(T239=0,0,T239+Z238)</f>
        <v>0</v>
      </c>
      <c r="U240" s="25">
        <f>IF(U239=0,0,U239+Z238)</f>
        <v>2520000</v>
      </c>
      <c r="V240" s="25">
        <f>IF(V239=0,0,V239+Z238)</f>
        <v>210000</v>
      </c>
      <c r="W240" s="25">
        <f>IF(W239=0,0,W239+Z238)</f>
        <v>300000</v>
      </c>
      <c r="X240" s="25">
        <f>IF(X239=0,0,X239+Z238)</f>
        <v>0</v>
      </c>
      <c r="Y240" s="25">
        <f>IF(Y239=0,0,Y239+Z238)</f>
        <v>120000</v>
      </c>
      <c r="Z240" s="27">
        <f>9-(IF(Q240&gt;0,0,1)+IF(R240&gt;0,0,1)+IF(S240&gt;0,0,1)+IF(T240&gt;0,0,1)+IF(U240&gt;0,0,1)+IF(V240&gt;0,0,1)+IF(W240&gt;0,0,1)+IF(X240&gt;0,0,1)+IF(Y240&gt;0,0,1))</f>
        <v>4</v>
      </c>
      <c r="AA240" s="27" t="s">
        <v>31</v>
      </c>
    </row>
    <row r="241" spans="3:27" hidden="1">
      <c r="C241" s="9"/>
      <c r="D241" s="7"/>
      <c r="E241" s="7"/>
      <c r="F241" s="8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32">
        <f>IF(Q240&gt;0,0,Q240)</f>
        <v>0</v>
      </c>
      <c r="R241" s="32">
        <f t="shared" ref="R241:Y241" si="134">IF(R240&gt;0,0,R240)</f>
        <v>0</v>
      </c>
      <c r="S241" s="32">
        <f t="shared" si="134"/>
        <v>0</v>
      </c>
      <c r="T241" s="32">
        <f t="shared" si="134"/>
        <v>0</v>
      </c>
      <c r="U241" s="32">
        <f t="shared" si="134"/>
        <v>0</v>
      </c>
      <c r="V241" s="32">
        <f t="shared" si="134"/>
        <v>0</v>
      </c>
      <c r="W241" s="32">
        <f t="shared" si="134"/>
        <v>0</v>
      </c>
      <c r="X241" s="32">
        <f t="shared" si="134"/>
        <v>0</v>
      </c>
      <c r="Y241" s="32">
        <f t="shared" si="134"/>
        <v>0</v>
      </c>
      <c r="Z241" s="7">
        <f>SUM(Q241:Y241)/Z240</f>
        <v>0</v>
      </c>
      <c r="AA241" s="7"/>
    </row>
    <row r="242" spans="3:27" hidden="1">
      <c r="C242" s="9"/>
      <c r="D242" s="7"/>
      <c r="E242" s="7"/>
      <c r="F242" s="8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33">
        <f t="shared" ref="Q242:Y242" si="135">IF(Q240&lt;0,0,Q240)</f>
        <v>0</v>
      </c>
      <c r="R242" s="33">
        <f t="shared" si="135"/>
        <v>0</v>
      </c>
      <c r="S242" s="33">
        <f t="shared" si="135"/>
        <v>0</v>
      </c>
      <c r="T242" s="33">
        <f t="shared" si="135"/>
        <v>0</v>
      </c>
      <c r="U242" s="33">
        <f t="shared" si="135"/>
        <v>2520000</v>
      </c>
      <c r="V242" s="33">
        <f t="shared" si="135"/>
        <v>210000</v>
      </c>
      <c r="W242" s="33">
        <f t="shared" si="135"/>
        <v>300000</v>
      </c>
      <c r="X242" s="33">
        <f t="shared" si="135"/>
        <v>0</v>
      </c>
      <c r="Y242" s="33">
        <f t="shared" si="135"/>
        <v>120000</v>
      </c>
    </row>
    <row r="243" spans="3:27" hidden="1">
      <c r="C243" s="9"/>
      <c r="D243" s="7"/>
      <c r="E243" s="7"/>
      <c r="F243" s="8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24">
        <f>IF(Q242=0,0,Q242+Z241)</f>
        <v>0</v>
      </c>
      <c r="R243" s="25">
        <f>IF(R242=0,0,R242+Z241)</f>
        <v>0</v>
      </c>
      <c r="S243" s="25">
        <f>IF(S242=0,0,S242+Z241)</f>
        <v>0</v>
      </c>
      <c r="T243" s="25">
        <f>IF(T242=0,0,T242+Z241)</f>
        <v>0</v>
      </c>
      <c r="U243" s="25">
        <f>IF(U242=0,0,U242+Z241)</f>
        <v>2520000</v>
      </c>
      <c r="V243" s="25">
        <f>IF(V242=0,0,V242+Z241)</f>
        <v>210000</v>
      </c>
      <c r="W243" s="25">
        <f>IF(W242=0,0,W242+Z241)</f>
        <v>300000</v>
      </c>
      <c r="X243" s="25">
        <f>IF(X242=0,0,X242+Z241)</f>
        <v>0</v>
      </c>
      <c r="Y243" s="25">
        <f>IF(Y242=0,0,Y242+Z241)</f>
        <v>120000</v>
      </c>
      <c r="Z243" s="27">
        <f>9-(IF(Q243&gt;0,0,1)+IF(R243&gt;0,0,1)+IF(S243&gt;0,0,1)+IF(T243&gt;0,0,1)+IF(U243&gt;0,0,1)+IF(V243&gt;0,0,1)+IF(W243&gt;0,0,1)+IF(X243&gt;0,0,1)+IF(Y243&gt;0,0,1))</f>
        <v>4</v>
      </c>
      <c r="AA243" s="27" t="s">
        <v>31</v>
      </c>
    </row>
    <row r="244" spans="3:27" hidden="1">
      <c r="C244" s="9"/>
      <c r="D244" s="7"/>
      <c r="E244" s="7"/>
      <c r="F244" s="8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32">
        <f>IF(Q243&gt;0,0,Q243)</f>
        <v>0</v>
      </c>
      <c r="R244" s="32">
        <f t="shared" ref="R244:Y244" si="136">IF(R243&gt;0,0,R243)</f>
        <v>0</v>
      </c>
      <c r="S244" s="32">
        <f t="shared" si="136"/>
        <v>0</v>
      </c>
      <c r="T244" s="32">
        <f t="shared" si="136"/>
        <v>0</v>
      </c>
      <c r="U244" s="32">
        <f t="shared" si="136"/>
        <v>0</v>
      </c>
      <c r="V244" s="32">
        <f t="shared" si="136"/>
        <v>0</v>
      </c>
      <c r="W244" s="32">
        <f t="shared" si="136"/>
        <v>0</v>
      </c>
      <c r="X244" s="32">
        <f t="shared" si="136"/>
        <v>0</v>
      </c>
      <c r="Y244" s="32">
        <f t="shared" si="136"/>
        <v>0</v>
      </c>
      <c r="Z244" s="7">
        <f>SUM(Q244:Y244)/Z243</f>
        <v>0</v>
      </c>
      <c r="AA244" s="7"/>
    </row>
    <row r="245" spans="3:27" hidden="1">
      <c r="C245" s="9"/>
      <c r="D245" s="7"/>
      <c r="E245" s="7"/>
      <c r="F245" s="8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33">
        <f t="shared" ref="Q245:Y245" si="137">IF(Q243&lt;0,0,Q243)</f>
        <v>0</v>
      </c>
      <c r="R245" s="33">
        <f t="shared" si="137"/>
        <v>0</v>
      </c>
      <c r="S245" s="33">
        <f t="shared" si="137"/>
        <v>0</v>
      </c>
      <c r="T245" s="33">
        <f t="shared" si="137"/>
        <v>0</v>
      </c>
      <c r="U245" s="33">
        <f t="shared" si="137"/>
        <v>2520000</v>
      </c>
      <c r="V245" s="33">
        <f t="shared" si="137"/>
        <v>210000</v>
      </c>
      <c r="W245" s="33">
        <f t="shared" si="137"/>
        <v>300000</v>
      </c>
      <c r="X245" s="33">
        <f t="shared" si="137"/>
        <v>0</v>
      </c>
      <c r="Y245" s="33">
        <f t="shared" si="137"/>
        <v>120000</v>
      </c>
    </row>
    <row r="246" spans="3:27" hidden="1">
      <c r="C246" s="9"/>
      <c r="D246" s="7"/>
      <c r="E246" s="7"/>
      <c r="F246" s="8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24">
        <f>IF(Q245=0,0,Q245+Z244)</f>
        <v>0</v>
      </c>
      <c r="R246" s="25">
        <f>IF(R245=0,0,R245+Z244)</f>
        <v>0</v>
      </c>
      <c r="S246" s="25">
        <f>IF(S245=0,0,S245+Z244)</f>
        <v>0</v>
      </c>
      <c r="T246" s="25">
        <f>IF(T245=0,0,T245+Z244)</f>
        <v>0</v>
      </c>
      <c r="U246" s="25">
        <f>IF(U245=0,0,U245+Z244)</f>
        <v>2520000</v>
      </c>
      <c r="V246" s="25">
        <f>IF(V245=0,0,V245+Z244)</f>
        <v>210000</v>
      </c>
      <c r="W246" s="25">
        <f>IF(W245=0,0,W245+Z244)</f>
        <v>300000</v>
      </c>
      <c r="X246" s="25">
        <f>IF(X245=0,0,X245+Z244)</f>
        <v>0</v>
      </c>
      <c r="Y246" s="25">
        <f>IF(Y245=0,0,Y245+Z244)</f>
        <v>120000</v>
      </c>
      <c r="Z246" s="27">
        <f>9-(IF(Q246&gt;0,0,1)+IF(R246&gt;0,0,1)+IF(S246&gt;0,0,1)+IF(T246&gt;0,0,1)+IF(U246&gt;0,0,1)+IF(V246&gt;0,0,1)+IF(W246&gt;0,0,1)+IF(X246&gt;0,0,1)+IF(Y246&gt;0,0,1))</f>
        <v>4</v>
      </c>
      <c r="AA246" s="27" t="s">
        <v>31</v>
      </c>
    </row>
    <row r="247" spans="3:27" hidden="1">
      <c r="C247" s="9"/>
      <c r="D247" s="7"/>
      <c r="E247" s="7"/>
      <c r="F247" s="8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32">
        <f>IF(Q246&gt;0,0,Q246)</f>
        <v>0</v>
      </c>
      <c r="R247" s="32">
        <f t="shared" ref="R247:Y247" si="138">IF(R246&gt;0,0,R246)</f>
        <v>0</v>
      </c>
      <c r="S247" s="32">
        <f t="shared" si="138"/>
        <v>0</v>
      </c>
      <c r="T247" s="32">
        <f t="shared" si="138"/>
        <v>0</v>
      </c>
      <c r="U247" s="32">
        <f t="shared" si="138"/>
        <v>0</v>
      </c>
      <c r="V247" s="32">
        <f t="shared" si="138"/>
        <v>0</v>
      </c>
      <c r="W247" s="32">
        <f t="shared" si="138"/>
        <v>0</v>
      </c>
      <c r="X247" s="32">
        <f t="shared" si="138"/>
        <v>0</v>
      </c>
      <c r="Y247" s="32">
        <f t="shared" si="138"/>
        <v>0</v>
      </c>
      <c r="Z247" s="7">
        <f>SUM(Q247:Y247)/Z246</f>
        <v>0</v>
      </c>
      <c r="AA247" s="7"/>
    </row>
    <row r="248" spans="3:27" hidden="1">
      <c r="C248" s="9"/>
      <c r="D248" s="7"/>
      <c r="E248" s="7"/>
      <c r="F248" s="8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33">
        <f t="shared" ref="Q248:Y248" si="139">IF(Q246&lt;0,0,Q246)</f>
        <v>0</v>
      </c>
      <c r="R248" s="33">
        <f t="shared" si="139"/>
        <v>0</v>
      </c>
      <c r="S248" s="33">
        <f t="shared" si="139"/>
        <v>0</v>
      </c>
      <c r="T248" s="33">
        <f t="shared" si="139"/>
        <v>0</v>
      </c>
      <c r="U248" s="33">
        <f t="shared" si="139"/>
        <v>2520000</v>
      </c>
      <c r="V248" s="33">
        <f t="shared" si="139"/>
        <v>210000</v>
      </c>
      <c r="W248" s="33">
        <f t="shared" si="139"/>
        <v>300000</v>
      </c>
      <c r="X248" s="33">
        <f t="shared" si="139"/>
        <v>0</v>
      </c>
      <c r="Y248" s="33">
        <f t="shared" si="139"/>
        <v>120000</v>
      </c>
    </row>
    <row r="249" spans="3:27" hidden="1">
      <c r="C249" s="9"/>
      <c r="D249" s="7"/>
      <c r="E249" s="7"/>
      <c r="F249" s="8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24">
        <f>IF(Q248=0,0,Q248+Z247)</f>
        <v>0</v>
      </c>
      <c r="R249" s="25">
        <f>IF(R248=0,0,R248+Z247)</f>
        <v>0</v>
      </c>
      <c r="S249" s="25">
        <f>IF(S248=0,0,S248+Z247)</f>
        <v>0</v>
      </c>
      <c r="T249" s="25">
        <f>IF(T248=0,0,T248+Z247)</f>
        <v>0</v>
      </c>
      <c r="U249" s="25">
        <f>IF(U248=0,0,U248+Z247)</f>
        <v>2520000</v>
      </c>
      <c r="V249" s="25">
        <f>IF(V248=0,0,V248+Z247)</f>
        <v>210000</v>
      </c>
      <c r="W249" s="25">
        <f>IF(W248=0,0,W248+Z247)</f>
        <v>300000</v>
      </c>
      <c r="X249" s="25">
        <f>IF(X248=0,0,X248+Z247)</f>
        <v>0</v>
      </c>
      <c r="Y249" s="25">
        <f>IF(Y248=0,0,Y248+Z247)</f>
        <v>120000</v>
      </c>
      <c r="Z249" s="27">
        <f>9-(IF(Q249&gt;0,0,1)+IF(R249&gt;0,0,1)+IF(S249&gt;0,0,1)+IF(T249&gt;0,0,1)+IF(U249&gt;0,0,1)+IF(V249&gt;0,0,1)+IF(W249&gt;0,0,1)+IF(X249&gt;0,0,1)+IF(Y249&gt;0,0,1))</f>
        <v>4</v>
      </c>
      <c r="AA249" s="27" t="s">
        <v>31</v>
      </c>
    </row>
    <row r="250" spans="3:27" hidden="1">
      <c r="C250" s="9"/>
      <c r="D250" s="7"/>
      <c r="E250" s="7"/>
      <c r="F250" s="8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32">
        <f>IF(Q249&gt;0,0,Q249)</f>
        <v>0</v>
      </c>
      <c r="R250" s="32">
        <f t="shared" ref="R250:Y250" si="140">IF(R249&gt;0,0,R249)</f>
        <v>0</v>
      </c>
      <c r="S250" s="32">
        <f t="shared" si="140"/>
        <v>0</v>
      </c>
      <c r="T250" s="32">
        <f t="shared" si="140"/>
        <v>0</v>
      </c>
      <c r="U250" s="32">
        <f t="shared" si="140"/>
        <v>0</v>
      </c>
      <c r="V250" s="32">
        <f t="shared" si="140"/>
        <v>0</v>
      </c>
      <c r="W250" s="32">
        <f t="shared" si="140"/>
        <v>0</v>
      </c>
      <c r="X250" s="32">
        <f t="shared" si="140"/>
        <v>0</v>
      </c>
      <c r="Y250" s="32">
        <f t="shared" si="140"/>
        <v>0</v>
      </c>
      <c r="Z250" s="7">
        <f>SUM(Q250:Y250)/Z249</f>
        <v>0</v>
      </c>
      <c r="AA250" s="7"/>
    </row>
    <row r="251" spans="3:27" hidden="1">
      <c r="C251" s="9"/>
      <c r="D251" s="7"/>
      <c r="E251" s="7"/>
      <c r="F251" s="8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33">
        <f t="shared" ref="Q251:Y251" si="141">IF(Q249&lt;0,0,Q249)</f>
        <v>0</v>
      </c>
      <c r="R251" s="33">
        <f t="shared" si="141"/>
        <v>0</v>
      </c>
      <c r="S251" s="33">
        <f t="shared" si="141"/>
        <v>0</v>
      </c>
      <c r="T251" s="33">
        <f t="shared" si="141"/>
        <v>0</v>
      </c>
      <c r="U251" s="33">
        <f t="shared" si="141"/>
        <v>2520000</v>
      </c>
      <c r="V251" s="33">
        <f t="shared" si="141"/>
        <v>210000</v>
      </c>
      <c r="W251" s="33">
        <f t="shared" si="141"/>
        <v>300000</v>
      </c>
      <c r="X251" s="33">
        <f t="shared" si="141"/>
        <v>0</v>
      </c>
      <c r="Y251" s="33">
        <f t="shared" si="141"/>
        <v>120000</v>
      </c>
    </row>
    <row r="252" spans="3:27" hidden="1">
      <c r="C252" s="9"/>
      <c r="D252" s="7"/>
      <c r="E252" s="7"/>
      <c r="F252" s="8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35">
        <f>IF(Q251=0,0,Q251+Z250)</f>
        <v>0</v>
      </c>
      <c r="R252" s="35">
        <f>IF(R251=0,0,R251+Z250)</f>
        <v>0</v>
      </c>
      <c r="S252" s="35">
        <f>IF(S251=0,0,S251+Z250)</f>
        <v>0</v>
      </c>
      <c r="T252" s="35">
        <f>IF(T251=0,0,T251+Z250)</f>
        <v>0</v>
      </c>
      <c r="U252" s="35">
        <f>IF(U251=0,0,U251+Z250)</f>
        <v>2520000</v>
      </c>
      <c r="V252" s="35">
        <f>IF(V251=0,0,V251+Z250)</f>
        <v>210000</v>
      </c>
      <c r="W252" s="35">
        <f>IF(W251=0,0,W251+Z250)</f>
        <v>300000</v>
      </c>
      <c r="X252" s="35">
        <f>IF(X251=0,0,X251+Z250)</f>
        <v>0</v>
      </c>
      <c r="Y252" s="35">
        <f>IF(Y251=0,0,Y251+Z250)</f>
        <v>120000</v>
      </c>
      <c r="Z252" s="27">
        <f>9-(IF(Q252&gt;0,0,1)+IF(R252&gt;0,0,1)+IF(S252&gt;0,0,1)+IF(T252&gt;0,0,1)+IF(U252&gt;0,0,1)+IF(V252&gt;0,0,1)+IF(W252&gt;0,0,1)+IF(X252&gt;0,0,1)+IF(Y252&gt;0,0,1))</f>
        <v>4</v>
      </c>
      <c r="AA252" s="27" t="s">
        <v>31</v>
      </c>
    </row>
    <row r="253" spans="3:27" hidden="1">
      <c r="C253" s="9"/>
      <c r="D253" s="7"/>
      <c r="E253" s="7"/>
      <c r="F253" s="8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36">
        <f t="shared" ref="Q253:Y253" si="142">IF(Q252=0,0,Q252/Q230)</f>
        <v>0</v>
      </c>
      <c r="R253" s="36">
        <f t="shared" si="142"/>
        <v>0</v>
      </c>
      <c r="S253" s="36">
        <f t="shared" si="142"/>
        <v>0</v>
      </c>
      <c r="T253" s="36">
        <f t="shared" si="142"/>
        <v>0</v>
      </c>
      <c r="U253" s="36">
        <f t="shared" si="142"/>
        <v>1</v>
      </c>
      <c r="V253" s="36">
        <f t="shared" si="142"/>
        <v>1</v>
      </c>
      <c r="W253" s="36">
        <f t="shared" si="142"/>
        <v>1</v>
      </c>
      <c r="X253" s="36">
        <f t="shared" si="142"/>
        <v>0</v>
      </c>
      <c r="Y253" s="36">
        <f t="shared" si="142"/>
        <v>1</v>
      </c>
      <c r="Z253" s="27"/>
      <c r="AA253" s="27"/>
    </row>
    <row r="254" spans="3:27">
      <c r="C254" s="9"/>
      <c r="D254" s="7"/>
      <c r="E254" s="7"/>
      <c r="F254" s="8"/>
      <c r="G254" s="7"/>
      <c r="H254" s="7" t="s">
        <v>0</v>
      </c>
      <c r="I254" s="7" t="s">
        <v>1</v>
      </c>
      <c r="J254" s="7" t="s">
        <v>2</v>
      </c>
      <c r="K254" s="7" t="s">
        <v>3</v>
      </c>
      <c r="L254" s="7" t="s">
        <v>4</v>
      </c>
      <c r="M254" s="7" t="s">
        <v>5</v>
      </c>
      <c r="N254" s="7" t="s">
        <v>6</v>
      </c>
      <c r="O254" s="7" t="s">
        <v>7</v>
      </c>
      <c r="P254" s="7" t="s">
        <v>8</v>
      </c>
      <c r="Q254" s="7"/>
      <c r="R254" s="7"/>
      <c r="S254" s="7"/>
      <c r="T254" s="7"/>
      <c r="U254" s="7"/>
    </row>
    <row r="255" spans="3:27" ht="14.25" thickBot="1">
      <c r="C255" s="37"/>
      <c r="D255" s="38"/>
      <c r="E255" s="38"/>
      <c r="F255" s="39"/>
      <c r="G255" s="38" t="s">
        <v>32</v>
      </c>
      <c r="H255" s="40">
        <f t="shared" ref="H255:P255" si="143">H213*Q253</f>
        <v>0</v>
      </c>
      <c r="I255" s="40">
        <f t="shared" si="143"/>
        <v>0</v>
      </c>
      <c r="J255" s="40">
        <f t="shared" si="143"/>
        <v>0</v>
      </c>
      <c r="K255" s="40">
        <f t="shared" si="143"/>
        <v>0</v>
      </c>
      <c r="L255" s="40">
        <f t="shared" si="143"/>
        <v>40000</v>
      </c>
      <c r="M255" s="40">
        <f t="shared" si="143"/>
        <v>2000</v>
      </c>
      <c r="N255" s="40">
        <f t="shared" si="143"/>
        <v>2000</v>
      </c>
      <c r="O255" s="40">
        <f t="shared" si="143"/>
        <v>0</v>
      </c>
      <c r="P255" s="40">
        <f t="shared" si="143"/>
        <v>3000</v>
      </c>
      <c r="Q255" s="38"/>
      <c r="R255" s="38"/>
      <c r="S255" s="38"/>
      <c r="T255" s="38"/>
      <c r="U255" s="38"/>
    </row>
    <row r="256" spans="3:27" ht="12.6" customHeight="1" thickBot="1"/>
    <row r="257" spans="1:34">
      <c r="C257" s="6" t="s">
        <v>40</v>
      </c>
      <c r="D257" s="7"/>
      <c r="E257" s="7" t="s">
        <v>12</v>
      </c>
      <c r="F257" s="8"/>
      <c r="G257" s="7"/>
      <c r="H257" s="7" t="s">
        <v>0</v>
      </c>
      <c r="I257" s="7" t="s">
        <v>1</v>
      </c>
      <c r="J257" s="7" t="s">
        <v>2</v>
      </c>
      <c r="K257" s="7" t="s">
        <v>3</v>
      </c>
      <c r="L257" s="7" t="s">
        <v>4</v>
      </c>
      <c r="M257" s="7" t="s">
        <v>5</v>
      </c>
      <c r="N257" s="7" t="s">
        <v>6</v>
      </c>
      <c r="O257" s="7"/>
      <c r="P257" s="7"/>
      <c r="Q257" s="7"/>
      <c r="R257" s="7"/>
      <c r="S257" s="7"/>
      <c r="T257" s="7"/>
      <c r="U257" s="7"/>
    </row>
    <row r="258" spans="1:34">
      <c r="A258" t="s">
        <v>13</v>
      </c>
      <c r="C258" s="9"/>
      <c r="D258" s="7" t="s">
        <v>14</v>
      </c>
      <c r="E258" s="10" t="s">
        <v>25</v>
      </c>
      <c r="F258" s="8"/>
      <c r="G258" s="7" t="s">
        <v>16</v>
      </c>
      <c r="H258" s="10"/>
      <c r="I258" s="10"/>
      <c r="J258" s="10"/>
      <c r="K258" s="10"/>
      <c r="L258" s="10"/>
      <c r="M258" s="10"/>
      <c r="N258" s="10"/>
      <c r="O258" s="7"/>
      <c r="P258" s="7"/>
      <c r="Q258" s="7"/>
      <c r="R258" s="7"/>
      <c r="S258" s="7" t="s">
        <v>17</v>
      </c>
      <c r="T258" s="11">
        <f>SUM(Q268:Y271)</f>
        <v>5890000</v>
      </c>
      <c r="U258" s="7"/>
    </row>
    <row r="259" spans="1:34">
      <c r="A259" t="s">
        <v>18</v>
      </c>
      <c r="C259" s="9"/>
      <c r="D259" s="7" t="s">
        <v>19</v>
      </c>
      <c r="E259" s="10"/>
      <c r="F259" s="8"/>
      <c r="G259" s="7" t="s">
        <v>20</v>
      </c>
      <c r="H259" s="10">
        <v>100</v>
      </c>
      <c r="I259" s="10">
        <v>100</v>
      </c>
      <c r="J259" s="10">
        <v>100</v>
      </c>
      <c r="K259" s="10">
        <v>100</v>
      </c>
      <c r="L259" s="10">
        <v>100</v>
      </c>
      <c r="M259" s="10">
        <v>100</v>
      </c>
      <c r="N259" s="10">
        <v>100</v>
      </c>
      <c r="O259" s="7"/>
      <c r="P259" s="7"/>
      <c r="Q259" s="7"/>
      <c r="R259" s="7"/>
      <c r="S259" s="7" t="s">
        <v>21</v>
      </c>
      <c r="T259" s="11">
        <f>SUM(H266:N266)*E261+(E259*(E260/100)+E259)*E261</f>
        <v>0</v>
      </c>
      <c r="U259" s="7"/>
    </row>
    <row r="260" spans="1:34">
      <c r="A260" t="s">
        <v>15</v>
      </c>
      <c r="C260" s="9"/>
      <c r="D260" s="7" t="s">
        <v>34</v>
      </c>
      <c r="E260" s="10"/>
      <c r="F260" s="8"/>
      <c r="G260" s="7" t="s">
        <v>34</v>
      </c>
      <c r="H260" s="10"/>
      <c r="I260" s="10"/>
      <c r="J260" s="10"/>
      <c r="K260" s="10"/>
      <c r="L260" s="10"/>
      <c r="M260" s="10"/>
      <c r="N260" s="10"/>
      <c r="O260" s="7"/>
      <c r="P260" s="7"/>
      <c r="Q260" s="7"/>
      <c r="R260" s="7"/>
      <c r="S260" s="7" t="s">
        <v>23</v>
      </c>
      <c r="T260" s="12">
        <f>T259/T258*100</f>
        <v>0</v>
      </c>
      <c r="U260" s="7" t="s">
        <v>35</v>
      </c>
      <c r="V260">
        <f>($V$3*T260*T260+$W$3*T260)/100</f>
        <v>0</v>
      </c>
    </row>
    <row r="261" spans="1:34">
      <c r="A261" t="s">
        <v>25</v>
      </c>
      <c r="C261" s="9"/>
      <c r="D261" s="7" t="s">
        <v>26</v>
      </c>
      <c r="E261" s="10">
        <v>1</v>
      </c>
      <c r="F261" s="8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34" hidden="1">
      <c r="C262" s="9"/>
      <c r="D262" s="7"/>
      <c r="E262" s="7"/>
      <c r="F262" s="8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34" hidden="1">
      <c r="A263">
        <v>1</v>
      </c>
      <c r="C263" s="9"/>
      <c r="D263" s="7"/>
      <c r="E263" s="7"/>
      <c r="F263" s="8"/>
      <c r="G263" s="7"/>
      <c r="H263" s="7">
        <v>15</v>
      </c>
      <c r="I263" s="7">
        <v>40</v>
      </c>
      <c r="J263" s="7">
        <v>42</v>
      </c>
      <c r="K263" s="7">
        <v>44</v>
      </c>
      <c r="L263" s="7">
        <v>100</v>
      </c>
      <c r="M263" s="7">
        <v>105</v>
      </c>
      <c r="N263" s="7">
        <v>110</v>
      </c>
      <c r="O263" s="7"/>
      <c r="P263" s="7"/>
      <c r="Q263" s="7"/>
      <c r="R263" s="7"/>
      <c r="S263" s="7"/>
      <c r="T263" s="7"/>
      <c r="U263" s="7"/>
      <c r="V263">
        <f>T258*V260</f>
        <v>0</v>
      </c>
    </row>
    <row r="264" spans="1:34" hidden="1">
      <c r="A264">
        <v>1.1000000000000001</v>
      </c>
      <c r="C264" s="9"/>
      <c r="D264" s="7"/>
      <c r="E264" s="7"/>
      <c r="F264" s="8"/>
      <c r="G264" s="7"/>
      <c r="H264" s="7">
        <f t="shared" ref="H264:N264" si="144">H258*H263*H259/100</f>
        <v>0</v>
      </c>
      <c r="I264" s="7">
        <f t="shared" si="144"/>
        <v>0</v>
      </c>
      <c r="J264" s="7">
        <f t="shared" si="144"/>
        <v>0</v>
      </c>
      <c r="K264" s="7">
        <f t="shared" si="144"/>
        <v>0</v>
      </c>
      <c r="L264" s="7">
        <f t="shared" si="144"/>
        <v>0</v>
      </c>
      <c r="M264" s="7">
        <f t="shared" si="144"/>
        <v>0</v>
      </c>
      <c r="N264" s="7">
        <f t="shared" si="144"/>
        <v>0</v>
      </c>
      <c r="O264" s="7"/>
      <c r="P264" s="7"/>
      <c r="Q264" s="7"/>
      <c r="R264" s="7"/>
      <c r="S264" s="7"/>
      <c r="T264" s="11"/>
      <c r="U264" s="7"/>
    </row>
    <row r="265" spans="1:34" hidden="1">
      <c r="C265" s="9"/>
      <c r="D265" s="7"/>
      <c r="E265" s="7"/>
      <c r="F265" s="8"/>
      <c r="G265" s="7"/>
      <c r="H265" s="7">
        <f t="shared" ref="H265:N265" si="145">H258*H260*H263/100</f>
        <v>0</v>
      </c>
      <c r="I265" s="7">
        <f t="shared" si="145"/>
        <v>0</v>
      </c>
      <c r="J265" s="7">
        <f t="shared" si="145"/>
        <v>0</v>
      </c>
      <c r="K265" s="7">
        <f t="shared" si="145"/>
        <v>0</v>
      </c>
      <c r="L265" s="7">
        <f t="shared" si="145"/>
        <v>0</v>
      </c>
      <c r="M265" s="7">
        <f t="shared" si="145"/>
        <v>0</v>
      </c>
      <c r="N265" s="7">
        <f t="shared" si="145"/>
        <v>0</v>
      </c>
      <c r="O265" s="7"/>
      <c r="P265" s="7"/>
      <c r="Q265" s="7"/>
      <c r="R265" s="7"/>
      <c r="S265" s="7"/>
      <c r="T265" s="7"/>
      <c r="U265" s="7"/>
    </row>
    <row r="266" spans="1:34" hidden="1">
      <c r="C266" s="9"/>
      <c r="D266" s="7"/>
      <c r="E266" s="7"/>
      <c r="F266" s="8"/>
      <c r="G266" s="7"/>
      <c r="H266" s="7">
        <f>H264+H265</f>
        <v>0</v>
      </c>
      <c r="I266" s="7">
        <f t="shared" ref="I266:N266" si="146">I264+I265</f>
        <v>0</v>
      </c>
      <c r="J266" s="7">
        <f t="shared" si="146"/>
        <v>0</v>
      </c>
      <c r="K266" s="7">
        <f t="shared" si="146"/>
        <v>0</v>
      </c>
      <c r="L266" s="7">
        <f t="shared" si="146"/>
        <v>0</v>
      </c>
      <c r="M266" s="7">
        <f t="shared" si="146"/>
        <v>0</v>
      </c>
      <c r="N266" s="7">
        <f t="shared" si="146"/>
        <v>0</v>
      </c>
      <c r="O266" s="7"/>
      <c r="P266" s="7"/>
      <c r="Q266" s="7"/>
      <c r="R266" s="7"/>
      <c r="S266" s="7"/>
      <c r="T266" s="7"/>
      <c r="U266" s="7"/>
    </row>
    <row r="267" spans="1:34" hidden="1">
      <c r="C267" s="9"/>
      <c r="D267" s="7"/>
      <c r="E267" s="7"/>
      <c r="F267" s="8"/>
      <c r="G267" s="7"/>
      <c r="H267" t="s">
        <v>0</v>
      </c>
      <c r="I267" t="s">
        <v>1</v>
      </c>
      <c r="J267" t="s">
        <v>2</v>
      </c>
      <c r="K267" t="s">
        <v>3</v>
      </c>
      <c r="L267" t="s">
        <v>4</v>
      </c>
      <c r="M267" t="s">
        <v>5</v>
      </c>
      <c r="N267" t="s">
        <v>6</v>
      </c>
      <c r="O267" t="s">
        <v>7</v>
      </c>
      <c r="P267" t="s">
        <v>8</v>
      </c>
      <c r="Q267" t="s">
        <v>0</v>
      </c>
      <c r="R267" t="s">
        <v>1</v>
      </c>
      <c r="S267" t="s">
        <v>2</v>
      </c>
      <c r="T267" t="s">
        <v>3</v>
      </c>
      <c r="U267" t="s">
        <v>4</v>
      </c>
      <c r="V267" t="s">
        <v>5</v>
      </c>
      <c r="W267" t="s">
        <v>6</v>
      </c>
      <c r="X267" t="s">
        <v>7</v>
      </c>
      <c r="Y267" t="s">
        <v>8</v>
      </c>
      <c r="Z267" s="7"/>
      <c r="AA267" s="7"/>
      <c r="AB267" s="7"/>
      <c r="AC267" s="7"/>
      <c r="AD267" s="7"/>
      <c r="AE267" s="7"/>
      <c r="AF267" s="7"/>
      <c r="AG267" s="7"/>
      <c r="AH267" s="7"/>
    </row>
    <row r="268" spans="1:34" hidden="1">
      <c r="C268" s="9"/>
      <c r="D268" s="7" t="str">
        <f>IF(E258="歩兵科","1","0")</f>
        <v>0</v>
      </c>
      <c r="E268" s="7" t="s">
        <v>13</v>
      </c>
      <c r="F268" s="8"/>
      <c r="G268" s="7">
        <f>H258+D268</f>
        <v>0</v>
      </c>
      <c r="H268" s="13">
        <f t="shared" ref="H268:P268" si="147">H255*H274</f>
        <v>0</v>
      </c>
      <c r="I268" s="14">
        <f t="shared" si="147"/>
        <v>0</v>
      </c>
      <c r="J268" s="14">
        <f t="shared" si="147"/>
        <v>0</v>
      </c>
      <c r="K268" s="14">
        <f t="shared" si="147"/>
        <v>0</v>
      </c>
      <c r="L268" s="14">
        <f t="shared" si="147"/>
        <v>8000000</v>
      </c>
      <c r="M268" s="14">
        <f t="shared" si="147"/>
        <v>416000</v>
      </c>
      <c r="N268" s="14">
        <f t="shared" si="147"/>
        <v>432000</v>
      </c>
      <c r="O268" s="14">
        <f t="shared" si="147"/>
        <v>0</v>
      </c>
      <c r="P268" s="14">
        <f t="shared" si="147"/>
        <v>90000</v>
      </c>
      <c r="Q268" s="15">
        <f>G268*H268/G272</f>
        <v>0</v>
      </c>
      <c r="R268" s="16">
        <f>G268*I268/G272</f>
        <v>0</v>
      </c>
      <c r="S268" s="16">
        <f>G268*J268/G272</f>
        <v>0</v>
      </c>
      <c r="T268" s="16">
        <f>G268*K268/G272</f>
        <v>0</v>
      </c>
      <c r="U268" s="16">
        <f>G268*L268/G272</f>
        <v>0</v>
      </c>
      <c r="V268" s="16">
        <f>G268*M268/G272</f>
        <v>0</v>
      </c>
      <c r="W268" s="16">
        <f>G268*N268/G272</f>
        <v>0</v>
      </c>
      <c r="X268" s="16">
        <f>G268*O268/G272</f>
        <v>0</v>
      </c>
      <c r="Y268" s="17">
        <f>G268*P268/G272</f>
        <v>0</v>
      </c>
      <c r="Z268" s="7"/>
      <c r="AA268" s="7"/>
      <c r="AB268" s="7"/>
      <c r="AC268" s="7"/>
      <c r="AD268" s="7"/>
      <c r="AE268" s="7"/>
      <c r="AF268" s="7"/>
      <c r="AG268" s="7"/>
      <c r="AH268" s="7"/>
    </row>
    <row r="269" spans="1:34" hidden="1">
      <c r="C269" s="9"/>
      <c r="D269" s="7" t="str">
        <f>IF(E258="槍兵科","1","0")</f>
        <v>0</v>
      </c>
      <c r="E269" s="7" t="s">
        <v>18</v>
      </c>
      <c r="F269" s="8"/>
      <c r="G269" s="7">
        <f>I258+L258+D269</f>
        <v>0</v>
      </c>
      <c r="H269" s="18">
        <f t="shared" ref="H269:P269" si="148">H255*H275</f>
        <v>0</v>
      </c>
      <c r="I269" s="7">
        <f t="shared" si="148"/>
        <v>0</v>
      </c>
      <c r="J269" s="7">
        <f t="shared" si="148"/>
        <v>0</v>
      </c>
      <c r="K269" s="7">
        <f t="shared" si="148"/>
        <v>0</v>
      </c>
      <c r="L269" s="7">
        <f t="shared" si="148"/>
        <v>4000000</v>
      </c>
      <c r="M269" s="7">
        <f t="shared" si="148"/>
        <v>290000</v>
      </c>
      <c r="N269" s="7">
        <f t="shared" si="148"/>
        <v>140000</v>
      </c>
      <c r="O269" s="7">
        <f t="shared" si="148"/>
        <v>0</v>
      </c>
      <c r="P269" s="7">
        <f t="shared" si="148"/>
        <v>30000</v>
      </c>
      <c r="Q269" s="19">
        <f>G269*H269/G272</f>
        <v>0</v>
      </c>
      <c r="R269" s="20">
        <f>G269*I269/G272</f>
        <v>0</v>
      </c>
      <c r="S269" s="20">
        <f>G269*J269/G272</f>
        <v>0</v>
      </c>
      <c r="T269" s="20">
        <f>G269*K269/G272</f>
        <v>0</v>
      </c>
      <c r="U269" s="20">
        <f>G269*L269/G272</f>
        <v>0</v>
      </c>
      <c r="V269" s="20">
        <f>G269*M269/G272</f>
        <v>0</v>
      </c>
      <c r="W269" s="20">
        <f>G269*N269/G272</f>
        <v>0</v>
      </c>
      <c r="X269" s="20">
        <f>G269*O269/G272</f>
        <v>0</v>
      </c>
      <c r="Y269" s="21">
        <f>G269*P269/G272</f>
        <v>0</v>
      </c>
      <c r="Z269" s="7"/>
      <c r="AA269" s="7"/>
      <c r="AB269" s="7"/>
      <c r="AC269" s="7"/>
      <c r="AD269" s="7"/>
      <c r="AE269" s="7"/>
      <c r="AF269" s="7"/>
      <c r="AG269" s="7"/>
      <c r="AH269" s="7"/>
    </row>
    <row r="270" spans="1:34" hidden="1">
      <c r="C270" s="9"/>
      <c r="D270" s="7" t="str">
        <f>IF(E258="弓兵科","1","0")</f>
        <v>0</v>
      </c>
      <c r="E270" s="7" t="s">
        <v>15</v>
      </c>
      <c r="F270" s="8"/>
      <c r="G270" s="7">
        <f>J258+M258+D270</f>
        <v>0</v>
      </c>
      <c r="H270" s="18">
        <f t="shared" ref="H270:P270" si="149">H255*H276</f>
        <v>0</v>
      </c>
      <c r="I270" s="7">
        <f t="shared" si="149"/>
        <v>0</v>
      </c>
      <c r="J270" s="7">
        <f t="shared" si="149"/>
        <v>0</v>
      </c>
      <c r="K270" s="7">
        <f t="shared" si="149"/>
        <v>0</v>
      </c>
      <c r="L270" s="7">
        <f t="shared" si="149"/>
        <v>2520000</v>
      </c>
      <c r="M270" s="7">
        <f t="shared" si="149"/>
        <v>210000</v>
      </c>
      <c r="N270" s="7">
        <f t="shared" si="149"/>
        <v>300000</v>
      </c>
      <c r="O270" s="7">
        <f t="shared" si="149"/>
        <v>0</v>
      </c>
      <c r="P270" s="7">
        <f t="shared" si="149"/>
        <v>120000</v>
      </c>
      <c r="Q270" s="19">
        <f>G270*H270/G272</f>
        <v>0</v>
      </c>
      <c r="R270" s="20">
        <f>G270*I270/G272</f>
        <v>0</v>
      </c>
      <c r="S270" s="20">
        <f>G270*J270/G272</f>
        <v>0</v>
      </c>
      <c r="T270" s="20">
        <f>G270*K270/G272</f>
        <v>0</v>
      </c>
      <c r="U270" s="20">
        <f>G270*L270/G272</f>
        <v>0</v>
      </c>
      <c r="V270" s="20">
        <f>G270*M270/G272</f>
        <v>0</v>
      </c>
      <c r="W270" s="20">
        <f>G270*N270/G272</f>
        <v>0</v>
      </c>
      <c r="X270" s="20">
        <f>G270*O270/G272</f>
        <v>0</v>
      </c>
      <c r="Y270" s="21">
        <f>G270*P270/G272</f>
        <v>0</v>
      </c>
      <c r="Z270" s="7"/>
      <c r="AA270" s="7"/>
      <c r="AB270" s="7"/>
      <c r="AC270" s="7"/>
      <c r="AD270" s="7"/>
      <c r="AE270" s="7"/>
      <c r="AF270" s="7"/>
      <c r="AG270" s="7"/>
      <c r="AH270" s="7"/>
    </row>
    <row r="271" spans="1:34" hidden="1">
      <c r="C271" s="9"/>
      <c r="D271" s="7" t="str">
        <f>IF(E258="騎兵科","1","0")</f>
        <v>1</v>
      </c>
      <c r="E271" s="7" t="s">
        <v>25</v>
      </c>
      <c r="F271" s="8"/>
      <c r="G271" s="7">
        <f>K258+N258+D271</f>
        <v>1</v>
      </c>
      <c r="H271" s="22">
        <f t="shared" ref="H271:P271" si="150">H255*H277</f>
        <v>0</v>
      </c>
      <c r="I271" s="23">
        <f t="shared" si="150"/>
        <v>0</v>
      </c>
      <c r="J271" s="23">
        <f t="shared" si="150"/>
        <v>0</v>
      </c>
      <c r="K271" s="23">
        <f t="shared" si="150"/>
        <v>0</v>
      </c>
      <c r="L271" s="23">
        <f t="shared" si="150"/>
        <v>5480000</v>
      </c>
      <c r="M271" s="23">
        <f t="shared" si="150"/>
        <v>130000</v>
      </c>
      <c r="N271" s="23">
        <f t="shared" si="150"/>
        <v>220000</v>
      </c>
      <c r="O271" s="23">
        <f t="shared" si="150"/>
        <v>0</v>
      </c>
      <c r="P271" s="23">
        <f t="shared" si="150"/>
        <v>60000</v>
      </c>
      <c r="Q271" s="24">
        <f>G271*H271/G272</f>
        <v>0</v>
      </c>
      <c r="R271" s="25">
        <f>G271*I271/G272</f>
        <v>0</v>
      </c>
      <c r="S271" s="25">
        <f>G271*J271/G272</f>
        <v>0</v>
      </c>
      <c r="T271" s="25">
        <f>G271*K271/G272</f>
        <v>0</v>
      </c>
      <c r="U271" s="25">
        <f>G271*L271/G272</f>
        <v>5480000</v>
      </c>
      <c r="V271" s="25">
        <f>G271*M271/G272</f>
        <v>130000</v>
      </c>
      <c r="W271" s="25">
        <f>G271*N271/G272</f>
        <v>220000</v>
      </c>
      <c r="X271" s="25">
        <f>G271*O271/G272</f>
        <v>0</v>
      </c>
      <c r="Y271" s="26">
        <f>G271*P271/G272</f>
        <v>60000</v>
      </c>
      <c r="Z271" s="7"/>
      <c r="AA271" s="7"/>
      <c r="AB271" s="7"/>
      <c r="AC271" s="7"/>
      <c r="AD271" s="7"/>
      <c r="AE271" s="7"/>
      <c r="AF271" s="7"/>
      <c r="AG271" s="7"/>
      <c r="AH271" s="7"/>
    </row>
    <row r="272" spans="1:34" hidden="1">
      <c r="C272" s="9"/>
      <c r="D272" s="7"/>
      <c r="E272" s="7"/>
      <c r="F272" s="8"/>
      <c r="G272" s="7">
        <f>SUM(G268:G271)</f>
        <v>1</v>
      </c>
      <c r="H272" s="7"/>
      <c r="I272" s="7"/>
      <c r="J272" s="7"/>
      <c r="K272" s="7"/>
      <c r="L272" s="7"/>
      <c r="M272" s="7"/>
      <c r="N272" s="7"/>
      <c r="O272" s="7"/>
      <c r="P272" s="7"/>
      <c r="Q272" s="20">
        <f t="shared" ref="Q272:Y272" si="151">SUM(Q268:Q271)</f>
        <v>0</v>
      </c>
      <c r="R272" s="20">
        <f t="shared" si="151"/>
        <v>0</v>
      </c>
      <c r="S272" s="20">
        <f t="shared" si="151"/>
        <v>0</v>
      </c>
      <c r="T272" s="20">
        <f t="shared" si="151"/>
        <v>0</v>
      </c>
      <c r="U272" s="20">
        <f t="shared" si="151"/>
        <v>5480000</v>
      </c>
      <c r="V272" s="20">
        <f t="shared" si="151"/>
        <v>130000</v>
      </c>
      <c r="W272" s="20">
        <f t="shared" si="151"/>
        <v>220000</v>
      </c>
      <c r="X272" s="20">
        <f t="shared" si="151"/>
        <v>0</v>
      </c>
      <c r="Y272" s="20">
        <f t="shared" si="151"/>
        <v>60000</v>
      </c>
      <c r="Z272" s="27">
        <f>9-COUNTIF(Q272:Y272,0)</f>
        <v>4</v>
      </c>
      <c r="AA272" s="7" t="s">
        <v>27</v>
      </c>
      <c r="AB272" s="7"/>
      <c r="AC272" s="7"/>
      <c r="AD272" s="7"/>
      <c r="AE272" s="7"/>
      <c r="AF272" s="7"/>
      <c r="AG272" s="7"/>
      <c r="AH272" s="7"/>
    </row>
    <row r="273" spans="3:34" hidden="1">
      <c r="C273" s="9"/>
      <c r="D273" s="7"/>
      <c r="E273" s="7"/>
      <c r="F273" s="8"/>
      <c r="G273" s="7"/>
      <c r="H273" s="13" t="s">
        <v>0</v>
      </c>
      <c r="I273" s="14" t="s">
        <v>1</v>
      </c>
      <c r="J273" s="14" t="s">
        <v>2</v>
      </c>
      <c r="K273" s="14" t="s">
        <v>3</v>
      </c>
      <c r="L273" s="14" t="s">
        <v>28</v>
      </c>
      <c r="M273" s="14" t="s">
        <v>29</v>
      </c>
      <c r="N273" s="14" t="s">
        <v>30</v>
      </c>
      <c r="O273" s="14" t="s">
        <v>7</v>
      </c>
      <c r="P273" s="28" t="s">
        <v>8</v>
      </c>
      <c r="Q273" s="29">
        <f>IF(Q272=0,0,Q272-V263/Z272)</f>
        <v>0</v>
      </c>
      <c r="R273" s="30">
        <f>IF(R272=0,0,R272-V263/Z272)</f>
        <v>0</v>
      </c>
      <c r="S273" s="30">
        <f>IF(S272=0,0,S272-V263/Z272)</f>
        <v>0</v>
      </c>
      <c r="T273" s="30">
        <f>IF(T272=0,0,T272-V263/Z272)</f>
        <v>0</v>
      </c>
      <c r="U273" s="30">
        <f>IF(U272=0,0,U272-V263/Z272)</f>
        <v>5480000</v>
      </c>
      <c r="V273" s="30">
        <f>IF(V272=0,0,V272-V263/Z272)</f>
        <v>130000</v>
      </c>
      <c r="W273" s="30">
        <f>IF(W272=0,0,W272-V263/Z272)</f>
        <v>220000</v>
      </c>
      <c r="X273" s="30">
        <f>IF(X272=0,0,X272-V263/Z272)</f>
        <v>0</v>
      </c>
      <c r="Y273" s="30">
        <f>IF(Y272=0,0,Y272-V263/Z272)</f>
        <v>60000</v>
      </c>
      <c r="Z273" s="27">
        <f>9-(IF(Q273&gt;0,0,1)+IF(R273&gt;0,0,1)+IF(S273&gt;0,0,1)+IF(T273&gt;0,0,1)+IF(U273&gt;0,0,1)+IF(V273&gt;0,0,1)+IF(W273&gt;0,0,1)+IF(X273&gt;0,0,1)+IF(Y273&gt;0,0,1))</f>
        <v>4</v>
      </c>
      <c r="AA273" s="27" t="s">
        <v>31</v>
      </c>
      <c r="AB273" s="7"/>
      <c r="AC273" s="7"/>
      <c r="AD273" s="7"/>
      <c r="AE273" s="7"/>
      <c r="AF273" s="7"/>
      <c r="AG273" s="7"/>
      <c r="AH273" s="7"/>
    </row>
    <row r="274" spans="3:34" hidden="1">
      <c r="C274" s="9"/>
      <c r="D274" s="7"/>
      <c r="E274" s="7" t="s">
        <v>13</v>
      </c>
      <c r="F274" s="8"/>
      <c r="G274" s="7"/>
      <c r="H274" s="18">
        <v>15</v>
      </c>
      <c r="I274" s="7">
        <v>50</v>
      </c>
      <c r="J274" s="7">
        <v>52</v>
      </c>
      <c r="K274" s="7">
        <v>54</v>
      </c>
      <c r="L274" s="7">
        <v>200</v>
      </c>
      <c r="M274" s="7">
        <v>208</v>
      </c>
      <c r="N274" s="7">
        <v>216</v>
      </c>
      <c r="O274" s="7">
        <v>10</v>
      </c>
      <c r="P274" s="31">
        <v>30</v>
      </c>
      <c r="Q274" s="32">
        <f>IF(Q273&gt;0,0,Q273)</f>
        <v>0</v>
      </c>
      <c r="R274" s="32">
        <f t="shared" ref="R274:Y274" si="152">IF(R273&gt;0,0,R273)</f>
        <v>0</v>
      </c>
      <c r="S274" s="32">
        <f t="shared" si="152"/>
        <v>0</v>
      </c>
      <c r="T274" s="32">
        <f t="shared" si="152"/>
        <v>0</v>
      </c>
      <c r="U274" s="32">
        <f t="shared" si="152"/>
        <v>0</v>
      </c>
      <c r="V274" s="32">
        <f t="shared" si="152"/>
        <v>0</v>
      </c>
      <c r="W274" s="32">
        <f t="shared" si="152"/>
        <v>0</v>
      </c>
      <c r="X274" s="32">
        <f t="shared" si="152"/>
        <v>0</v>
      </c>
      <c r="Y274" s="32">
        <f t="shared" si="152"/>
        <v>0</v>
      </c>
      <c r="Z274" s="7">
        <f>SUM(Q274:Y274)/Z273</f>
        <v>0</v>
      </c>
      <c r="AA274" s="7"/>
      <c r="AB274" s="7"/>
      <c r="AC274" s="7"/>
      <c r="AD274" s="7"/>
      <c r="AE274" s="7"/>
      <c r="AF274" s="7"/>
      <c r="AG274" s="7"/>
      <c r="AH274" s="7"/>
    </row>
    <row r="275" spans="3:34" hidden="1">
      <c r="C275" s="9"/>
      <c r="D275" s="7"/>
      <c r="E275" s="7" t="s">
        <v>18</v>
      </c>
      <c r="F275" s="8"/>
      <c r="G275" s="7"/>
      <c r="H275" s="18">
        <v>10</v>
      </c>
      <c r="I275" s="7">
        <v>40</v>
      </c>
      <c r="J275" s="7">
        <v>58</v>
      </c>
      <c r="K275" s="7">
        <v>28</v>
      </c>
      <c r="L275" s="7">
        <v>100</v>
      </c>
      <c r="M275" s="7">
        <v>145</v>
      </c>
      <c r="N275" s="7">
        <v>70</v>
      </c>
      <c r="O275" s="7">
        <v>10</v>
      </c>
      <c r="P275" s="31">
        <v>10</v>
      </c>
      <c r="Q275" s="33">
        <f t="shared" ref="Q275:Y275" si="153">IF(Q273&lt;0,0,Q273)</f>
        <v>0</v>
      </c>
      <c r="R275" s="33">
        <f t="shared" si="153"/>
        <v>0</v>
      </c>
      <c r="S275" s="33">
        <f t="shared" si="153"/>
        <v>0</v>
      </c>
      <c r="T275" s="33">
        <f t="shared" si="153"/>
        <v>0</v>
      </c>
      <c r="U275" s="33">
        <f t="shared" si="153"/>
        <v>5480000</v>
      </c>
      <c r="V275" s="33">
        <f t="shared" si="153"/>
        <v>130000</v>
      </c>
      <c r="W275" s="33">
        <f t="shared" si="153"/>
        <v>220000</v>
      </c>
      <c r="X275" s="33">
        <f t="shared" si="153"/>
        <v>0</v>
      </c>
      <c r="Y275" s="33">
        <f t="shared" si="153"/>
        <v>60000</v>
      </c>
    </row>
    <row r="276" spans="3:34" hidden="1">
      <c r="C276" s="9"/>
      <c r="D276" s="7"/>
      <c r="E276" s="7" t="s">
        <v>15</v>
      </c>
      <c r="F276" s="8"/>
      <c r="G276" s="7"/>
      <c r="H276" s="18">
        <v>10</v>
      </c>
      <c r="I276" s="7">
        <v>25</v>
      </c>
      <c r="J276" s="7">
        <v>42</v>
      </c>
      <c r="K276" s="7">
        <v>60</v>
      </c>
      <c r="L276" s="7">
        <v>63</v>
      </c>
      <c r="M276" s="7">
        <v>105</v>
      </c>
      <c r="N276" s="7">
        <v>150</v>
      </c>
      <c r="O276" s="7">
        <v>5</v>
      </c>
      <c r="P276" s="31">
        <v>40</v>
      </c>
      <c r="Q276" s="24">
        <f>IF(Q275=0,0,Q275+Z274)</f>
        <v>0</v>
      </c>
      <c r="R276" s="25">
        <f>IF(R275=0,0,R275+Z274)</f>
        <v>0</v>
      </c>
      <c r="S276" s="25">
        <f>IF(S275=0,0,S275+Z274)</f>
        <v>0</v>
      </c>
      <c r="T276" s="25">
        <f>IF(T275=0,0,T275+Z274)</f>
        <v>0</v>
      </c>
      <c r="U276" s="25">
        <f>IF(U275=0,0,U275+Z274)</f>
        <v>5480000</v>
      </c>
      <c r="V276" s="25">
        <f>IF(V275=0,0,V275+Z274)</f>
        <v>130000</v>
      </c>
      <c r="W276" s="25">
        <f>IF(W275=0,0,W275+Z274)</f>
        <v>220000</v>
      </c>
      <c r="X276" s="25">
        <f>IF(X275=0,0,X275+Z274)</f>
        <v>0</v>
      </c>
      <c r="Y276" s="25">
        <f>IF(Y275=0,0,Y275+Z274)</f>
        <v>60000</v>
      </c>
      <c r="Z276" s="27">
        <f>9-(IF(Q276&gt;0,0,1)+IF(R276&gt;0,0,1)+IF(S276&gt;0,0,1)+IF(T276&gt;0,0,1)+IF(U276&gt;0,0,1)+IF(V276&gt;0,0,1)+IF(W276&gt;0,0,1)+IF(X276&gt;0,0,1)+IF(Y276&gt;0,0,1))</f>
        <v>4</v>
      </c>
      <c r="AA276" s="27" t="s">
        <v>31</v>
      </c>
    </row>
    <row r="277" spans="3:34" hidden="1">
      <c r="C277" s="9"/>
      <c r="D277" s="7"/>
      <c r="E277" s="7" t="s">
        <v>25</v>
      </c>
      <c r="F277" s="8"/>
      <c r="G277" s="7"/>
      <c r="H277" s="22">
        <v>10</v>
      </c>
      <c r="I277" s="23">
        <v>55</v>
      </c>
      <c r="J277" s="23">
        <v>26</v>
      </c>
      <c r="K277" s="23">
        <v>44</v>
      </c>
      <c r="L277" s="23">
        <v>137</v>
      </c>
      <c r="M277" s="23">
        <v>65</v>
      </c>
      <c r="N277" s="23">
        <v>110</v>
      </c>
      <c r="O277" s="23">
        <v>5</v>
      </c>
      <c r="P277" s="34">
        <v>20</v>
      </c>
      <c r="Q277" s="32">
        <f>IF(Q276&gt;0,0,Q276)</f>
        <v>0</v>
      </c>
      <c r="R277" s="32">
        <f t="shared" ref="R277:Y277" si="154">IF(R276&gt;0,0,R276)</f>
        <v>0</v>
      </c>
      <c r="S277" s="32">
        <f t="shared" si="154"/>
        <v>0</v>
      </c>
      <c r="T277" s="32">
        <f t="shared" si="154"/>
        <v>0</v>
      </c>
      <c r="U277" s="32">
        <f t="shared" si="154"/>
        <v>0</v>
      </c>
      <c r="V277" s="32">
        <f t="shared" si="154"/>
        <v>0</v>
      </c>
      <c r="W277" s="32">
        <f t="shared" si="154"/>
        <v>0</v>
      </c>
      <c r="X277" s="32">
        <f t="shared" si="154"/>
        <v>0</v>
      </c>
      <c r="Y277" s="32">
        <f t="shared" si="154"/>
        <v>0</v>
      </c>
      <c r="Z277" s="7">
        <f>SUM(Q277:Y277)/Z276</f>
        <v>0</v>
      </c>
      <c r="AA277" s="7"/>
    </row>
    <row r="278" spans="3:34" hidden="1">
      <c r="C278" s="9"/>
      <c r="D278" s="7"/>
      <c r="E278" s="7"/>
      <c r="F278" s="8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33">
        <f t="shared" ref="Q278:Y278" si="155">IF(Q276&lt;0,0,Q276)</f>
        <v>0</v>
      </c>
      <c r="R278" s="33">
        <f t="shared" si="155"/>
        <v>0</v>
      </c>
      <c r="S278" s="33">
        <f t="shared" si="155"/>
        <v>0</v>
      </c>
      <c r="T278" s="33">
        <f t="shared" si="155"/>
        <v>0</v>
      </c>
      <c r="U278" s="33">
        <f t="shared" si="155"/>
        <v>5480000</v>
      </c>
      <c r="V278" s="33">
        <f t="shared" si="155"/>
        <v>130000</v>
      </c>
      <c r="W278" s="33">
        <f t="shared" si="155"/>
        <v>220000</v>
      </c>
      <c r="X278" s="33">
        <f t="shared" si="155"/>
        <v>0</v>
      </c>
      <c r="Y278" s="33">
        <f t="shared" si="155"/>
        <v>60000</v>
      </c>
    </row>
    <row r="279" spans="3:34" hidden="1">
      <c r="C279" s="9"/>
      <c r="D279" s="7"/>
      <c r="E279" s="7"/>
      <c r="F279" s="8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24">
        <f>IF(Q278=0,0,Q278+Z277)</f>
        <v>0</v>
      </c>
      <c r="R279" s="25">
        <f>IF(R278=0,0,R278+Z277)</f>
        <v>0</v>
      </c>
      <c r="S279" s="25">
        <f>IF(S278=0,0,S278+Z277)</f>
        <v>0</v>
      </c>
      <c r="T279" s="25">
        <f>IF(T278=0,0,T278+Z277)</f>
        <v>0</v>
      </c>
      <c r="U279" s="25">
        <f>IF(U278=0,0,U278+Z277)</f>
        <v>5480000</v>
      </c>
      <c r="V279" s="25">
        <f>IF(V278=0,0,V278+Z277)</f>
        <v>130000</v>
      </c>
      <c r="W279" s="25">
        <f>IF(W278=0,0,W278+Z277)</f>
        <v>220000</v>
      </c>
      <c r="X279" s="25">
        <f>IF(X278=0,0,X278+Z277)</f>
        <v>0</v>
      </c>
      <c r="Y279" s="25">
        <f>IF(Y278=0,0,Y278+Z277)</f>
        <v>60000</v>
      </c>
      <c r="Z279" s="27">
        <f>9-(IF(Q279&gt;0,0,1)+IF(R279&gt;0,0,1)+IF(S279&gt;0,0,1)+IF(T279&gt;0,0,1)+IF(U279&gt;0,0,1)+IF(V279&gt;0,0,1)+IF(W279&gt;0,0,1)+IF(X279&gt;0,0,1)+IF(Y279&gt;0,0,1))</f>
        <v>4</v>
      </c>
      <c r="AA279" s="27" t="s">
        <v>31</v>
      </c>
    </row>
    <row r="280" spans="3:34" hidden="1">
      <c r="C280" s="9"/>
      <c r="D280" s="7"/>
      <c r="E280" s="7"/>
      <c r="F280" s="8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32">
        <f>IF(Q279&gt;0,0,Q279)</f>
        <v>0</v>
      </c>
      <c r="R280" s="32">
        <f t="shared" ref="R280:Y280" si="156">IF(R279&gt;0,0,R279)</f>
        <v>0</v>
      </c>
      <c r="S280" s="32">
        <f t="shared" si="156"/>
        <v>0</v>
      </c>
      <c r="T280" s="32">
        <f t="shared" si="156"/>
        <v>0</v>
      </c>
      <c r="U280" s="32">
        <f t="shared" si="156"/>
        <v>0</v>
      </c>
      <c r="V280" s="32">
        <f t="shared" si="156"/>
        <v>0</v>
      </c>
      <c r="W280" s="32">
        <f t="shared" si="156"/>
        <v>0</v>
      </c>
      <c r="X280" s="32">
        <f t="shared" si="156"/>
        <v>0</v>
      </c>
      <c r="Y280" s="32">
        <f t="shared" si="156"/>
        <v>0</v>
      </c>
      <c r="Z280" s="7">
        <f>SUM(Q280:Y280)/Z279</f>
        <v>0</v>
      </c>
      <c r="AA280" s="7"/>
    </row>
    <row r="281" spans="3:34" hidden="1">
      <c r="C281" s="9"/>
      <c r="D281" s="7"/>
      <c r="E281" s="7"/>
      <c r="F281" s="8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33">
        <f t="shared" ref="Q281:Y281" si="157">IF(Q279&lt;0,0,Q279)</f>
        <v>0</v>
      </c>
      <c r="R281" s="33">
        <f t="shared" si="157"/>
        <v>0</v>
      </c>
      <c r="S281" s="33">
        <f t="shared" si="157"/>
        <v>0</v>
      </c>
      <c r="T281" s="33">
        <f t="shared" si="157"/>
        <v>0</v>
      </c>
      <c r="U281" s="33">
        <f t="shared" si="157"/>
        <v>5480000</v>
      </c>
      <c r="V281" s="33">
        <f t="shared" si="157"/>
        <v>130000</v>
      </c>
      <c r="W281" s="33">
        <f t="shared" si="157"/>
        <v>220000</v>
      </c>
      <c r="X281" s="33">
        <f t="shared" si="157"/>
        <v>0</v>
      </c>
      <c r="Y281" s="33">
        <f t="shared" si="157"/>
        <v>60000</v>
      </c>
    </row>
    <row r="282" spans="3:34" hidden="1">
      <c r="C282" s="9"/>
      <c r="D282" s="7"/>
      <c r="E282" s="7"/>
      <c r="F282" s="8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24">
        <f>IF(Q281=0,0,Q281+Z280)</f>
        <v>0</v>
      </c>
      <c r="R282" s="25">
        <f>IF(R281=0,0,R281+Z280)</f>
        <v>0</v>
      </c>
      <c r="S282" s="25">
        <f>IF(S281=0,0,S281+Z280)</f>
        <v>0</v>
      </c>
      <c r="T282" s="25">
        <f>IF(T281=0,0,T281+Z280)</f>
        <v>0</v>
      </c>
      <c r="U282" s="25">
        <f>IF(U281=0,0,U281+Z280)</f>
        <v>5480000</v>
      </c>
      <c r="V282" s="25">
        <f>IF(V281=0,0,V281+Z280)</f>
        <v>130000</v>
      </c>
      <c r="W282" s="25">
        <f>IF(W281=0,0,W281+Z280)</f>
        <v>220000</v>
      </c>
      <c r="X282" s="25">
        <f>IF(X281=0,0,X281+Z280)</f>
        <v>0</v>
      </c>
      <c r="Y282" s="25">
        <f>IF(Y281=0,0,Y281+Z280)</f>
        <v>60000</v>
      </c>
      <c r="Z282" s="27">
        <f>9-(IF(Q282&gt;0,0,1)+IF(R282&gt;0,0,1)+IF(S282&gt;0,0,1)+IF(T282&gt;0,0,1)+IF(U282&gt;0,0,1)+IF(V282&gt;0,0,1)+IF(W282&gt;0,0,1)+IF(X282&gt;0,0,1)+IF(Y282&gt;0,0,1))</f>
        <v>4</v>
      </c>
      <c r="AA282" s="27" t="s">
        <v>31</v>
      </c>
    </row>
    <row r="283" spans="3:34" hidden="1">
      <c r="C283" s="9"/>
      <c r="D283" s="7"/>
      <c r="E283" s="7"/>
      <c r="F283" s="8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32">
        <f>IF(Q282&gt;0,0,Q282)</f>
        <v>0</v>
      </c>
      <c r="R283" s="32">
        <f t="shared" ref="R283:Y283" si="158">IF(R282&gt;0,0,R282)</f>
        <v>0</v>
      </c>
      <c r="S283" s="32">
        <f t="shared" si="158"/>
        <v>0</v>
      </c>
      <c r="T283" s="32">
        <f t="shared" si="158"/>
        <v>0</v>
      </c>
      <c r="U283" s="32">
        <f t="shared" si="158"/>
        <v>0</v>
      </c>
      <c r="V283" s="32">
        <f t="shared" si="158"/>
        <v>0</v>
      </c>
      <c r="W283" s="32">
        <f t="shared" si="158"/>
        <v>0</v>
      </c>
      <c r="X283" s="32">
        <f t="shared" si="158"/>
        <v>0</v>
      </c>
      <c r="Y283" s="32">
        <f t="shared" si="158"/>
        <v>0</v>
      </c>
      <c r="Z283" s="7">
        <f>SUM(Q283:Y283)/Z282</f>
        <v>0</v>
      </c>
      <c r="AA283" s="7"/>
    </row>
    <row r="284" spans="3:34" hidden="1">
      <c r="C284" s="9"/>
      <c r="D284" s="7"/>
      <c r="E284" s="7"/>
      <c r="F284" s="8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33">
        <f t="shared" ref="Q284:Y284" si="159">IF(Q282&lt;0,0,Q282)</f>
        <v>0</v>
      </c>
      <c r="R284" s="33">
        <f t="shared" si="159"/>
        <v>0</v>
      </c>
      <c r="S284" s="33">
        <f t="shared" si="159"/>
        <v>0</v>
      </c>
      <c r="T284" s="33">
        <f t="shared" si="159"/>
        <v>0</v>
      </c>
      <c r="U284" s="33">
        <f t="shared" si="159"/>
        <v>5480000</v>
      </c>
      <c r="V284" s="33">
        <f t="shared" si="159"/>
        <v>130000</v>
      </c>
      <c r="W284" s="33">
        <f t="shared" si="159"/>
        <v>220000</v>
      </c>
      <c r="X284" s="33">
        <f t="shared" si="159"/>
        <v>0</v>
      </c>
      <c r="Y284" s="33">
        <f t="shared" si="159"/>
        <v>60000</v>
      </c>
    </row>
    <row r="285" spans="3:34" hidden="1">
      <c r="C285" s="9"/>
      <c r="D285" s="7"/>
      <c r="E285" s="7"/>
      <c r="F285" s="8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24">
        <f>IF(Q284=0,0,Q284+Z283)</f>
        <v>0</v>
      </c>
      <c r="R285" s="25">
        <f>IF(R284=0,0,R284+Z283)</f>
        <v>0</v>
      </c>
      <c r="S285" s="25">
        <f>IF(S284=0,0,S284+Z283)</f>
        <v>0</v>
      </c>
      <c r="T285" s="25">
        <f>IF(T284=0,0,T284+Z283)</f>
        <v>0</v>
      </c>
      <c r="U285" s="25">
        <f>IF(U284=0,0,U284+Z283)</f>
        <v>5480000</v>
      </c>
      <c r="V285" s="25">
        <f>IF(V284=0,0,V284+Z283)</f>
        <v>130000</v>
      </c>
      <c r="W285" s="25">
        <f>IF(W284=0,0,W284+Z283)</f>
        <v>220000</v>
      </c>
      <c r="X285" s="25">
        <f>IF(X284=0,0,X284+Z283)</f>
        <v>0</v>
      </c>
      <c r="Y285" s="25">
        <f>IF(Y284=0,0,Y284+Z283)</f>
        <v>60000</v>
      </c>
      <c r="Z285" s="27">
        <f>9-(IF(Q285&gt;0,0,1)+IF(R285&gt;0,0,1)+IF(S285&gt;0,0,1)+IF(T285&gt;0,0,1)+IF(U285&gt;0,0,1)+IF(V285&gt;0,0,1)+IF(W285&gt;0,0,1)+IF(X285&gt;0,0,1)+IF(Y285&gt;0,0,1))</f>
        <v>4</v>
      </c>
      <c r="AA285" s="27" t="s">
        <v>31</v>
      </c>
    </row>
    <row r="286" spans="3:34" hidden="1">
      <c r="C286" s="9"/>
      <c r="D286" s="7"/>
      <c r="E286" s="7"/>
      <c r="F286" s="8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32">
        <f>IF(Q285&gt;0,0,Q285)</f>
        <v>0</v>
      </c>
      <c r="R286" s="32">
        <f t="shared" ref="R286:Y286" si="160">IF(R285&gt;0,0,R285)</f>
        <v>0</v>
      </c>
      <c r="S286" s="32">
        <f t="shared" si="160"/>
        <v>0</v>
      </c>
      <c r="T286" s="32">
        <f t="shared" si="160"/>
        <v>0</v>
      </c>
      <c r="U286" s="32">
        <f t="shared" si="160"/>
        <v>0</v>
      </c>
      <c r="V286" s="32">
        <f t="shared" si="160"/>
        <v>0</v>
      </c>
      <c r="W286" s="32">
        <f t="shared" si="160"/>
        <v>0</v>
      </c>
      <c r="X286" s="32">
        <f t="shared" si="160"/>
        <v>0</v>
      </c>
      <c r="Y286" s="32">
        <f t="shared" si="160"/>
        <v>0</v>
      </c>
      <c r="Z286" s="7">
        <f>SUM(Q286:Y286)/Z285</f>
        <v>0</v>
      </c>
      <c r="AA286" s="7"/>
    </row>
    <row r="287" spans="3:34" hidden="1">
      <c r="C287" s="9"/>
      <c r="D287" s="7"/>
      <c r="E287" s="7"/>
      <c r="F287" s="8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33">
        <f t="shared" ref="Q287:Y287" si="161">IF(Q285&lt;0,0,Q285)</f>
        <v>0</v>
      </c>
      <c r="R287" s="33">
        <f t="shared" si="161"/>
        <v>0</v>
      </c>
      <c r="S287" s="33">
        <f t="shared" si="161"/>
        <v>0</v>
      </c>
      <c r="T287" s="33">
        <f t="shared" si="161"/>
        <v>0</v>
      </c>
      <c r="U287" s="33">
        <f t="shared" si="161"/>
        <v>5480000</v>
      </c>
      <c r="V287" s="33">
        <f t="shared" si="161"/>
        <v>130000</v>
      </c>
      <c r="W287" s="33">
        <f t="shared" si="161"/>
        <v>220000</v>
      </c>
      <c r="X287" s="33">
        <f t="shared" si="161"/>
        <v>0</v>
      </c>
      <c r="Y287" s="33">
        <f t="shared" si="161"/>
        <v>60000</v>
      </c>
    </row>
    <row r="288" spans="3:34" hidden="1">
      <c r="C288" s="9"/>
      <c r="D288" s="7"/>
      <c r="E288" s="7"/>
      <c r="F288" s="8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24">
        <f>IF(Q287=0,0,Q287+Z286)</f>
        <v>0</v>
      </c>
      <c r="R288" s="25">
        <f>IF(R287=0,0,R287+Z286)</f>
        <v>0</v>
      </c>
      <c r="S288" s="25">
        <f>IF(S287=0,0,S287+Z286)</f>
        <v>0</v>
      </c>
      <c r="T288" s="25">
        <f>IF(T287=0,0,T287+Z286)</f>
        <v>0</v>
      </c>
      <c r="U288" s="25">
        <f>IF(U287=0,0,U287+Z286)</f>
        <v>5480000</v>
      </c>
      <c r="V288" s="25">
        <f>IF(V287=0,0,V287+Z286)</f>
        <v>130000</v>
      </c>
      <c r="W288" s="25">
        <f>IF(W287=0,0,W287+Z286)</f>
        <v>220000</v>
      </c>
      <c r="X288" s="25">
        <f>IF(X287=0,0,X287+Z286)</f>
        <v>0</v>
      </c>
      <c r="Y288" s="25">
        <f>IF(Y287=0,0,Y287+Z286)</f>
        <v>60000</v>
      </c>
      <c r="Z288" s="27">
        <f>9-(IF(Q288&gt;0,0,1)+IF(R288&gt;0,0,1)+IF(S288&gt;0,0,1)+IF(T288&gt;0,0,1)+IF(U288&gt;0,0,1)+IF(V288&gt;0,0,1)+IF(W288&gt;0,0,1)+IF(X288&gt;0,0,1)+IF(Y288&gt;0,0,1))</f>
        <v>4</v>
      </c>
      <c r="AA288" s="27" t="s">
        <v>31</v>
      </c>
    </row>
    <row r="289" spans="1:27" hidden="1">
      <c r="C289" s="9"/>
      <c r="D289" s="7"/>
      <c r="E289" s="7"/>
      <c r="F289" s="8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32">
        <f>IF(Q288&gt;0,0,Q288)</f>
        <v>0</v>
      </c>
      <c r="R289" s="32">
        <f t="shared" ref="R289:Y289" si="162">IF(R288&gt;0,0,R288)</f>
        <v>0</v>
      </c>
      <c r="S289" s="32">
        <f t="shared" si="162"/>
        <v>0</v>
      </c>
      <c r="T289" s="32">
        <f t="shared" si="162"/>
        <v>0</v>
      </c>
      <c r="U289" s="32">
        <f t="shared" si="162"/>
        <v>0</v>
      </c>
      <c r="V289" s="32">
        <f t="shared" si="162"/>
        <v>0</v>
      </c>
      <c r="W289" s="32">
        <f t="shared" si="162"/>
        <v>0</v>
      </c>
      <c r="X289" s="32">
        <f t="shared" si="162"/>
        <v>0</v>
      </c>
      <c r="Y289" s="32">
        <f t="shared" si="162"/>
        <v>0</v>
      </c>
      <c r="Z289" s="7">
        <f>SUM(Q289:Y289)/Z288</f>
        <v>0</v>
      </c>
      <c r="AA289" s="7"/>
    </row>
    <row r="290" spans="1:27" hidden="1">
      <c r="C290" s="9"/>
      <c r="D290" s="7"/>
      <c r="E290" s="7"/>
      <c r="F290" s="8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33">
        <f t="shared" ref="Q290:Y290" si="163">IF(Q288&lt;0,0,Q288)</f>
        <v>0</v>
      </c>
      <c r="R290" s="33">
        <f t="shared" si="163"/>
        <v>0</v>
      </c>
      <c r="S290" s="33">
        <f t="shared" si="163"/>
        <v>0</v>
      </c>
      <c r="T290" s="33">
        <f t="shared" si="163"/>
        <v>0</v>
      </c>
      <c r="U290" s="33">
        <f t="shared" si="163"/>
        <v>5480000</v>
      </c>
      <c r="V290" s="33">
        <f t="shared" si="163"/>
        <v>130000</v>
      </c>
      <c r="W290" s="33">
        <f t="shared" si="163"/>
        <v>220000</v>
      </c>
      <c r="X290" s="33">
        <f t="shared" si="163"/>
        <v>0</v>
      </c>
      <c r="Y290" s="33">
        <f t="shared" si="163"/>
        <v>60000</v>
      </c>
    </row>
    <row r="291" spans="1:27" hidden="1">
      <c r="C291" s="9"/>
      <c r="D291" s="7"/>
      <c r="E291" s="7"/>
      <c r="F291" s="8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24">
        <f>IF(Q290=0,0,Q290+Z289)</f>
        <v>0</v>
      </c>
      <c r="R291" s="25">
        <f>IF(R290=0,0,R290+Z289)</f>
        <v>0</v>
      </c>
      <c r="S291" s="25">
        <f>IF(S290=0,0,S290+Z289)</f>
        <v>0</v>
      </c>
      <c r="T291" s="25">
        <f>IF(T290=0,0,T290+Z289)</f>
        <v>0</v>
      </c>
      <c r="U291" s="25">
        <f>IF(U290=0,0,U290+Z289)</f>
        <v>5480000</v>
      </c>
      <c r="V291" s="25">
        <f>IF(V290=0,0,V290+Z289)</f>
        <v>130000</v>
      </c>
      <c r="W291" s="25">
        <f>IF(W290=0,0,W290+Z289)</f>
        <v>220000</v>
      </c>
      <c r="X291" s="25">
        <f>IF(X290=0,0,X290+Z289)</f>
        <v>0</v>
      </c>
      <c r="Y291" s="25">
        <f>IF(Y290=0,0,Y290+Z289)</f>
        <v>60000</v>
      </c>
      <c r="Z291" s="27">
        <f>9-(IF(Q291&gt;0,0,1)+IF(R291&gt;0,0,1)+IF(S291&gt;0,0,1)+IF(T291&gt;0,0,1)+IF(U291&gt;0,0,1)+IF(V291&gt;0,0,1)+IF(W291&gt;0,0,1)+IF(X291&gt;0,0,1)+IF(Y291&gt;0,0,1))</f>
        <v>4</v>
      </c>
      <c r="AA291" s="27" t="s">
        <v>31</v>
      </c>
    </row>
    <row r="292" spans="1:27" hidden="1">
      <c r="C292" s="9"/>
      <c r="D292" s="7"/>
      <c r="E292" s="7"/>
      <c r="F292" s="8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32">
        <f>IF(Q291&gt;0,0,Q291)</f>
        <v>0</v>
      </c>
      <c r="R292" s="32">
        <f t="shared" ref="R292:Y292" si="164">IF(R291&gt;0,0,R291)</f>
        <v>0</v>
      </c>
      <c r="S292" s="32">
        <f t="shared" si="164"/>
        <v>0</v>
      </c>
      <c r="T292" s="32">
        <f t="shared" si="164"/>
        <v>0</v>
      </c>
      <c r="U292" s="32">
        <f t="shared" si="164"/>
        <v>0</v>
      </c>
      <c r="V292" s="32">
        <f t="shared" si="164"/>
        <v>0</v>
      </c>
      <c r="W292" s="32">
        <f t="shared" si="164"/>
        <v>0</v>
      </c>
      <c r="X292" s="32">
        <f t="shared" si="164"/>
        <v>0</v>
      </c>
      <c r="Y292" s="32">
        <f t="shared" si="164"/>
        <v>0</v>
      </c>
      <c r="Z292" s="7">
        <f>SUM(Q292:Y292)/Z291</f>
        <v>0</v>
      </c>
      <c r="AA292" s="7"/>
    </row>
    <row r="293" spans="1:27" hidden="1">
      <c r="C293" s="9"/>
      <c r="D293" s="7"/>
      <c r="E293" s="7"/>
      <c r="F293" s="8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33">
        <f t="shared" ref="Q293:Y293" si="165">IF(Q291&lt;0,0,Q291)</f>
        <v>0</v>
      </c>
      <c r="R293" s="33">
        <f t="shared" si="165"/>
        <v>0</v>
      </c>
      <c r="S293" s="33">
        <f t="shared" si="165"/>
        <v>0</v>
      </c>
      <c r="T293" s="33">
        <f t="shared" si="165"/>
        <v>0</v>
      </c>
      <c r="U293" s="33">
        <f t="shared" si="165"/>
        <v>5480000</v>
      </c>
      <c r="V293" s="33">
        <f t="shared" si="165"/>
        <v>130000</v>
      </c>
      <c r="W293" s="33">
        <f t="shared" si="165"/>
        <v>220000</v>
      </c>
      <c r="X293" s="33">
        <f t="shared" si="165"/>
        <v>0</v>
      </c>
      <c r="Y293" s="33">
        <f t="shared" si="165"/>
        <v>60000</v>
      </c>
    </row>
    <row r="294" spans="1:27" hidden="1">
      <c r="C294" s="9"/>
      <c r="D294" s="7"/>
      <c r="E294" s="7"/>
      <c r="F294" s="8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35">
        <f>IF(Q293=0,0,Q293+Z292)</f>
        <v>0</v>
      </c>
      <c r="R294" s="35">
        <f>IF(R293=0,0,R293+Z292)</f>
        <v>0</v>
      </c>
      <c r="S294" s="35">
        <f>IF(S293=0,0,S293+Z292)</f>
        <v>0</v>
      </c>
      <c r="T294" s="35">
        <f>IF(T293=0,0,T293+Z292)</f>
        <v>0</v>
      </c>
      <c r="U294" s="35">
        <f>IF(U293=0,0,U293+Z292)</f>
        <v>5480000</v>
      </c>
      <c r="V294" s="35">
        <f>IF(V293=0,0,V293+Z292)</f>
        <v>130000</v>
      </c>
      <c r="W294" s="35">
        <f>IF(W293=0,0,W293+Z292)</f>
        <v>220000</v>
      </c>
      <c r="X294" s="35">
        <f>IF(X293=0,0,X293+Z292)</f>
        <v>0</v>
      </c>
      <c r="Y294" s="35">
        <f>IF(Y293=0,0,Y293+Z292)</f>
        <v>60000</v>
      </c>
      <c r="Z294" s="27">
        <f>9-(IF(Q294&gt;0,0,1)+IF(R294&gt;0,0,1)+IF(S294&gt;0,0,1)+IF(T294&gt;0,0,1)+IF(U294&gt;0,0,1)+IF(V294&gt;0,0,1)+IF(W294&gt;0,0,1)+IF(X294&gt;0,0,1)+IF(Y294&gt;0,0,1))</f>
        <v>4</v>
      </c>
      <c r="AA294" s="27" t="s">
        <v>31</v>
      </c>
    </row>
    <row r="295" spans="1:27" hidden="1">
      <c r="C295" s="9"/>
      <c r="D295" s="7"/>
      <c r="E295" s="7"/>
      <c r="F295" s="8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36">
        <f t="shared" ref="Q295:Y295" si="166">IF(Q294=0,0,Q294/Q272)</f>
        <v>0</v>
      </c>
      <c r="R295" s="36">
        <f t="shared" si="166"/>
        <v>0</v>
      </c>
      <c r="S295" s="36">
        <f t="shared" si="166"/>
        <v>0</v>
      </c>
      <c r="T295" s="36">
        <f t="shared" si="166"/>
        <v>0</v>
      </c>
      <c r="U295" s="36">
        <f t="shared" si="166"/>
        <v>1</v>
      </c>
      <c r="V295" s="36">
        <f t="shared" si="166"/>
        <v>1</v>
      </c>
      <c r="W295" s="36">
        <f t="shared" si="166"/>
        <v>1</v>
      </c>
      <c r="X295" s="36">
        <f t="shared" si="166"/>
        <v>0</v>
      </c>
      <c r="Y295" s="36">
        <f t="shared" si="166"/>
        <v>1</v>
      </c>
      <c r="Z295" s="27"/>
      <c r="AA295" s="27"/>
    </row>
    <row r="296" spans="1:27">
      <c r="C296" s="9"/>
      <c r="D296" s="7"/>
      <c r="E296" s="7"/>
      <c r="F296" s="8"/>
      <c r="G296" s="7"/>
      <c r="H296" s="7" t="s">
        <v>0</v>
      </c>
      <c r="I296" s="7" t="s">
        <v>1</v>
      </c>
      <c r="J296" s="7" t="s">
        <v>2</v>
      </c>
      <c r="K296" s="7" t="s">
        <v>3</v>
      </c>
      <c r="L296" s="7" t="s">
        <v>4</v>
      </c>
      <c r="M296" s="7" t="s">
        <v>5</v>
      </c>
      <c r="N296" s="7" t="s">
        <v>6</v>
      </c>
      <c r="O296" s="7" t="s">
        <v>7</v>
      </c>
      <c r="P296" s="7" t="s">
        <v>8</v>
      </c>
      <c r="Q296" s="7"/>
      <c r="R296" s="7"/>
      <c r="S296" s="7"/>
      <c r="T296" s="7"/>
      <c r="U296" s="7"/>
    </row>
    <row r="297" spans="1:27" ht="14.25" thickBot="1">
      <c r="C297" s="37"/>
      <c r="D297" s="38"/>
      <c r="E297" s="38"/>
      <c r="F297" s="39"/>
      <c r="G297" s="38" t="s">
        <v>32</v>
      </c>
      <c r="H297" s="40">
        <f t="shared" ref="H297:P297" si="167">H255*Q295</f>
        <v>0</v>
      </c>
      <c r="I297" s="40">
        <f t="shared" si="167"/>
        <v>0</v>
      </c>
      <c r="J297" s="40">
        <f t="shared" si="167"/>
        <v>0</v>
      </c>
      <c r="K297" s="40">
        <f t="shared" si="167"/>
        <v>0</v>
      </c>
      <c r="L297" s="40">
        <f t="shared" si="167"/>
        <v>40000</v>
      </c>
      <c r="M297" s="40">
        <f t="shared" si="167"/>
        <v>2000</v>
      </c>
      <c r="N297" s="40">
        <f t="shared" si="167"/>
        <v>2000</v>
      </c>
      <c r="O297" s="40">
        <f t="shared" si="167"/>
        <v>0</v>
      </c>
      <c r="P297" s="40">
        <f t="shared" si="167"/>
        <v>3000</v>
      </c>
      <c r="Q297" s="38"/>
      <c r="R297" s="38"/>
      <c r="S297" s="38"/>
      <c r="T297" s="38"/>
      <c r="U297" s="38"/>
    </row>
    <row r="298" spans="1:27" ht="12.6" customHeight="1" thickBot="1"/>
    <row r="299" spans="1:27">
      <c r="C299" s="6" t="s">
        <v>41</v>
      </c>
      <c r="D299" s="7"/>
      <c r="E299" s="7" t="s">
        <v>12</v>
      </c>
      <c r="F299" s="8"/>
      <c r="G299" s="7"/>
      <c r="H299" s="7" t="s">
        <v>0</v>
      </c>
      <c r="I299" s="7" t="s">
        <v>1</v>
      </c>
      <c r="J299" s="7" t="s">
        <v>2</v>
      </c>
      <c r="K299" s="7" t="s">
        <v>3</v>
      </c>
      <c r="L299" s="7" t="s">
        <v>4</v>
      </c>
      <c r="M299" s="7" t="s">
        <v>5</v>
      </c>
      <c r="N299" s="7" t="s">
        <v>6</v>
      </c>
      <c r="O299" s="7"/>
      <c r="P299" s="7"/>
      <c r="Q299" s="7"/>
      <c r="R299" s="7"/>
      <c r="S299" s="7"/>
      <c r="T299" s="7"/>
      <c r="U299" s="7"/>
    </row>
    <row r="300" spans="1:27">
      <c r="A300" t="s">
        <v>13</v>
      </c>
      <c r="C300" s="9"/>
      <c r="D300" s="7" t="s">
        <v>14</v>
      </c>
      <c r="E300" s="10" t="s">
        <v>25</v>
      </c>
      <c r="F300" s="8"/>
      <c r="G300" s="7" t="s">
        <v>16</v>
      </c>
      <c r="H300" s="10"/>
      <c r="I300" s="10"/>
      <c r="J300" s="10"/>
      <c r="K300" s="10"/>
      <c r="L300" s="10"/>
      <c r="M300" s="10"/>
      <c r="N300" s="10"/>
      <c r="O300" s="7"/>
      <c r="P300" s="7"/>
      <c r="Q300" s="7"/>
      <c r="R300" s="7"/>
      <c r="S300" s="7" t="s">
        <v>17</v>
      </c>
      <c r="T300" s="11">
        <f>SUM(Q310:Y313)</f>
        <v>5890000</v>
      </c>
      <c r="U300" s="7"/>
    </row>
    <row r="301" spans="1:27">
      <c r="A301" t="s">
        <v>18</v>
      </c>
      <c r="C301" s="9"/>
      <c r="D301" s="7" t="s">
        <v>19</v>
      </c>
      <c r="E301" s="10"/>
      <c r="F301" s="8"/>
      <c r="G301" s="7" t="s">
        <v>20</v>
      </c>
      <c r="H301" s="10">
        <v>100</v>
      </c>
      <c r="I301" s="10">
        <v>100</v>
      </c>
      <c r="J301" s="10">
        <v>100</v>
      </c>
      <c r="K301" s="10">
        <v>100</v>
      </c>
      <c r="L301" s="10">
        <v>100</v>
      </c>
      <c r="M301" s="10">
        <v>100</v>
      </c>
      <c r="N301" s="10">
        <v>100</v>
      </c>
      <c r="O301" s="7"/>
      <c r="P301" s="7"/>
      <c r="Q301" s="7"/>
      <c r="R301" s="7"/>
      <c r="S301" s="7" t="s">
        <v>21</v>
      </c>
      <c r="T301" s="11">
        <f>SUM(H308:N308)*E303+(E301*(E302/100)+E301)*E303</f>
        <v>0</v>
      </c>
      <c r="U301" s="7"/>
    </row>
    <row r="302" spans="1:27">
      <c r="A302" t="s">
        <v>15</v>
      </c>
      <c r="C302" s="9"/>
      <c r="D302" s="7" t="s">
        <v>34</v>
      </c>
      <c r="E302" s="10"/>
      <c r="F302" s="8"/>
      <c r="G302" s="7" t="s">
        <v>34</v>
      </c>
      <c r="H302" s="10"/>
      <c r="I302" s="10"/>
      <c r="J302" s="10"/>
      <c r="K302" s="10"/>
      <c r="L302" s="10"/>
      <c r="M302" s="10"/>
      <c r="N302" s="10"/>
      <c r="O302" s="7"/>
      <c r="P302" s="7"/>
      <c r="Q302" s="7"/>
      <c r="R302" s="7"/>
      <c r="S302" s="7" t="s">
        <v>23</v>
      </c>
      <c r="T302" s="12">
        <f>T301/T300*100</f>
        <v>0</v>
      </c>
      <c r="U302" s="7" t="s">
        <v>35</v>
      </c>
      <c r="V302">
        <f>($V$3*T302*T302+$W$3*T302)/100</f>
        <v>0</v>
      </c>
    </row>
    <row r="303" spans="1:27">
      <c r="A303" t="s">
        <v>25</v>
      </c>
      <c r="C303" s="9"/>
      <c r="D303" s="7" t="s">
        <v>26</v>
      </c>
      <c r="E303" s="10">
        <v>1</v>
      </c>
      <c r="F303" s="8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7" hidden="1">
      <c r="C304" s="9"/>
      <c r="D304" s="7"/>
      <c r="E304" s="7"/>
      <c r="F304" s="8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34" hidden="1">
      <c r="A305">
        <v>1</v>
      </c>
      <c r="C305" s="9"/>
      <c r="D305" s="7"/>
      <c r="E305" s="7"/>
      <c r="F305" s="8"/>
      <c r="G305" s="7"/>
      <c r="H305" s="7">
        <v>15</v>
      </c>
      <c r="I305" s="7">
        <v>40</v>
      </c>
      <c r="J305" s="7">
        <v>42</v>
      </c>
      <c r="K305" s="7">
        <v>44</v>
      </c>
      <c r="L305" s="7">
        <v>100</v>
      </c>
      <c r="M305" s="7">
        <v>105</v>
      </c>
      <c r="N305" s="7">
        <v>110</v>
      </c>
      <c r="O305" s="7"/>
      <c r="P305" s="7"/>
      <c r="Q305" s="7"/>
      <c r="R305" s="7"/>
      <c r="S305" s="7"/>
      <c r="T305" s="7"/>
      <c r="U305" s="7"/>
      <c r="V305">
        <f>T300*V302</f>
        <v>0</v>
      </c>
    </row>
    <row r="306" spans="1:34" hidden="1">
      <c r="A306">
        <v>1.1000000000000001</v>
      </c>
      <c r="C306" s="9"/>
      <c r="D306" s="7"/>
      <c r="E306" s="7"/>
      <c r="F306" s="8"/>
      <c r="G306" s="7"/>
      <c r="H306" s="7">
        <f t="shared" ref="H306:N306" si="168">H300*H305*H301/100</f>
        <v>0</v>
      </c>
      <c r="I306" s="7">
        <f t="shared" si="168"/>
        <v>0</v>
      </c>
      <c r="J306" s="7">
        <f t="shared" si="168"/>
        <v>0</v>
      </c>
      <c r="K306" s="7">
        <f t="shared" si="168"/>
        <v>0</v>
      </c>
      <c r="L306" s="7">
        <f t="shared" si="168"/>
        <v>0</v>
      </c>
      <c r="M306" s="7">
        <f t="shared" si="168"/>
        <v>0</v>
      </c>
      <c r="N306" s="7">
        <f t="shared" si="168"/>
        <v>0</v>
      </c>
      <c r="O306" s="7"/>
      <c r="P306" s="7"/>
      <c r="Q306" s="7"/>
      <c r="R306" s="7"/>
      <c r="S306" s="7"/>
      <c r="T306" s="11"/>
      <c r="U306" s="7"/>
    </row>
    <row r="307" spans="1:34" hidden="1">
      <c r="C307" s="9"/>
      <c r="D307" s="7"/>
      <c r="E307" s="7"/>
      <c r="F307" s="8"/>
      <c r="G307" s="7"/>
      <c r="H307" s="7">
        <f t="shared" ref="H307:N307" si="169">H300*H302*H305/100</f>
        <v>0</v>
      </c>
      <c r="I307" s="7">
        <f t="shared" si="169"/>
        <v>0</v>
      </c>
      <c r="J307" s="7">
        <f t="shared" si="169"/>
        <v>0</v>
      </c>
      <c r="K307" s="7">
        <f t="shared" si="169"/>
        <v>0</v>
      </c>
      <c r="L307" s="7">
        <f t="shared" si="169"/>
        <v>0</v>
      </c>
      <c r="M307" s="7">
        <f t="shared" si="169"/>
        <v>0</v>
      </c>
      <c r="N307" s="7">
        <f t="shared" si="169"/>
        <v>0</v>
      </c>
      <c r="O307" s="7"/>
      <c r="P307" s="7"/>
      <c r="Q307" s="7"/>
      <c r="R307" s="7"/>
      <c r="S307" s="7"/>
      <c r="T307" s="7"/>
      <c r="U307" s="7"/>
    </row>
    <row r="308" spans="1:34" hidden="1">
      <c r="C308" s="9"/>
      <c r="D308" s="7"/>
      <c r="E308" s="7"/>
      <c r="F308" s="8"/>
      <c r="G308" s="7"/>
      <c r="H308" s="7">
        <f>H306+H307</f>
        <v>0</v>
      </c>
      <c r="I308" s="7">
        <f t="shared" ref="I308:N308" si="170">I306+I307</f>
        <v>0</v>
      </c>
      <c r="J308" s="7">
        <f t="shared" si="170"/>
        <v>0</v>
      </c>
      <c r="K308" s="7">
        <f t="shared" si="170"/>
        <v>0</v>
      </c>
      <c r="L308" s="7">
        <f t="shared" si="170"/>
        <v>0</v>
      </c>
      <c r="M308" s="7">
        <f t="shared" si="170"/>
        <v>0</v>
      </c>
      <c r="N308" s="7">
        <f t="shared" si="170"/>
        <v>0</v>
      </c>
      <c r="O308" s="7"/>
      <c r="P308" s="7"/>
      <c r="Q308" s="7"/>
      <c r="R308" s="7"/>
      <c r="S308" s="7"/>
      <c r="T308" s="7"/>
      <c r="U308" s="7"/>
    </row>
    <row r="309" spans="1:34" hidden="1">
      <c r="C309" s="9"/>
      <c r="D309" s="7"/>
      <c r="E309" s="7"/>
      <c r="F309" s="8"/>
      <c r="G309" s="7"/>
      <c r="H309" t="s">
        <v>0</v>
      </c>
      <c r="I309" t="s">
        <v>1</v>
      </c>
      <c r="J309" t="s">
        <v>2</v>
      </c>
      <c r="K309" t="s">
        <v>3</v>
      </c>
      <c r="L309" t="s">
        <v>4</v>
      </c>
      <c r="M309" t="s">
        <v>5</v>
      </c>
      <c r="N309" t="s">
        <v>6</v>
      </c>
      <c r="O309" t="s">
        <v>7</v>
      </c>
      <c r="P309" t="s">
        <v>8</v>
      </c>
      <c r="Q309" t="s">
        <v>0</v>
      </c>
      <c r="R309" t="s">
        <v>1</v>
      </c>
      <c r="S309" t="s">
        <v>2</v>
      </c>
      <c r="T309" t="s">
        <v>3</v>
      </c>
      <c r="U309" t="s">
        <v>4</v>
      </c>
      <c r="V309" t="s">
        <v>5</v>
      </c>
      <c r="W309" t="s">
        <v>6</v>
      </c>
      <c r="X309" t="s">
        <v>7</v>
      </c>
      <c r="Y309" t="s">
        <v>8</v>
      </c>
      <c r="Z309" s="7"/>
      <c r="AA309" s="7"/>
      <c r="AB309" s="7"/>
      <c r="AC309" s="7"/>
      <c r="AD309" s="7"/>
      <c r="AE309" s="7"/>
      <c r="AF309" s="7"/>
      <c r="AG309" s="7"/>
      <c r="AH309" s="7"/>
    </row>
    <row r="310" spans="1:34" hidden="1">
      <c r="C310" s="9"/>
      <c r="D310" s="7" t="str">
        <f>IF(E300="歩兵科","1","0")</f>
        <v>0</v>
      </c>
      <c r="E310" s="7" t="s">
        <v>13</v>
      </c>
      <c r="F310" s="8"/>
      <c r="G310" s="7">
        <f>H300+D310</f>
        <v>0</v>
      </c>
      <c r="H310" s="13">
        <f t="shared" ref="H310:P310" si="171">H297*H316</f>
        <v>0</v>
      </c>
      <c r="I310" s="14">
        <f t="shared" si="171"/>
        <v>0</v>
      </c>
      <c r="J310" s="14">
        <f t="shared" si="171"/>
        <v>0</v>
      </c>
      <c r="K310" s="14">
        <f t="shared" si="171"/>
        <v>0</v>
      </c>
      <c r="L310" s="14">
        <f t="shared" si="171"/>
        <v>8000000</v>
      </c>
      <c r="M310" s="14">
        <f t="shared" si="171"/>
        <v>416000</v>
      </c>
      <c r="N310" s="14">
        <f t="shared" si="171"/>
        <v>432000</v>
      </c>
      <c r="O310" s="14">
        <f t="shared" si="171"/>
        <v>0</v>
      </c>
      <c r="P310" s="14">
        <f t="shared" si="171"/>
        <v>90000</v>
      </c>
      <c r="Q310" s="15">
        <f>G310*H310/G314</f>
        <v>0</v>
      </c>
      <c r="R310" s="16">
        <f>G310*I310/G314</f>
        <v>0</v>
      </c>
      <c r="S310" s="16">
        <f>G310*J310/G314</f>
        <v>0</v>
      </c>
      <c r="T310" s="16">
        <f>G310*K310/G314</f>
        <v>0</v>
      </c>
      <c r="U310" s="16">
        <f>G310*L310/G314</f>
        <v>0</v>
      </c>
      <c r="V310" s="16">
        <f>G310*M310/G314</f>
        <v>0</v>
      </c>
      <c r="W310" s="16">
        <f>G310*N310/G314</f>
        <v>0</v>
      </c>
      <c r="X310" s="16">
        <f>G310*O310/G314</f>
        <v>0</v>
      </c>
      <c r="Y310" s="17">
        <f>G310*P310/G314</f>
        <v>0</v>
      </c>
      <c r="Z310" s="7"/>
      <c r="AA310" s="7"/>
      <c r="AB310" s="7"/>
      <c r="AC310" s="7"/>
      <c r="AD310" s="7"/>
      <c r="AE310" s="7"/>
      <c r="AF310" s="7"/>
      <c r="AG310" s="7"/>
      <c r="AH310" s="7"/>
    </row>
    <row r="311" spans="1:34" hidden="1">
      <c r="C311" s="9"/>
      <c r="D311" s="7" t="str">
        <f>IF(E300="槍兵科","1","0")</f>
        <v>0</v>
      </c>
      <c r="E311" s="7" t="s">
        <v>18</v>
      </c>
      <c r="F311" s="8"/>
      <c r="G311" s="7">
        <f>I300+L300+D311</f>
        <v>0</v>
      </c>
      <c r="H311" s="18">
        <f t="shared" ref="H311:P311" si="172">H297*H317</f>
        <v>0</v>
      </c>
      <c r="I311" s="7">
        <f t="shared" si="172"/>
        <v>0</v>
      </c>
      <c r="J311" s="7">
        <f t="shared" si="172"/>
        <v>0</v>
      </c>
      <c r="K311" s="7">
        <f t="shared" si="172"/>
        <v>0</v>
      </c>
      <c r="L311" s="7">
        <f t="shared" si="172"/>
        <v>4000000</v>
      </c>
      <c r="M311" s="7">
        <f t="shared" si="172"/>
        <v>290000</v>
      </c>
      <c r="N311" s="7">
        <f t="shared" si="172"/>
        <v>140000</v>
      </c>
      <c r="O311" s="7">
        <f t="shared" si="172"/>
        <v>0</v>
      </c>
      <c r="P311" s="7">
        <f t="shared" si="172"/>
        <v>30000</v>
      </c>
      <c r="Q311" s="19">
        <f>G311*H311/G314</f>
        <v>0</v>
      </c>
      <c r="R311" s="20">
        <f>G311*I311/G314</f>
        <v>0</v>
      </c>
      <c r="S311" s="20">
        <f>G311*J311/G314</f>
        <v>0</v>
      </c>
      <c r="T311" s="20">
        <f>G311*K311/G314</f>
        <v>0</v>
      </c>
      <c r="U311" s="20">
        <f>G311*L311/G314</f>
        <v>0</v>
      </c>
      <c r="V311" s="20">
        <f>G311*M311/G314</f>
        <v>0</v>
      </c>
      <c r="W311" s="20">
        <f>G311*N311/G314</f>
        <v>0</v>
      </c>
      <c r="X311" s="20">
        <f>G311*O311/G314</f>
        <v>0</v>
      </c>
      <c r="Y311" s="21">
        <f>G311*P311/G314</f>
        <v>0</v>
      </c>
      <c r="Z311" s="7"/>
      <c r="AA311" s="7"/>
      <c r="AB311" s="7"/>
      <c r="AC311" s="7"/>
      <c r="AD311" s="7"/>
      <c r="AE311" s="7"/>
      <c r="AF311" s="7"/>
      <c r="AG311" s="7"/>
      <c r="AH311" s="7"/>
    </row>
    <row r="312" spans="1:34" hidden="1">
      <c r="C312" s="9"/>
      <c r="D312" s="7" t="str">
        <f>IF(E300="弓兵科","1","0")</f>
        <v>0</v>
      </c>
      <c r="E312" s="7" t="s">
        <v>15</v>
      </c>
      <c r="F312" s="8"/>
      <c r="G312" s="7">
        <f>J300+M300+D312</f>
        <v>0</v>
      </c>
      <c r="H312" s="18">
        <f t="shared" ref="H312:P312" si="173">H297*H318</f>
        <v>0</v>
      </c>
      <c r="I312" s="7">
        <f t="shared" si="173"/>
        <v>0</v>
      </c>
      <c r="J312" s="7">
        <f t="shared" si="173"/>
        <v>0</v>
      </c>
      <c r="K312" s="7">
        <f t="shared" si="173"/>
        <v>0</v>
      </c>
      <c r="L312" s="7">
        <f t="shared" si="173"/>
        <v>2520000</v>
      </c>
      <c r="M312" s="7">
        <f t="shared" si="173"/>
        <v>210000</v>
      </c>
      <c r="N312" s="7">
        <f t="shared" si="173"/>
        <v>300000</v>
      </c>
      <c r="O312" s="7">
        <f t="shared" si="173"/>
        <v>0</v>
      </c>
      <c r="P312" s="7">
        <f t="shared" si="173"/>
        <v>120000</v>
      </c>
      <c r="Q312" s="19">
        <f>G312*H312/G314</f>
        <v>0</v>
      </c>
      <c r="R312" s="20">
        <f>G312*I312/G314</f>
        <v>0</v>
      </c>
      <c r="S312" s="20">
        <f>G312*J312/G314</f>
        <v>0</v>
      </c>
      <c r="T312" s="20">
        <f>G312*K312/G314</f>
        <v>0</v>
      </c>
      <c r="U312" s="20">
        <f>G312*L312/G314</f>
        <v>0</v>
      </c>
      <c r="V312" s="20">
        <f>G312*M312/G314</f>
        <v>0</v>
      </c>
      <c r="W312" s="20">
        <f>G312*N312/G314</f>
        <v>0</v>
      </c>
      <c r="X312" s="20">
        <f>G312*O312/G314</f>
        <v>0</v>
      </c>
      <c r="Y312" s="21">
        <f>G312*P312/G314</f>
        <v>0</v>
      </c>
      <c r="Z312" s="7"/>
      <c r="AA312" s="7"/>
      <c r="AB312" s="7"/>
      <c r="AC312" s="7"/>
      <c r="AD312" s="7"/>
      <c r="AE312" s="7"/>
      <c r="AF312" s="7"/>
      <c r="AG312" s="7"/>
      <c r="AH312" s="7"/>
    </row>
    <row r="313" spans="1:34" hidden="1">
      <c r="C313" s="9"/>
      <c r="D313" s="7" t="str">
        <f>IF(E300="騎兵科","1","0")</f>
        <v>1</v>
      </c>
      <c r="E313" s="7" t="s">
        <v>25</v>
      </c>
      <c r="F313" s="8"/>
      <c r="G313" s="7">
        <f>K300+N300+D313</f>
        <v>1</v>
      </c>
      <c r="H313" s="22">
        <f t="shared" ref="H313:P313" si="174">H297*H319</f>
        <v>0</v>
      </c>
      <c r="I313" s="23">
        <f t="shared" si="174"/>
        <v>0</v>
      </c>
      <c r="J313" s="23">
        <f t="shared" si="174"/>
        <v>0</v>
      </c>
      <c r="K313" s="23">
        <f t="shared" si="174"/>
        <v>0</v>
      </c>
      <c r="L313" s="23">
        <f t="shared" si="174"/>
        <v>5480000</v>
      </c>
      <c r="M313" s="23">
        <f t="shared" si="174"/>
        <v>130000</v>
      </c>
      <c r="N313" s="23">
        <f t="shared" si="174"/>
        <v>220000</v>
      </c>
      <c r="O313" s="23">
        <f t="shared" si="174"/>
        <v>0</v>
      </c>
      <c r="P313" s="23">
        <f t="shared" si="174"/>
        <v>60000</v>
      </c>
      <c r="Q313" s="24">
        <f>G313*H313/G314</f>
        <v>0</v>
      </c>
      <c r="R313" s="25">
        <f>G313*I313/G314</f>
        <v>0</v>
      </c>
      <c r="S313" s="25">
        <f>G313*J313/G314</f>
        <v>0</v>
      </c>
      <c r="T313" s="25">
        <f>G313*K313/G314</f>
        <v>0</v>
      </c>
      <c r="U313" s="25">
        <f>G313*L313/G314</f>
        <v>5480000</v>
      </c>
      <c r="V313" s="25">
        <f>G313*M313/G314</f>
        <v>130000</v>
      </c>
      <c r="W313" s="25">
        <f>G313*N313/G314</f>
        <v>220000</v>
      </c>
      <c r="X313" s="25">
        <f>G313*O313/G314</f>
        <v>0</v>
      </c>
      <c r="Y313" s="26">
        <f>G313*P313/G314</f>
        <v>60000</v>
      </c>
      <c r="Z313" s="7"/>
      <c r="AA313" s="7"/>
      <c r="AB313" s="7"/>
      <c r="AC313" s="7"/>
      <c r="AD313" s="7"/>
      <c r="AE313" s="7"/>
      <c r="AF313" s="7"/>
      <c r="AG313" s="7"/>
      <c r="AH313" s="7"/>
    </row>
    <row r="314" spans="1:34" hidden="1">
      <c r="C314" s="9"/>
      <c r="D314" s="7"/>
      <c r="E314" s="7"/>
      <c r="F314" s="8"/>
      <c r="G314" s="7">
        <f>SUM(G310:G313)</f>
        <v>1</v>
      </c>
      <c r="H314" s="7"/>
      <c r="I314" s="7"/>
      <c r="J314" s="7"/>
      <c r="K314" s="7"/>
      <c r="L314" s="7"/>
      <c r="M314" s="7"/>
      <c r="N314" s="7"/>
      <c r="O314" s="7"/>
      <c r="P314" s="7"/>
      <c r="Q314" s="20">
        <f t="shared" ref="Q314:Y314" si="175">SUM(Q310:Q313)</f>
        <v>0</v>
      </c>
      <c r="R314" s="20">
        <f t="shared" si="175"/>
        <v>0</v>
      </c>
      <c r="S314" s="20">
        <f t="shared" si="175"/>
        <v>0</v>
      </c>
      <c r="T314" s="20">
        <f t="shared" si="175"/>
        <v>0</v>
      </c>
      <c r="U314" s="20">
        <f t="shared" si="175"/>
        <v>5480000</v>
      </c>
      <c r="V314" s="20">
        <f t="shared" si="175"/>
        <v>130000</v>
      </c>
      <c r="W314" s="20">
        <f t="shared" si="175"/>
        <v>220000</v>
      </c>
      <c r="X314" s="20">
        <f t="shared" si="175"/>
        <v>0</v>
      </c>
      <c r="Y314" s="20">
        <f t="shared" si="175"/>
        <v>60000</v>
      </c>
      <c r="Z314" s="27">
        <f>9-COUNTIF(Q314:Y314,0)</f>
        <v>4</v>
      </c>
      <c r="AA314" s="7" t="s">
        <v>27</v>
      </c>
      <c r="AB314" s="7"/>
      <c r="AC314" s="7"/>
      <c r="AD314" s="7"/>
      <c r="AE314" s="7"/>
      <c r="AF314" s="7"/>
      <c r="AG314" s="7"/>
      <c r="AH314" s="7"/>
    </row>
    <row r="315" spans="1:34" hidden="1">
      <c r="C315" s="9"/>
      <c r="D315" s="7"/>
      <c r="E315" s="7"/>
      <c r="F315" s="8"/>
      <c r="G315" s="7"/>
      <c r="H315" s="13" t="s">
        <v>0</v>
      </c>
      <c r="I315" s="14" t="s">
        <v>1</v>
      </c>
      <c r="J315" s="14" t="s">
        <v>2</v>
      </c>
      <c r="K315" s="14" t="s">
        <v>3</v>
      </c>
      <c r="L315" s="14" t="s">
        <v>28</v>
      </c>
      <c r="M315" s="14" t="s">
        <v>29</v>
      </c>
      <c r="N315" s="14" t="s">
        <v>30</v>
      </c>
      <c r="O315" s="14" t="s">
        <v>7</v>
      </c>
      <c r="P315" s="28" t="s">
        <v>8</v>
      </c>
      <c r="Q315" s="29">
        <f>IF(Q314=0,0,Q314-V305/Z314)</f>
        <v>0</v>
      </c>
      <c r="R315" s="30">
        <f>IF(R314=0,0,R314-V305/Z314)</f>
        <v>0</v>
      </c>
      <c r="S315" s="30">
        <f>IF(S314=0,0,S314-V305/Z314)</f>
        <v>0</v>
      </c>
      <c r="T315" s="30">
        <f>IF(T314=0,0,T314-V305/Z314)</f>
        <v>0</v>
      </c>
      <c r="U315" s="30">
        <f>IF(U314=0,0,U314-V305/Z314)</f>
        <v>5480000</v>
      </c>
      <c r="V315" s="30">
        <f>IF(V314=0,0,V314-V305/Z314)</f>
        <v>130000</v>
      </c>
      <c r="W315" s="30">
        <f>IF(W314=0,0,W314-V305/Z314)</f>
        <v>220000</v>
      </c>
      <c r="X315" s="30">
        <f>IF(X314=0,0,X314-V305/Z314)</f>
        <v>0</v>
      </c>
      <c r="Y315" s="30">
        <f>IF(Y314=0,0,Y314-V305/Z314)</f>
        <v>60000</v>
      </c>
      <c r="Z315" s="27">
        <f>9-(IF(Q315&gt;0,0,1)+IF(R315&gt;0,0,1)+IF(S315&gt;0,0,1)+IF(T315&gt;0,0,1)+IF(U315&gt;0,0,1)+IF(V315&gt;0,0,1)+IF(W315&gt;0,0,1)+IF(X315&gt;0,0,1)+IF(Y315&gt;0,0,1))</f>
        <v>4</v>
      </c>
      <c r="AA315" s="27" t="s">
        <v>31</v>
      </c>
      <c r="AB315" s="7"/>
      <c r="AC315" s="7"/>
      <c r="AD315" s="7"/>
      <c r="AE315" s="7"/>
      <c r="AF315" s="7"/>
      <c r="AG315" s="7"/>
      <c r="AH315" s="7"/>
    </row>
    <row r="316" spans="1:34" hidden="1">
      <c r="C316" s="9"/>
      <c r="D316" s="7"/>
      <c r="E316" s="7" t="s">
        <v>13</v>
      </c>
      <c r="F316" s="8"/>
      <c r="G316" s="7"/>
      <c r="H316" s="18">
        <v>15</v>
      </c>
      <c r="I316" s="7">
        <v>50</v>
      </c>
      <c r="J316" s="7">
        <v>52</v>
      </c>
      <c r="K316" s="7">
        <v>54</v>
      </c>
      <c r="L316" s="7">
        <v>200</v>
      </c>
      <c r="M316" s="7">
        <v>208</v>
      </c>
      <c r="N316" s="7">
        <v>216</v>
      </c>
      <c r="O316" s="7">
        <v>10</v>
      </c>
      <c r="P316" s="31">
        <v>30</v>
      </c>
      <c r="Q316" s="32">
        <f>IF(Q315&gt;0,0,Q315)</f>
        <v>0</v>
      </c>
      <c r="R316" s="32">
        <f t="shared" ref="R316:Y316" si="176">IF(R315&gt;0,0,R315)</f>
        <v>0</v>
      </c>
      <c r="S316" s="32">
        <f t="shared" si="176"/>
        <v>0</v>
      </c>
      <c r="T316" s="32">
        <f t="shared" si="176"/>
        <v>0</v>
      </c>
      <c r="U316" s="32">
        <f t="shared" si="176"/>
        <v>0</v>
      </c>
      <c r="V316" s="32">
        <f t="shared" si="176"/>
        <v>0</v>
      </c>
      <c r="W316" s="32">
        <f t="shared" si="176"/>
        <v>0</v>
      </c>
      <c r="X316" s="32">
        <f t="shared" si="176"/>
        <v>0</v>
      </c>
      <c r="Y316" s="32">
        <f t="shared" si="176"/>
        <v>0</v>
      </c>
      <c r="Z316" s="7">
        <f>SUM(Q316:Y316)/Z315</f>
        <v>0</v>
      </c>
      <c r="AA316" s="7"/>
      <c r="AB316" s="7"/>
      <c r="AC316" s="7"/>
      <c r="AD316" s="7"/>
      <c r="AE316" s="7"/>
      <c r="AF316" s="7"/>
      <c r="AG316" s="7"/>
      <c r="AH316" s="7"/>
    </row>
    <row r="317" spans="1:34" hidden="1">
      <c r="C317" s="9"/>
      <c r="D317" s="7"/>
      <c r="E317" s="7" t="s">
        <v>18</v>
      </c>
      <c r="F317" s="8"/>
      <c r="G317" s="7"/>
      <c r="H317" s="18">
        <v>10</v>
      </c>
      <c r="I317" s="7">
        <v>40</v>
      </c>
      <c r="J317" s="7">
        <v>58</v>
      </c>
      <c r="K317" s="7">
        <v>28</v>
      </c>
      <c r="L317" s="7">
        <v>100</v>
      </c>
      <c r="M317" s="7">
        <v>145</v>
      </c>
      <c r="N317" s="7">
        <v>70</v>
      </c>
      <c r="O317" s="7">
        <v>10</v>
      </c>
      <c r="P317" s="31">
        <v>10</v>
      </c>
      <c r="Q317" s="33">
        <f t="shared" ref="Q317:Y317" si="177">IF(Q315&lt;0,0,Q315)</f>
        <v>0</v>
      </c>
      <c r="R317" s="33">
        <f t="shared" si="177"/>
        <v>0</v>
      </c>
      <c r="S317" s="33">
        <f t="shared" si="177"/>
        <v>0</v>
      </c>
      <c r="T317" s="33">
        <f t="shared" si="177"/>
        <v>0</v>
      </c>
      <c r="U317" s="33">
        <f t="shared" si="177"/>
        <v>5480000</v>
      </c>
      <c r="V317" s="33">
        <f t="shared" si="177"/>
        <v>130000</v>
      </c>
      <c r="W317" s="33">
        <f t="shared" si="177"/>
        <v>220000</v>
      </c>
      <c r="X317" s="33">
        <f t="shared" si="177"/>
        <v>0</v>
      </c>
      <c r="Y317" s="33">
        <f t="shared" si="177"/>
        <v>60000</v>
      </c>
    </row>
    <row r="318" spans="1:34" hidden="1">
      <c r="C318" s="9"/>
      <c r="D318" s="7"/>
      <c r="E318" s="7" t="s">
        <v>15</v>
      </c>
      <c r="F318" s="8"/>
      <c r="G318" s="7"/>
      <c r="H318" s="18">
        <v>10</v>
      </c>
      <c r="I318" s="7">
        <v>25</v>
      </c>
      <c r="J318" s="7">
        <v>42</v>
      </c>
      <c r="K318" s="7">
        <v>60</v>
      </c>
      <c r="L318" s="7">
        <v>63</v>
      </c>
      <c r="M318" s="7">
        <v>105</v>
      </c>
      <c r="N318" s="7">
        <v>150</v>
      </c>
      <c r="O318" s="7">
        <v>5</v>
      </c>
      <c r="P318" s="31">
        <v>40</v>
      </c>
      <c r="Q318" s="24">
        <f>IF(Q317=0,0,Q317+Z316)</f>
        <v>0</v>
      </c>
      <c r="R318" s="25">
        <f>IF(R317=0,0,R317+Z316)</f>
        <v>0</v>
      </c>
      <c r="S318" s="25">
        <f>IF(S317=0,0,S317+Z316)</f>
        <v>0</v>
      </c>
      <c r="T318" s="25">
        <f>IF(T317=0,0,T317+Z316)</f>
        <v>0</v>
      </c>
      <c r="U318" s="25">
        <f>IF(U317=0,0,U317+Z316)</f>
        <v>5480000</v>
      </c>
      <c r="V318" s="25">
        <f>IF(V317=0,0,V317+Z316)</f>
        <v>130000</v>
      </c>
      <c r="W318" s="25">
        <f>IF(W317=0,0,W317+Z316)</f>
        <v>220000</v>
      </c>
      <c r="X318" s="25">
        <f>IF(X317=0,0,X317+Z316)</f>
        <v>0</v>
      </c>
      <c r="Y318" s="25">
        <f>IF(Y317=0,0,Y317+Z316)</f>
        <v>60000</v>
      </c>
      <c r="Z318" s="27">
        <f>9-(IF(Q318&gt;0,0,1)+IF(R318&gt;0,0,1)+IF(S318&gt;0,0,1)+IF(T318&gt;0,0,1)+IF(U318&gt;0,0,1)+IF(V318&gt;0,0,1)+IF(W318&gt;0,0,1)+IF(X318&gt;0,0,1)+IF(Y318&gt;0,0,1))</f>
        <v>4</v>
      </c>
      <c r="AA318" s="27" t="s">
        <v>31</v>
      </c>
    </row>
    <row r="319" spans="1:34" hidden="1">
      <c r="C319" s="9"/>
      <c r="D319" s="7"/>
      <c r="E319" s="7" t="s">
        <v>25</v>
      </c>
      <c r="F319" s="8"/>
      <c r="G319" s="7"/>
      <c r="H319" s="22">
        <v>10</v>
      </c>
      <c r="I319" s="23">
        <v>55</v>
      </c>
      <c r="J319" s="23">
        <v>26</v>
      </c>
      <c r="K319" s="23">
        <v>44</v>
      </c>
      <c r="L319" s="23">
        <v>137</v>
      </c>
      <c r="M319" s="23">
        <v>65</v>
      </c>
      <c r="N319" s="23">
        <v>110</v>
      </c>
      <c r="O319" s="23">
        <v>5</v>
      </c>
      <c r="P319" s="34">
        <v>20</v>
      </c>
      <c r="Q319" s="32">
        <f>IF(Q318&gt;0,0,Q318)</f>
        <v>0</v>
      </c>
      <c r="R319" s="32">
        <f t="shared" ref="R319:Y319" si="178">IF(R318&gt;0,0,R318)</f>
        <v>0</v>
      </c>
      <c r="S319" s="32">
        <f t="shared" si="178"/>
        <v>0</v>
      </c>
      <c r="T319" s="32">
        <f t="shared" si="178"/>
        <v>0</v>
      </c>
      <c r="U319" s="32">
        <f t="shared" si="178"/>
        <v>0</v>
      </c>
      <c r="V319" s="32">
        <f t="shared" si="178"/>
        <v>0</v>
      </c>
      <c r="W319" s="32">
        <f t="shared" si="178"/>
        <v>0</v>
      </c>
      <c r="X319" s="32">
        <f t="shared" si="178"/>
        <v>0</v>
      </c>
      <c r="Y319" s="32">
        <f t="shared" si="178"/>
        <v>0</v>
      </c>
      <c r="Z319" s="7">
        <f>SUM(Q319:Y319)/Z318</f>
        <v>0</v>
      </c>
      <c r="AA319" s="7"/>
    </row>
    <row r="320" spans="1:34" hidden="1">
      <c r="C320" s="9"/>
      <c r="D320" s="7"/>
      <c r="E320" s="7"/>
      <c r="F320" s="8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33">
        <f t="shared" ref="Q320:Y320" si="179">IF(Q318&lt;0,0,Q318)</f>
        <v>0</v>
      </c>
      <c r="R320" s="33">
        <f t="shared" si="179"/>
        <v>0</v>
      </c>
      <c r="S320" s="33">
        <f t="shared" si="179"/>
        <v>0</v>
      </c>
      <c r="T320" s="33">
        <f t="shared" si="179"/>
        <v>0</v>
      </c>
      <c r="U320" s="33">
        <f t="shared" si="179"/>
        <v>5480000</v>
      </c>
      <c r="V320" s="33">
        <f t="shared" si="179"/>
        <v>130000</v>
      </c>
      <c r="W320" s="33">
        <f t="shared" si="179"/>
        <v>220000</v>
      </c>
      <c r="X320" s="33">
        <f t="shared" si="179"/>
        <v>0</v>
      </c>
      <c r="Y320" s="33">
        <f t="shared" si="179"/>
        <v>60000</v>
      </c>
    </row>
    <row r="321" spans="3:27" hidden="1">
      <c r="C321" s="9"/>
      <c r="D321" s="7"/>
      <c r="E321" s="7"/>
      <c r="F321" s="8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24">
        <f>IF(Q320=0,0,Q320+Z319)</f>
        <v>0</v>
      </c>
      <c r="R321" s="25">
        <f>IF(R320=0,0,R320+Z319)</f>
        <v>0</v>
      </c>
      <c r="S321" s="25">
        <f>IF(S320=0,0,S320+Z319)</f>
        <v>0</v>
      </c>
      <c r="T321" s="25">
        <f>IF(T320=0,0,T320+Z319)</f>
        <v>0</v>
      </c>
      <c r="U321" s="25">
        <f>IF(U320=0,0,U320+Z319)</f>
        <v>5480000</v>
      </c>
      <c r="V321" s="25">
        <f>IF(V320=0,0,V320+Z319)</f>
        <v>130000</v>
      </c>
      <c r="W321" s="25">
        <f>IF(W320=0,0,W320+Z319)</f>
        <v>220000</v>
      </c>
      <c r="X321" s="25">
        <f>IF(X320=0,0,X320+Z319)</f>
        <v>0</v>
      </c>
      <c r="Y321" s="25">
        <f>IF(Y320=0,0,Y320+Z319)</f>
        <v>60000</v>
      </c>
      <c r="Z321" s="27">
        <f>9-(IF(Q321&gt;0,0,1)+IF(R321&gt;0,0,1)+IF(S321&gt;0,0,1)+IF(T321&gt;0,0,1)+IF(U321&gt;0,0,1)+IF(V321&gt;0,0,1)+IF(W321&gt;0,0,1)+IF(X321&gt;0,0,1)+IF(Y321&gt;0,0,1))</f>
        <v>4</v>
      </c>
      <c r="AA321" s="27" t="s">
        <v>31</v>
      </c>
    </row>
    <row r="322" spans="3:27" hidden="1">
      <c r="C322" s="9"/>
      <c r="D322" s="7"/>
      <c r="E322" s="7"/>
      <c r="F322" s="8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32">
        <f>IF(Q321&gt;0,0,Q321)</f>
        <v>0</v>
      </c>
      <c r="R322" s="32">
        <f t="shared" ref="R322:Y322" si="180">IF(R321&gt;0,0,R321)</f>
        <v>0</v>
      </c>
      <c r="S322" s="32">
        <f t="shared" si="180"/>
        <v>0</v>
      </c>
      <c r="T322" s="32">
        <f t="shared" si="180"/>
        <v>0</v>
      </c>
      <c r="U322" s="32">
        <f t="shared" si="180"/>
        <v>0</v>
      </c>
      <c r="V322" s="32">
        <f t="shared" si="180"/>
        <v>0</v>
      </c>
      <c r="W322" s="32">
        <f t="shared" si="180"/>
        <v>0</v>
      </c>
      <c r="X322" s="32">
        <f t="shared" si="180"/>
        <v>0</v>
      </c>
      <c r="Y322" s="32">
        <f t="shared" si="180"/>
        <v>0</v>
      </c>
      <c r="Z322" s="7">
        <f>SUM(Q322:Y322)/Z321</f>
        <v>0</v>
      </c>
      <c r="AA322" s="7"/>
    </row>
    <row r="323" spans="3:27" hidden="1">
      <c r="C323" s="9"/>
      <c r="D323" s="7"/>
      <c r="E323" s="7"/>
      <c r="F323" s="8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33">
        <f t="shared" ref="Q323:Y323" si="181">IF(Q321&lt;0,0,Q321)</f>
        <v>0</v>
      </c>
      <c r="R323" s="33">
        <f t="shared" si="181"/>
        <v>0</v>
      </c>
      <c r="S323" s="33">
        <f t="shared" si="181"/>
        <v>0</v>
      </c>
      <c r="T323" s="33">
        <f t="shared" si="181"/>
        <v>0</v>
      </c>
      <c r="U323" s="33">
        <f t="shared" si="181"/>
        <v>5480000</v>
      </c>
      <c r="V323" s="33">
        <f t="shared" si="181"/>
        <v>130000</v>
      </c>
      <c r="W323" s="33">
        <f t="shared" si="181"/>
        <v>220000</v>
      </c>
      <c r="X323" s="33">
        <f t="shared" si="181"/>
        <v>0</v>
      </c>
      <c r="Y323" s="33">
        <f t="shared" si="181"/>
        <v>60000</v>
      </c>
    </row>
    <row r="324" spans="3:27" hidden="1">
      <c r="C324" s="9"/>
      <c r="D324" s="7"/>
      <c r="E324" s="7"/>
      <c r="F324" s="8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24">
        <f>IF(Q323=0,0,Q323+Z322)</f>
        <v>0</v>
      </c>
      <c r="R324" s="25">
        <f>IF(R323=0,0,R323+Z322)</f>
        <v>0</v>
      </c>
      <c r="S324" s="25">
        <f>IF(S323=0,0,S323+Z322)</f>
        <v>0</v>
      </c>
      <c r="T324" s="25">
        <f>IF(T323=0,0,T323+Z322)</f>
        <v>0</v>
      </c>
      <c r="U324" s="25">
        <f>IF(U323=0,0,U323+Z322)</f>
        <v>5480000</v>
      </c>
      <c r="V324" s="25">
        <f>IF(V323=0,0,V323+Z322)</f>
        <v>130000</v>
      </c>
      <c r="W324" s="25">
        <f>IF(W323=0,0,W323+Z322)</f>
        <v>220000</v>
      </c>
      <c r="X324" s="25">
        <f>IF(X323=0,0,X323+Z322)</f>
        <v>0</v>
      </c>
      <c r="Y324" s="25">
        <f>IF(Y323=0,0,Y323+Z322)</f>
        <v>60000</v>
      </c>
      <c r="Z324" s="27">
        <f>9-(IF(Q324&gt;0,0,1)+IF(R324&gt;0,0,1)+IF(S324&gt;0,0,1)+IF(T324&gt;0,0,1)+IF(U324&gt;0,0,1)+IF(V324&gt;0,0,1)+IF(W324&gt;0,0,1)+IF(X324&gt;0,0,1)+IF(Y324&gt;0,0,1))</f>
        <v>4</v>
      </c>
      <c r="AA324" s="27" t="s">
        <v>31</v>
      </c>
    </row>
    <row r="325" spans="3:27" hidden="1">
      <c r="C325" s="9"/>
      <c r="D325" s="7"/>
      <c r="E325" s="7"/>
      <c r="F325" s="8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32">
        <f>IF(Q324&gt;0,0,Q324)</f>
        <v>0</v>
      </c>
      <c r="R325" s="32">
        <f t="shared" ref="R325:Y325" si="182">IF(R324&gt;0,0,R324)</f>
        <v>0</v>
      </c>
      <c r="S325" s="32">
        <f t="shared" si="182"/>
        <v>0</v>
      </c>
      <c r="T325" s="32">
        <f t="shared" si="182"/>
        <v>0</v>
      </c>
      <c r="U325" s="32">
        <f t="shared" si="182"/>
        <v>0</v>
      </c>
      <c r="V325" s="32">
        <f t="shared" si="182"/>
        <v>0</v>
      </c>
      <c r="W325" s="32">
        <f t="shared" si="182"/>
        <v>0</v>
      </c>
      <c r="X325" s="32">
        <f t="shared" si="182"/>
        <v>0</v>
      </c>
      <c r="Y325" s="32">
        <f t="shared" si="182"/>
        <v>0</v>
      </c>
      <c r="Z325" s="7">
        <f>SUM(Q325:Y325)/Z324</f>
        <v>0</v>
      </c>
      <c r="AA325" s="7"/>
    </row>
    <row r="326" spans="3:27" hidden="1">
      <c r="C326" s="9"/>
      <c r="D326" s="7"/>
      <c r="E326" s="7"/>
      <c r="F326" s="8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33">
        <f t="shared" ref="Q326:Y326" si="183">IF(Q324&lt;0,0,Q324)</f>
        <v>0</v>
      </c>
      <c r="R326" s="33">
        <f t="shared" si="183"/>
        <v>0</v>
      </c>
      <c r="S326" s="33">
        <f t="shared" si="183"/>
        <v>0</v>
      </c>
      <c r="T326" s="33">
        <f t="shared" si="183"/>
        <v>0</v>
      </c>
      <c r="U326" s="33">
        <f t="shared" si="183"/>
        <v>5480000</v>
      </c>
      <c r="V326" s="33">
        <f t="shared" si="183"/>
        <v>130000</v>
      </c>
      <c r="W326" s="33">
        <f t="shared" si="183"/>
        <v>220000</v>
      </c>
      <c r="X326" s="33">
        <f t="shared" si="183"/>
        <v>0</v>
      </c>
      <c r="Y326" s="33">
        <f t="shared" si="183"/>
        <v>60000</v>
      </c>
    </row>
    <row r="327" spans="3:27" hidden="1">
      <c r="C327" s="9"/>
      <c r="D327" s="7"/>
      <c r="E327" s="7"/>
      <c r="F327" s="8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24">
        <f>IF(Q326=0,0,Q326+Z325)</f>
        <v>0</v>
      </c>
      <c r="R327" s="25">
        <f>IF(R326=0,0,R326+Z325)</f>
        <v>0</v>
      </c>
      <c r="S327" s="25">
        <f>IF(S326=0,0,S326+Z325)</f>
        <v>0</v>
      </c>
      <c r="T327" s="25">
        <f>IF(T326=0,0,T326+Z325)</f>
        <v>0</v>
      </c>
      <c r="U327" s="25">
        <f>IF(U326=0,0,U326+Z325)</f>
        <v>5480000</v>
      </c>
      <c r="V327" s="25">
        <f>IF(V326=0,0,V326+Z325)</f>
        <v>130000</v>
      </c>
      <c r="W327" s="25">
        <f>IF(W326=0,0,W326+Z325)</f>
        <v>220000</v>
      </c>
      <c r="X327" s="25">
        <f>IF(X326=0,0,X326+Z325)</f>
        <v>0</v>
      </c>
      <c r="Y327" s="25">
        <f>IF(Y326=0,0,Y326+Z325)</f>
        <v>60000</v>
      </c>
      <c r="Z327" s="27">
        <f>9-(IF(Q327&gt;0,0,1)+IF(R327&gt;0,0,1)+IF(S327&gt;0,0,1)+IF(T327&gt;0,0,1)+IF(U327&gt;0,0,1)+IF(V327&gt;0,0,1)+IF(W327&gt;0,0,1)+IF(X327&gt;0,0,1)+IF(Y327&gt;0,0,1))</f>
        <v>4</v>
      </c>
      <c r="AA327" s="27" t="s">
        <v>31</v>
      </c>
    </row>
    <row r="328" spans="3:27" hidden="1">
      <c r="C328" s="9"/>
      <c r="D328" s="7"/>
      <c r="E328" s="7"/>
      <c r="F328" s="8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32">
        <f>IF(Q327&gt;0,0,Q327)</f>
        <v>0</v>
      </c>
      <c r="R328" s="32">
        <f t="shared" ref="R328:Y328" si="184">IF(R327&gt;0,0,R327)</f>
        <v>0</v>
      </c>
      <c r="S328" s="32">
        <f t="shared" si="184"/>
        <v>0</v>
      </c>
      <c r="T328" s="32">
        <f t="shared" si="184"/>
        <v>0</v>
      </c>
      <c r="U328" s="32">
        <f t="shared" si="184"/>
        <v>0</v>
      </c>
      <c r="V328" s="32">
        <f t="shared" si="184"/>
        <v>0</v>
      </c>
      <c r="W328" s="32">
        <f t="shared" si="184"/>
        <v>0</v>
      </c>
      <c r="X328" s="32">
        <f t="shared" si="184"/>
        <v>0</v>
      </c>
      <c r="Y328" s="32">
        <f t="shared" si="184"/>
        <v>0</v>
      </c>
      <c r="Z328" s="7">
        <f>SUM(Q328:Y328)/Z327</f>
        <v>0</v>
      </c>
      <c r="AA328" s="7"/>
    </row>
    <row r="329" spans="3:27" hidden="1">
      <c r="C329" s="9"/>
      <c r="D329" s="7"/>
      <c r="E329" s="7"/>
      <c r="F329" s="8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33">
        <f t="shared" ref="Q329:Y329" si="185">IF(Q327&lt;0,0,Q327)</f>
        <v>0</v>
      </c>
      <c r="R329" s="33">
        <f t="shared" si="185"/>
        <v>0</v>
      </c>
      <c r="S329" s="33">
        <f t="shared" si="185"/>
        <v>0</v>
      </c>
      <c r="T329" s="33">
        <f t="shared" si="185"/>
        <v>0</v>
      </c>
      <c r="U329" s="33">
        <f t="shared" si="185"/>
        <v>5480000</v>
      </c>
      <c r="V329" s="33">
        <f t="shared" si="185"/>
        <v>130000</v>
      </c>
      <c r="W329" s="33">
        <f t="shared" si="185"/>
        <v>220000</v>
      </c>
      <c r="X329" s="33">
        <f t="shared" si="185"/>
        <v>0</v>
      </c>
      <c r="Y329" s="33">
        <f t="shared" si="185"/>
        <v>60000</v>
      </c>
    </row>
    <row r="330" spans="3:27" hidden="1">
      <c r="C330" s="9"/>
      <c r="D330" s="7"/>
      <c r="E330" s="7"/>
      <c r="F330" s="8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24">
        <f>IF(Q329=0,0,Q329+Z328)</f>
        <v>0</v>
      </c>
      <c r="R330" s="25">
        <f>IF(R329=0,0,R329+Z328)</f>
        <v>0</v>
      </c>
      <c r="S330" s="25">
        <f>IF(S329=0,0,S329+Z328)</f>
        <v>0</v>
      </c>
      <c r="T330" s="25">
        <f>IF(T329=0,0,T329+Z328)</f>
        <v>0</v>
      </c>
      <c r="U330" s="25">
        <f>IF(U329=0,0,U329+Z328)</f>
        <v>5480000</v>
      </c>
      <c r="V330" s="25">
        <f>IF(V329=0,0,V329+Z328)</f>
        <v>130000</v>
      </c>
      <c r="W330" s="25">
        <f>IF(W329=0,0,W329+Z328)</f>
        <v>220000</v>
      </c>
      <c r="X330" s="25">
        <f>IF(X329=0,0,X329+Z328)</f>
        <v>0</v>
      </c>
      <c r="Y330" s="25">
        <f>IF(Y329=0,0,Y329+Z328)</f>
        <v>60000</v>
      </c>
      <c r="Z330" s="27">
        <f>9-(IF(Q330&gt;0,0,1)+IF(R330&gt;0,0,1)+IF(S330&gt;0,0,1)+IF(T330&gt;0,0,1)+IF(U330&gt;0,0,1)+IF(V330&gt;0,0,1)+IF(W330&gt;0,0,1)+IF(X330&gt;0,0,1)+IF(Y330&gt;0,0,1))</f>
        <v>4</v>
      </c>
      <c r="AA330" s="27" t="s">
        <v>31</v>
      </c>
    </row>
    <row r="331" spans="3:27" hidden="1">
      <c r="C331" s="9"/>
      <c r="D331" s="7"/>
      <c r="E331" s="7"/>
      <c r="F331" s="8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32">
        <f>IF(Q330&gt;0,0,Q330)</f>
        <v>0</v>
      </c>
      <c r="R331" s="32">
        <f t="shared" ref="R331:Y331" si="186">IF(R330&gt;0,0,R330)</f>
        <v>0</v>
      </c>
      <c r="S331" s="32">
        <f t="shared" si="186"/>
        <v>0</v>
      </c>
      <c r="T331" s="32">
        <f t="shared" si="186"/>
        <v>0</v>
      </c>
      <c r="U331" s="32">
        <f t="shared" si="186"/>
        <v>0</v>
      </c>
      <c r="V331" s="32">
        <f t="shared" si="186"/>
        <v>0</v>
      </c>
      <c r="W331" s="32">
        <f t="shared" si="186"/>
        <v>0</v>
      </c>
      <c r="X331" s="32">
        <f t="shared" si="186"/>
        <v>0</v>
      </c>
      <c r="Y331" s="32">
        <f t="shared" si="186"/>
        <v>0</v>
      </c>
      <c r="Z331" s="7">
        <f>SUM(Q331:Y331)/Z330</f>
        <v>0</v>
      </c>
      <c r="AA331" s="7"/>
    </row>
    <row r="332" spans="3:27" hidden="1">
      <c r="C332" s="9"/>
      <c r="D332" s="7"/>
      <c r="E332" s="7"/>
      <c r="F332" s="8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33">
        <f t="shared" ref="Q332:Y332" si="187">IF(Q330&lt;0,0,Q330)</f>
        <v>0</v>
      </c>
      <c r="R332" s="33">
        <f t="shared" si="187"/>
        <v>0</v>
      </c>
      <c r="S332" s="33">
        <f t="shared" si="187"/>
        <v>0</v>
      </c>
      <c r="T332" s="33">
        <f t="shared" si="187"/>
        <v>0</v>
      </c>
      <c r="U332" s="33">
        <f t="shared" si="187"/>
        <v>5480000</v>
      </c>
      <c r="V332" s="33">
        <f t="shared" si="187"/>
        <v>130000</v>
      </c>
      <c r="W332" s="33">
        <f t="shared" si="187"/>
        <v>220000</v>
      </c>
      <c r="X332" s="33">
        <f t="shared" si="187"/>
        <v>0</v>
      </c>
      <c r="Y332" s="33">
        <f t="shared" si="187"/>
        <v>60000</v>
      </c>
    </row>
    <row r="333" spans="3:27" hidden="1">
      <c r="C333" s="9"/>
      <c r="D333" s="7"/>
      <c r="E333" s="7"/>
      <c r="F333" s="8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24">
        <f>IF(Q332=0,0,Q332+Z331)</f>
        <v>0</v>
      </c>
      <c r="R333" s="25">
        <f>IF(R332=0,0,R332+Z331)</f>
        <v>0</v>
      </c>
      <c r="S333" s="25">
        <f>IF(S332=0,0,S332+Z331)</f>
        <v>0</v>
      </c>
      <c r="T333" s="25">
        <f>IF(T332=0,0,T332+Z331)</f>
        <v>0</v>
      </c>
      <c r="U333" s="25">
        <f>IF(U332=0,0,U332+Z331)</f>
        <v>5480000</v>
      </c>
      <c r="V333" s="25">
        <f>IF(V332=0,0,V332+Z331)</f>
        <v>130000</v>
      </c>
      <c r="W333" s="25">
        <f>IF(W332=0,0,W332+Z331)</f>
        <v>220000</v>
      </c>
      <c r="X333" s="25">
        <f>IF(X332=0,0,X332+Z331)</f>
        <v>0</v>
      </c>
      <c r="Y333" s="25">
        <f>IF(Y332=0,0,Y332+Z331)</f>
        <v>60000</v>
      </c>
      <c r="Z333" s="27">
        <f>9-(IF(Q333&gt;0,0,1)+IF(R333&gt;0,0,1)+IF(S333&gt;0,0,1)+IF(T333&gt;0,0,1)+IF(U333&gt;0,0,1)+IF(V333&gt;0,0,1)+IF(W333&gt;0,0,1)+IF(X333&gt;0,0,1)+IF(Y333&gt;0,0,1))</f>
        <v>4</v>
      </c>
      <c r="AA333" s="27" t="s">
        <v>31</v>
      </c>
    </row>
    <row r="334" spans="3:27" hidden="1">
      <c r="C334" s="9"/>
      <c r="D334" s="7"/>
      <c r="E334" s="7"/>
      <c r="F334" s="8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32">
        <f>IF(Q333&gt;0,0,Q333)</f>
        <v>0</v>
      </c>
      <c r="R334" s="32">
        <f t="shared" ref="R334:Y334" si="188">IF(R333&gt;0,0,R333)</f>
        <v>0</v>
      </c>
      <c r="S334" s="32">
        <f t="shared" si="188"/>
        <v>0</v>
      </c>
      <c r="T334" s="32">
        <f t="shared" si="188"/>
        <v>0</v>
      </c>
      <c r="U334" s="32">
        <f t="shared" si="188"/>
        <v>0</v>
      </c>
      <c r="V334" s="32">
        <f t="shared" si="188"/>
        <v>0</v>
      </c>
      <c r="W334" s="32">
        <f t="shared" si="188"/>
        <v>0</v>
      </c>
      <c r="X334" s="32">
        <f t="shared" si="188"/>
        <v>0</v>
      </c>
      <c r="Y334" s="32">
        <f t="shared" si="188"/>
        <v>0</v>
      </c>
      <c r="Z334" s="7">
        <f>SUM(Q334:Y334)/Z333</f>
        <v>0</v>
      </c>
      <c r="AA334" s="7"/>
    </row>
    <row r="335" spans="3:27" hidden="1">
      <c r="C335" s="9"/>
      <c r="D335" s="7"/>
      <c r="E335" s="7"/>
      <c r="F335" s="8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33">
        <f t="shared" ref="Q335:Y335" si="189">IF(Q333&lt;0,0,Q333)</f>
        <v>0</v>
      </c>
      <c r="R335" s="33">
        <f t="shared" si="189"/>
        <v>0</v>
      </c>
      <c r="S335" s="33">
        <f t="shared" si="189"/>
        <v>0</v>
      </c>
      <c r="T335" s="33">
        <f t="shared" si="189"/>
        <v>0</v>
      </c>
      <c r="U335" s="33">
        <f t="shared" si="189"/>
        <v>5480000</v>
      </c>
      <c r="V335" s="33">
        <f t="shared" si="189"/>
        <v>130000</v>
      </c>
      <c r="W335" s="33">
        <f t="shared" si="189"/>
        <v>220000</v>
      </c>
      <c r="X335" s="33">
        <f t="shared" si="189"/>
        <v>0</v>
      </c>
      <c r="Y335" s="33">
        <f t="shared" si="189"/>
        <v>60000</v>
      </c>
    </row>
    <row r="336" spans="3:27" hidden="1">
      <c r="C336" s="9"/>
      <c r="D336" s="7"/>
      <c r="E336" s="7"/>
      <c r="F336" s="8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35">
        <f>IF(Q335=0,0,Q335+Z334)</f>
        <v>0</v>
      </c>
      <c r="R336" s="35">
        <f>IF(R335=0,0,R335+Z334)</f>
        <v>0</v>
      </c>
      <c r="S336" s="35">
        <f>IF(S335=0,0,S335+Z334)</f>
        <v>0</v>
      </c>
      <c r="T336" s="35">
        <f>IF(T335=0,0,T335+Z334)</f>
        <v>0</v>
      </c>
      <c r="U336" s="35">
        <f>IF(U335=0,0,U335+Z334)</f>
        <v>5480000</v>
      </c>
      <c r="V336" s="35">
        <f>IF(V335=0,0,V335+Z334)</f>
        <v>130000</v>
      </c>
      <c r="W336" s="35">
        <f>IF(W335=0,0,W335+Z334)</f>
        <v>220000</v>
      </c>
      <c r="X336" s="35">
        <f>IF(X335=0,0,X335+Z334)</f>
        <v>0</v>
      </c>
      <c r="Y336" s="35">
        <f>IF(Y335=0,0,Y335+Z334)</f>
        <v>60000</v>
      </c>
      <c r="Z336" s="27">
        <f>9-(IF(Q336&gt;0,0,1)+IF(R336&gt;0,0,1)+IF(S336&gt;0,0,1)+IF(T336&gt;0,0,1)+IF(U336&gt;0,0,1)+IF(V336&gt;0,0,1)+IF(W336&gt;0,0,1)+IF(X336&gt;0,0,1)+IF(Y336&gt;0,0,1))</f>
        <v>4</v>
      </c>
      <c r="AA336" s="27" t="s">
        <v>31</v>
      </c>
    </row>
    <row r="337" spans="1:34" hidden="1">
      <c r="C337" s="9"/>
      <c r="D337" s="7"/>
      <c r="E337" s="7"/>
      <c r="F337" s="8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36">
        <f t="shared" ref="Q337:Y337" si="190">IF(Q336=0,0,Q336/Q314)</f>
        <v>0</v>
      </c>
      <c r="R337" s="36">
        <f t="shared" si="190"/>
        <v>0</v>
      </c>
      <c r="S337" s="36">
        <f t="shared" si="190"/>
        <v>0</v>
      </c>
      <c r="T337" s="36">
        <f t="shared" si="190"/>
        <v>0</v>
      </c>
      <c r="U337" s="36">
        <f t="shared" si="190"/>
        <v>1</v>
      </c>
      <c r="V337" s="36">
        <f t="shared" si="190"/>
        <v>1</v>
      </c>
      <c r="W337" s="36">
        <f t="shared" si="190"/>
        <v>1</v>
      </c>
      <c r="X337" s="36">
        <f t="shared" si="190"/>
        <v>0</v>
      </c>
      <c r="Y337" s="36">
        <f t="shared" si="190"/>
        <v>1</v>
      </c>
      <c r="Z337" s="27"/>
      <c r="AA337" s="27"/>
    </row>
    <row r="338" spans="1:34">
      <c r="C338" s="9"/>
      <c r="D338" s="7"/>
      <c r="E338" s="7"/>
      <c r="F338" s="8"/>
      <c r="G338" s="7"/>
      <c r="H338" s="7" t="s">
        <v>0</v>
      </c>
      <c r="I338" s="7" t="s">
        <v>1</v>
      </c>
      <c r="J338" s="7" t="s">
        <v>2</v>
      </c>
      <c r="K338" s="7" t="s">
        <v>3</v>
      </c>
      <c r="L338" s="7" t="s">
        <v>4</v>
      </c>
      <c r="M338" s="7" t="s">
        <v>5</v>
      </c>
      <c r="N338" s="7" t="s">
        <v>6</v>
      </c>
      <c r="O338" s="7" t="s">
        <v>7</v>
      </c>
      <c r="P338" s="7" t="s">
        <v>8</v>
      </c>
      <c r="Q338" s="7"/>
      <c r="R338" s="7"/>
      <c r="S338" s="7"/>
      <c r="T338" s="7"/>
      <c r="U338" s="7"/>
    </row>
    <row r="339" spans="1:34" ht="14.25" thickBot="1">
      <c r="C339" s="37"/>
      <c r="D339" s="38"/>
      <c r="E339" s="38"/>
      <c r="F339" s="39"/>
      <c r="G339" s="38" t="s">
        <v>32</v>
      </c>
      <c r="H339" s="40">
        <f t="shared" ref="H339:P339" si="191">H297*Q337</f>
        <v>0</v>
      </c>
      <c r="I339" s="40">
        <f t="shared" si="191"/>
        <v>0</v>
      </c>
      <c r="J339" s="40">
        <f t="shared" si="191"/>
        <v>0</v>
      </c>
      <c r="K339" s="40">
        <f t="shared" si="191"/>
        <v>0</v>
      </c>
      <c r="L339" s="40">
        <f t="shared" si="191"/>
        <v>40000</v>
      </c>
      <c r="M339" s="40">
        <f t="shared" si="191"/>
        <v>2000</v>
      </c>
      <c r="N339" s="40">
        <f t="shared" si="191"/>
        <v>2000</v>
      </c>
      <c r="O339" s="40">
        <f t="shared" si="191"/>
        <v>0</v>
      </c>
      <c r="P339" s="40">
        <f t="shared" si="191"/>
        <v>3000</v>
      </c>
      <c r="Q339" s="38"/>
      <c r="R339" s="38"/>
      <c r="S339" s="38"/>
      <c r="T339" s="38"/>
      <c r="U339" s="38"/>
    </row>
    <row r="340" spans="1:34" ht="12.6" customHeight="1" thickBot="1"/>
    <row r="341" spans="1:34">
      <c r="C341" s="6" t="s">
        <v>42</v>
      </c>
      <c r="D341" s="7"/>
      <c r="E341" s="7" t="s">
        <v>12</v>
      </c>
      <c r="F341" s="8"/>
      <c r="G341" s="7"/>
      <c r="H341" s="7" t="s">
        <v>0</v>
      </c>
      <c r="I341" s="7" t="s">
        <v>1</v>
      </c>
      <c r="J341" s="7" t="s">
        <v>2</v>
      </c>
      <c r="K341" s="7" t="s">
        <v>3</v>
      </c>
      <c r="L341" s="7" t="s">
        <v>4</v>
      </c>
      <c r="M341" s="7" t="s">
        <v>5</v>
      </c>
      <c r="N341" s="7" t="s">
        <v>6</v>
      </c>
      <c r="O341" s="7"/>
      <c r="P341" s="7"/>
      <c r="Q341" s="7"/>
      <c r="R341" s="7"/>
      <c r="S341" s="7"/>
      <c r="T341" s="7"/>
      <c r="U341" s="7"/>
    </row>
    <row r="342" spans="1:34">
      <c r="A342" t="s">
        <v>13</v>
      </c>
      <c r="C342" s="9"/>
      <c r="D342" s="7" t="s">
        <v>14</v>
      </c>
      <c r="E342" s="10" t="s">
        <v>13</v>
      </c>
      <c r="F342" s="8"/>
      <c r="G342" s="7" t="s">
        <v>16</v>
      </c>
      <c r="H342" s="10"/>
      <c r="I342" s="10"/>
      <c r="J342" s="10"/>
      <c r="K342" s="10"/>
      <c r="L342" s="10"/>
      <c r="M342" s="10"/>
      <c r="N342" s="10"/>
      <c r="O342" s="7"/>
      <c r="P342" s="7"/>
      <c r="Q342" s="7"/>
      <c r="R342" s="7"/>
      <c r="S342" s="7" t="s">
        <v>17</v>
      </c>
      <c r="T342" s="11">
        <f>SUM(Q352:Y355)</f>
        <v>8938000</v>
      </c>
      <c r="U342" s="7"/>
    </row>
    <row r="343" spans="1:34">
      <c r="A343" t="s">
        <v>18</v>
      </c>
      <c r="C343" s="9"/>
      <c r="D343" s="7" t="s">
        <v>19</v>
      </c>
      <c r="E343" s="10"/>
      <c r="F343" s="8"/>
      <c r="G343" s="7" t="s">
        <v>20</v>
      </c>
      <c r="H343" s="10">
        <v>100</v>
      </c>
      <c r="I343" s="10">
        <v>100</v>
      </c>
      <c r="J343" s="10">
        <v>100</v>
      </c>
      <c r="K343" s="10">
        <v>100</v>
      </c>
      <c r="L343" s="10">
        <v>100</v>
      </c>
      <c r="M343" s="10">
        <v>100</v>
      </c>
      <c r="N343" s="10">
        <v>100</v>
      </c>
      <c r="O343" s="7"/>
      <c r="P343" s="7"/>
      <c r="Q343" s="7"/>
      <c r="R343" s="7"/>
      <c r="S343" s="7" t="s">
        <v>21</v>
      </c>
      <c r="T343" s="11">
        <f>SUM(H350:N350)*E345+(E343*(E344/100)+E343)*E345</f>
        <v>0</v>
      </c>
      <c r="U343" s="7"/>
    </row>
    <row r="344" spans="1:34">
      <c r="A344" t="s">
        <v>15</v>
      </c>
      <c r="C344" s="9"/>
      <c r="D344" s="7" t="s">
        <v>34</v>
      </c>
      <c r="E344" s="10"/>
      <c r="F344" s="8"/>
      <c r="G344" s="7" t="s">
        <v>34</v>
      </c>
      <c r="H344" s="10"/>
      <c r="I344" s="10"/>
      <c r="J344" s="10"/>
      <c r="K344" s="10"/>
      <c r="L344" s="10"/>
      <c r="M344" s="10"/>
      <c r="N344" s="10"/>
      <c r="O344" s="7"/>
      <c r="P344" s="7"/>
      <c r="Q344" s="7"/>
      <c r="R344" s="7"/>
      <c r="S344" s="7" t="s">
        <v>23</v>
      </c>
      <c r="T344" s="12">
        <f>T343/T342*100</f>
        <v>0</v>
      </c>
      <c r="U344" s="7" t="s">
        <v>35</v>
      </c>
      <c r="V344">
        <f>($V$3*T344*T344+$W$3*T344)/100</f>
        <v>0</v>
      </c>
    </row>
    <row r="345" spans="1:34">
      <c r="A345" t="s">
        <v>25</v>
      </c>
      <c r="C345" s="9"/>
      <c r="D345" s="7" t="s">
        <v>26</v>
      </c>
      <c r="E345" s="10">
        <v>1</v>
      </c>
      <c r="F345" s="8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34" hidden="1">
      <c r="C346" s="9"/>
      <c r="D346" s="7"/>
      <c r="E346" s="7"/>
      <c r="F346" s="8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34" hidden="1">
      <c r="A347">
        <v>1</v>
      </c>
      <c r="C347" s="9"/>
      <c r="D347" s="7"/>
      <c r="E347" s="7"/>
      <c r="F347" s="8"/>
      <c r="G347" s="7"/>
      <c r="H347" s="7">
        <v>15</v>
      </c>
      <c r="I347" s="7">
        <v>40</v>
      </c>
      <c r="J347" s="7">
        <v>42</v>
      </c>
      <c r="K347" s="7">
        <v>44</v>
      </c>
      <c r="L347" s="7">
        <v>100</v>
      </c>
      <c r="M347" s="7">
        <v>105</v>
      </c>
      <c r="N347" s="7">
        <v>110</v>
      </c>
      <c r="O347" s="7"/>
      <c r="P347" s="7"/>
      <c r="Q347" s="7"/>
      <c r="R347" s="7"/>
      <c r="S347" s="7"/>
      <c r="T347" s="7"/>
      <c r="U347" s="7"/>
      <c r="V347">
        <f>T342*V344</f>
        <v>0</v>
      </c>
    </row>
    <row r="348" spans="1:34" hidden="1">
      <c r="A348">
        <v>1.1000000000000001</v>
      </c>
      <c r="C348" s="9"/>
      <c r="D348" s="7"/>
      <c r="E348" s="7"/>
      <c r="F348" s="8"/>
      <c r="G348" s="7"/>
      <c r="H348" s="7">
        <f t="shared" ref="H348:N348" si="192">H342*H347*H343/100</f>
        <v>0</v>
      </c>
      <c r="I348" s="7">
        <f t="shared" si="192"/>
        <v>0</v>
      </c>
      <c r="J348" s="7">
        <f t="shared" si="192"/>
        <v>0</v>
      </c>
      <c r="K348" s="7">
        <f t="shared" si="192"/>
        <v>0</v>
      </c>
      <c r="L348" s="7">
        <f t="shared" si="192"/>
        <v>0</v>
      </c>
      <c r="M348" s="7">
        <f t="shared" si="192"/>
        <v>0</v>
      </c>
      <c r="N348" s="7">
        <f t="shared" si="192"/>
        <v>0</v>
      </c>
      <c r="O348" s="7"/>
      <c r="P348" s="7"/>
      <c r="Q348" s="7"/>
      <c r="R348" s="7"/>
      <c r="S348" s="7"/>
      <c r="T348" s="11"/>
      <c r="U348" s="7"/>
    </row>
    <row r="349" spans="1:34" hidden="1">
      <c r="C349" s="9"/>
      <c r="D349" s="7"/>
      <c r="E349" s="7"/>
      <c r="F349" s="8"/>
      <c r="G349" s="7"/>
      <c r="H349" s="7">
        <f t="shared" ref="H349:N349" si="193">H342*H344*H347/100</f>
        <v>0</v>
      </c>
      <c r="I349" s="7">
        <f t="shared" si="193"/>
        <v>0</v>
      </c>
      <c r="J349" s="7">
        <f t="shared" si="193"/>
        <v>0</v>
      </c>
      <c r="K349" s="7">
        <f t="shared" si="193"/>
        <v>0</v>
      </c>
      <c r="L349" s="7">
        <f t="shared" si="193"/>
        <v>0</v>
      </c>
      <c r="M349" s="7">
        <f t="shared" si="193"/>
        <v>0</v>
      </c>
      <c r="N349" s="7">
        <f t="shared" si="193"/>
        <v>0</v>
      </c>
      <c r="O349" s="7"/>
      <c r="P349" s="7"/>
      <c r="Q349" s="7"/>
      <c r="R349" s="7"/>
      <c r="S349" s="7"/>
      <c r="T349" s="7"/>
      <c r="U349" s="7"/>
    </row>
    <row r="350" spans="1:34" hidden="1">
      <c r="C350" s="9"/>
      <c r="D350" s="7"/>
      <c r="E350" s="7"/>
      <c r="F350" s="8"/>
      <c r="G350" s="7"/>
      <c r="H350" s="7">
        <f>H348+H349</f>
        <v>0</v>
      </c>
      <c r="I350" s="7">
        <f t="shared" ref="I350:N350" si="194">I348+I349</f>
        <v>0</v>
      </c>
      <c r="J350" s="7">
        <f t="shared" si="194"/>
        <v>0</v>
      </c>
      <c r="K350" s="7">
        <f t="shared" si="194"/>
        <v>0</v>
      </c>
      <c r="L350" s="7">
        <f t="shared" si="194"/>
        <v>0</v>
      </c>
      <c r="M350" s="7">
        <f t="shared" si="194"/>
        <v>0</v>
      </c>
      <c r="N350" s="7">
        <f t="shared" si="194"/>
        <v>0</v>
      </c>
      <c r="O350" s="7"/>
      <c r="P350" s="7"/>
      <c r="Q350" s="7"/>
      <c r="R350" s="7"/>
      <c r="S350" s="7"/>
      <c r="T350" s="7"/>
      <c r="U350" s="7"/>
    </row>
    <row r="351" spans="1:34" hidden="1">
      <c r="C351" s="9"/>
      <c r="D351" s="7"/>
      <c r="E351" s="7"/>
      <c r="F351" s="8"/>
      <c r="G351" s="7"/>
      <c r="H351" t="s">
        <v>0</v>
      </c>
      <c r="I351" t="s">
        <v>1</v>
      </c>
      <c r="J351" t="s">
        <v>2</v>
      </c>
      <c r="K351" t="s">
        <v>3</v>
      </c>
      <c r="L351" t="s">
        <v>4</v>
      </c>
      <c r="M351" t="s">
        <v>5</v>
      </c>
      <c r="N351" t="s">
        <v>6</v>
      </c>
      <c r="O351" t="s">
        <v>7</v>
      </c>
      <c r="P351" t="s">
        <v>8</v>
      </c>
      <c r="Q351" t="s">
        <v>0</v>
      </c>
      <c r="R351" t="s">
        <v>1</v>
      </c>
      <c r="S351" t="s">
        <v>2</v>
      </c>
      <c r="T351" t="s">
        <v>3</v>
      </c>
      <c r="U351" t="s">
        <v>4</v>
      </c>
      <c r="V351" t="s">
        <v>5</v>
      </c>
      <c r="W351" t="s">
        <v>6</v>
      </c>
      <c r="X351" t="s">
        <v>7</v>
      </c>
      <c r="Y351" t="s">
        <v>8</v>
      </c>
      <c r="Z351" s="7"/>
      <c r="AA351" s="7"/>
      <c r="AB351" s="7"/>
      <c r="AC351" s="7"/>
      <c r="AD351" s="7"/>
      <c r="AE351" s="7"/>
      <c r="AF351" s="7"/>
      <c r="AG351" s="7"/>
      <c r="AH351" s="7"/>
    </row>
    <row r="352" spans="1:34" hidden="1">
      <c r="C352" s="9"/>
      <c r="D352" s="7" t="str">
        <f>IF(E342="歩兵科","1","0")</f>
        <v>1</v>
      </c>
      <c r="E352" s="7" t="s">
        <v>13</v>
      </c>
      <c r="F352" s="8"/>
      <c r="G352" s="7">
        <f>H342+D352</f>
        <v>1</v>
      </c>
      <c r="H352" s="13">
        <f t="shared" ref="H352:P352" si="195">H339*H358</f>
        <v>0</v>
      </c>
      <c r="I352" s="14">
        <f t="shared" si="195"/>
        <v>0</v>
      </c>
      <c r="J352" s="14">
        <f t="shared" si="195"/>
        <v>0</v>
      </c>
      <c r="K352" s="14">
        <f t="shared" si="195"/>
        <v>0</v>
      </c>
      <c r="L352" s="14">
        <f t="shared" si="195"/>
        <v>8000000</v>
      </c>
      <c r="M352" s="14">
        <f t="shared" si="195"/>
        <v>416000</v>
      </c>
      <c r="N352" s="14">
        <f t="shared" si="195"/>
        <v>432000</v>
      </c>
      <c r="O352" s="14">
        <f t="shared" si="195"/>
        <v>0</v>
      </c>
      <c r="P352" s="14">
        <f t="shared" si="195"/>
        <v>90000</v>
      </c>
      <c r="Q352" s="15">
        <f>G352*H352/G356</f>
        <v>0</v>
      </c>
      <c r="R352" s="16">
        <f>G352*I352/G356</f>
        <v>0</v>
      </c>
      <c r="S352" s="16">
        <f>G352*J352/G356</f>
        <v>0</v>
      </c>
      <c r="T352" s="16">
        <f>G352*K352/G356</f>
        <v>0</v>
      </c>
      <c r="U352" s="16">
        <f>G352*L352/G356</f>
        <v>8000000</v>
      </c>
      <c r="V352" s="16">
        <f>G352*M352/G356</f>
        <v>416000</v>
      </c>
      <c r="W352" s="16">
        <f>G352*N352/G356</f>
        <v>432000</v>
      </c>
      <c r="X352" s="16">
        <f>G352*O352/G356</f>
        <v>0</v>
      </c>
      <c r="Y352" s="17">
        <f>G352*P352/G356</f>
        <v>90000</v>
      </c>
      <c r="Z352" s="7"/>
      <c r="AA352" s="7"/>
      <c r="AB352" s="7"/>
      <c r="AC352" s="7"/>
      <c r="AD352" s="7"/>
      <c r="AE352" s="7"/>
      <c r="AF352" s="7"/>
      <c r="AG352" s="7"/>
      <c r="AH352" s="7"/>
    </row>
    <row r="353" spans="3:34" hidden="1">
      <c r="C353" s="9"/>
      <c r="D353" s="7" t="str">
        <f>IF(E342="槍兵科","1","0")</f>
        <v>0</v>
      </c>
      <c r="E353" s="7" t="s">
        <v>18</v>
      </c>
      <c r="F353" s="8"/>
      <c r="G353" s="7">
        <f>I342+L342+D353</f>
        <v>0</v>
      </c>
      <c r="H353" s="18">
        <f t="shared" ref="H353:P353" si="196">H339*H359</f>
        <v>0</v>
      </c>
      <c r="I353" s="7">
        <f t="shared" si="196"/>
        <v>0</v>
      </c>
      <c r="J353" s="7">
        <f t="shared" si="196"/>
        <v>0</v>
      </c>
      <c r="K353" s="7">
        <f t="shared" si="196"/>
        <v>0</v>
      </c>
      <c r="L353" s="7">
        <f t="shared" si="196"/>
        <v>4000000</v>
      </c>
      <c r="M353" s="7">
        <f t="shared" si="196"/>
        <v>290000</v>
      </c>
      <c r="N353" s="7">
        <f t="shared" si="196"/>
        <v>140000</v>
      </c>
      <c r="O353" s="7">
        <f t="shared" si="196"/>
        <v>0</v>
      </c>
      <c r="P353" s="7">
        <f t="shared" si="196"/>
        <v>30000</v>
      </c>
      <c r="Q353" s="19">
        <f>G353*H353/G356</f>
        <v>0</v>
      </c>
      <c r="R353" s="20">
        <f>G353*I353/G356</f>
        <v>0</v>
      </c>
      <c r="S353" s="20">
        <f>G353*J353/G356</f>
        <v>0</v>
      </c>
      <c r="T353" s="20">
        <f>G353*K353/G356</f>
        <v>0</v>
      </c>
      <c r="U353" s="20">
        <f>G353*L353/G356</f>
        <v>0</v>
      </c>
      <c r="V353" s="20">
        <f>G353*M353/G356</f>
        <v>0</v>
      </c>
      <c r="W353" s="20">
        <f>G353*N353/G356</f>
        <v>0</v>
      </c>
      <c r="X353" s="20">
        <f>G353*O353/G356</f>
        <v>0</v>
      </c>
      <c r="Y353" s="21">
        <f>G353*P353/G356</f>
        <v>0</v>
      </c>
      <c r="Z353" s="7"/>
      <c r="AA353" s="7"/>
      <c r="AB353" s="7"/>
      <c r="AC353" s="7"/>
      <c r="AD353" s="7"/>
      <c r="AE353" s="7"/>
      <c r="AF353" s="7"/>
      <c r="AG353" s="7"/>
      <c r="AH353" s="7"/>
    </row>
    <row r="354" spans="3:34" hidden="1">
      <c r="C354" s="9"/>
      <c r="D354" s="7" t="str">
        <f>IF(E342="弓兵科","1","0")</f>
        <v>0</v>
      </c>
      <c r="E354" s="7" t="s">
        <v>15</v>
      </c>
      <c r="F354" s="8"/>
      <c r="G354" s="7">
        <f>J342+M342+D354</f>
        <v>0</v>
      </c>
      <c r="H354" s="18">
        <f t="shared" ref="H354:P354" si="197">H339*H360</f>
        <v>0</v>
      </c>
      <c r="I354" s="7">
        <f t="shared" si="197"/>
        <v>0</v>
      </c>
      <c r="J354" s="7">
        <f t="shared" si="197"/>
        <v>0</v>
      </c>
      <c r="K354" s="7">
        <f t="shared" si="197"/>
        <v>0</v>
      </c>
      <c r="L354" s="7">
        <f t="shared" si="197"/>
        <v>2520000</v>
      </c>
      <c r="M354" s="7">
        <f t="shared" si="197"/>
        <v>210000</v>
      </c>
      <c r="N354" s="7">
        <f t="shared" si="197"/>
        <v>300000</v>
      </c>
      <c r="O354" s="7">
        <f t="shared" si="197"/>
        <v>0</v>
      </c>
      <c r="P354" s="7">
        <f t="shared" si="197"/>
        <v>120000</v>
      </c>
      <c r="Q354" s="19">
        <f>G354*H354/G356</f>
        <v>0</v>
      </c>
      <c r="R354" s="20">
        <f>G354*I354/G356</f>
        <v>0</v>
      </c>
      <c r="S354" s="20">
        <f>G354*J354/G356</f>
        <v>0</v>
      </c>
      <c r="T354" s="20">
        <f>G354*K354/G356</f>
        <v>0</v>
      </c>
      <c r="U354" s="20">
        <f>G354*L354/G356</f>
        <v>0</v>
      </c>
      <c r="V354" s="20">
        <f>G354*M354/G356</f>
        <v>0</v>
      </c>
      <c r="W354" s="20">
        <f>G354*N354/G356</f>
        <v>0</v>
      </c>
      <c r="X354" s="20">
        <f>G354*O354/G356</f>
        <v>0</v>
      </c>
      <c r="Y354" s="21">
        <f>G354*P354/G356</f>
        <v>0</v>
      </c>
      <c r="Z354" s="7"/>
      <c r="AA354" s="7"/>
      <c r="AB354" s="7"/>
      <c r="AC354" s="7"/>
      <c r="AD354" s="7"/>
      <c r="AE354" s="7"/>
      <c r="AF354" s="7"/>
      <c r="AG354" s="7"/>
      <c r="AH354" s="7"/>
    </row>
    <row r="355" spans="3:34" hidden="1">
      <c r="C355" s="9"/>
      <c r="D355" s="7" t="str">
        <f>IF(E342="騎兵科","1","0")</f>
        <v>0</v>
      </c>
      <c r="E355" s="7" t="s">
        <v>25</v>
      </c>
      <c r="F355" s="8"/>
      <c r="G355" s="7">
        <f>K342+N342+D355</f>
        <v>0</v>
      </c>
      <c r="H355" s="22">
        <f t="shared" ref="H355:P355" si="198">H339*H361</f>
        <v>0</v>
      </c>
      <c r="I355" s="23">
        <f t="shared" si="198"/>
        <v>0</v>
      </c>
      <c r="J355" s="23">
        <f t="shared" si="198"/>
        <v>0</v>
      </c>
      <c r="K355" s="23">
        <f t="shared" si="198"/>
        <v>0</v>
      </c>
      <c r="L355" s="23">
        <f t="shared" si="198"/>
        <v>5480000</v>
      </c>
      <c r="M355" s="23">
        <f t="shared" si="198"/>
        <v>130000</v>
      </c>
      <c r="N355" s="23">
        <f t="shared" si="198"/>
        <v>220000</v>
      </c>
      <c r="O355" s="23">
        <f t="shared" si="198"/>
        <v>0</v>
      </c>
      <c r="P355" s="23">
        <f t="shared" si="198"/>
        <v>60000</v>
      </c>
      <c r="Q355" s="24">
        <f>G355*H355/G356</f>
        <v>0</v>
      </c>
      <c r="R355" s="25">
        <f>G355*I355/G356</f>
        <v>0</v>
      </c>
      <c r="S355" s="25">
        <f>G355*J355/G356</f>
        <v>0</v>
      </c>
      <c r="T355" s="25">
        <f>G355*K355/G356</f>
        <v>0</v>
      </c>
      <c r="U355" s="25">
        <f>G355*L355/G356</f>
        <v>0</v>
      </c>
      <c r="V355" s="25">
        <f>G355*M355/G356</f>
        <v>0</v>
      </c>
      <c r="W355" s="25">
        <f>G355*N355/G356</f>
        <v>0</v>
      </c>
      <c r="X355" s="25">
        <f>G355*O355/G356</f>
        <v>0</v>
      </c>
      <c r="Y355" s="26">
        <f>G355*P355/G356</f>
        <v>0</v>
      </c>
      <c r="Z355" s="7"/>
      <c r="AA355" s="7"/>
      <c r="AB355" s="7"/>
      <c r="AC355" s="7"/>
      <c r="AD355" s="7"/>
      <c r="AE355" s="7"/>
      <c r="AF355" s="7"/>
      <c r="AG355" s="7"/>
      <c r="AH355" s="7"/>
    </row>
    <row r="356" spans="3:34" hidden="1">
      <c r="C356" s="9"/>
      <c r="D356" s="7"/>
      <c r="E356" s="7"/>
      <c r="F356" s="8"/>
      <c r="G356" s="7">
        <f>SUM(G352:G355)</f>
        <v>1</v>
      </c>
      <c r="H356" s="7"/>
      <c r="I356" s="7"/>
      <c r="J356" s="7"/>
      <c r="K356" s="7"/>
      <c r="L356" s="7"/>
      <c r="M356" s="7"/>
      <c r="N356" s="7"/>
      <c r="O356" s="7"/>
      <c r="P356" s="7"/>
      <c r="Q356" s="20">
        <f t="shared" ref="Q356:Y356" si="199">SUM(Q352:Q355)</f>
        <v>0</v>
      </c>
      <c r="R356" s="20">
        <f t="shared" si="199"/>
        <v>0</v>
      </c>
      <c r="S356" s="20">
        <f t="shared" si="199"/>
        <v>0</v>
      </c>
      <c r="T356" s="20">
        <f t="shared" si="199"/>
        <v>0</v>
      </c>
      <c r="U356" s="20">
        <f t="shared" si="199"/>
        <v>8000000</v>
      </c>
      <c r="V356" s="20">
        <f t="shared" si="199"/>
        <v>416000</v>
      </c>
      <c r="W356" s="20">
        <f t="shared" si="199"/>
        <v>432000</v>
      </c>
      <c r="X356" s="20">
        <f t="shared" si="199"/>
        <v>0</v>
      </c>
      <c r="Y356" s="20">
        <f t="shared" si="199"/>
        <v>90000</v>
      </c>
      <c r="Z356" s="27">
        <f>9-COUNTIF(Q356:Y356,0)</f>
        <v>4</v>
      </c>
      <c r="AA356" s="7" t="s">
        <v>27</v>
      </c>
      <c r="AB356" s="7"/>
      <c r="AC356" s="7"/>
      <c r="AD356" s="7"/>
      <c r="AE356" s="7"/>
      <c r="AF356" s="7"/>
      <c r="AG356" s="7"/>
      <c r="AH356" s="7"/>
    </row>
    <row r="357" spans="3:34" hidden="1">
      <c r="C357" s="9"/>
      <c r="D357" s="7"/>
      <c r="E357" s="7"/>
      <c r="F357" s="8"/>
      <c r="G357" s="7"/>
      <c r="H357" s="13" t="s">
        <v>0</v>
      </c>
      <c r="I357" s="14" t="s">
        <v>1</v>
      </c>
      <c r="J357" s="14" t="s">
        <v>2</v>
      </c>
      <c r="K357" s="14" t="s">
        <v>3</v>
      </c>
      <c r="L357" s="14" t="s">
        <v>28</v>
      </c>
      <c r="M357" s="14" t="s">
        <v>29</v>
      </c>
      <c r="N357" s="14" t="s">
        <v>30</v>
      </c>
      <c r="O357" s="14" t="s">
        <v>7</v>
      </c>
      <c r="P357" s="28" t="s">
        <v>8</v>
      </c>
      <c r="Q357" s="29">
        <f>IF(Q356=0,0,Q356-V347/Z356)</f>
        <v>0</v>
      </c>
      <c r="R357" s="30">
        <f>IF(R356=0,0,R356-V347/Z356)</f>
        <v>0</v>
      </c>
      <c r="S357" s="30">
        <f>IF(S356=0,0,S356-V347/Z356)</f>
        <v>0</v>
      </c>
      <c r="T357" s="30">
        <f>IF(T356=0,0,T356-V347/Z356)</f>
        <v>0</v>
      </c>
      <c r="U357" s="30">
        <f>IF(U356=0,0,U356-V347/Z356)</f>
        <v>8000000</v>
      </c>
      <c r="V357" s="30">
        <f>IF(V356=0,0,V356-V347/Z356)</f>
        <v>416000</v>
      </c>
      <c r="W357" s="30">
        <f>IF(W356=0,0,W356-V347/Z356)</f>
        <v>432000</v>
      </c>
      <c r="X357" s="30">
        <f>IF(X356=0,0,X356-V347/Z356)</f>
        <v>0</v>
      </c>
      <c r="Y357" s="30">
        <f>IF(Y356=0,0,Y356-V347/Z356)</f>
        <v>90000</v>
      </c>
      <c r="Z357" s="27">
        <f>9-(IF(Q357&gt;0,0,1)+IF(R357&gt;0,0,1)+IF(S357&gt;0,0,1)+IF(T357&gt;0,0,1)+IF(U357&gt;0,0,1)+IF(V357&gt;0,0,1)+IF(W357&gt;0,0,1)+IF(X357&gt;0,0,1)+IF(Y357&gt;0,0,1))</f>
        <v>4</v>
      </c>
      <c r="AA357" s="27" t="s">
        <v>31</v>
      </c>
      <c r="AB357" s="7"/>
      <c r="AC357" s="7"/>
      <c r="AD357" s="7"/>
      <c r="AE357" s="7"/>
      <c r="AF357" s="7"/>
      <c r="AG357" s="7"/>
      <c r="AH357" s="7"/>
    </row>
    <row r="358" spans="3:34" hidden="1">
      <c r="C358" s="9"/>
      <c r="D358" s="7"/>
      <c r="E358" s="7" t="s">
        <v>13</v>
      </c>
      <c r="F358" s="8"/>
      <c r="G358" s="7"/>
      <c r="H358" s="18">
        <v>15</v>
      </c>
      <c r="I358" s="7">
        <v>50</v>
      </c>
      <c r="J358" s="7">
        <v>52</v>
      </c>
      <c r="K358" s="7">
        <v>54</v>
      </c>
      <c r="L358" s="7">
        <v>200</v>
      </c>
      <c r="M358" s="7">
        <v>208</v>
      </c>
      <c r="N358" s="7">
        <v>216</v>
      </c>
      <c r="O358" s="7">
        <v>10</v>
      </c>
      <c r="P358" s="31">
        <v>30</v>
      </c>
      <c r="Q358" s="32">
        <f>IF(Q357&gt;0,0,Q357)</f>
        <v>0</v>
      </c>
      <c r="R358" s="32">
        <f t="shared" ref="R358:Y358" si="200">IF(R357&gt;0,0,R357)</f>
        <v>0</v>
      </c>
      <c r="S358" s="32">
        <f t="shared" si="200"/>
        <v>0</v>
      </c>
      <c r="T358" s="32">
        <f t="shared" si="200"/>
        <v>0</v>
      </c>
      <c r="U358" s="32">
        <f t="shared" si="200"/>
        <v>0</v>
      </c>
      <c r="V358" s="32">
        <f t="shared" si="200"/>
        <v>0</v>
      </c>
      <c r="W358" s="32">
        <f t="shared" si="200"/>
        <v>0</v>
      </c>
      <c r="X358" s="32">
        <f t="shared" si="200"/>
        <v>0</v>
      </c>
      <c r="Y358" s="32">
        <f t="shared" si="200"/>
        <v>0</v>
      </c>
      <c r="Z358" s="7">
        <f>SUM(Q358:Y358)/Z357</f>
        <v>0</v>
      </c>
      <c r="AA358" s="7"/>
      <c r="AB358" s="7"/>
      <c r="AC358" s="7"/>
      <c r="AD358" s="7"/>
      <c r="AE358" s="7"/>
      <c r="AF358" s="7"/>
      <c r="AG358" s="7"/>
      <c r="AH358" s="7"/>
    </row>
    <row r="359" spans="3:34" hidden="1">
      <c r="C359" s="9"/>
      <c r="D359" s="7"/>
      <c r="E359" s="7" t="s">
        <v>18</v>
      </c>
      <c r="F359" s="8"/>
      <c r="G359" s="7"/>
      <c r="H359" s="18">
        <v>10</v>
      </c>
      <c r="I359" s="7">
        <v>40</v>
      </c>
      <c r="J359" s="7">
        <v>58</v>
      </c>
      <c r="K359" s="7">
        <v>28</v>
      </c>
      <c r="L359" s="7">
        <v>100</v>
      </c>
      <c r="M359" s="7">
        <v>145</v>
      </c>
      <c r="N359" s="7">
        <v>70</v>
      </c>
      <c r="O359" s="7">
        <v>10</v>
      </c>
      <c r="P359" s="31">
        <v>10</v>
      </c>
      <c r="Q359" s="33">
        <f t="shared" ref="Q359:Y359" si="201">IF(Q357&lt;0,0,Q357)</f>
        <v>0</v>
      </c>
      <c r="R359" s="33">
        <f t="shared" si="201"/>
        <v>0</v>
      </c>
      <c r="S359" s="33">
        <f t="shared" si="201"/>
        <v>0</v>
      </c>
      <c r="T359" s="33">
        <f t="shared" si="201"/>
        <v>0</v>
      </c>
      <c r="U359" s="33">
        <f t="shared" si="201"/>
        <v>8000000</v>
      </c>
      <c r="V359" s="33">
        <f t="shared" si="201"/>
        <v>416000</v>
      </c>
      <c r="W359" s="33">
        <f t="shared" si="201"/>
        <v>432000</v>
      </c>
      <c r="X359" s="33">
        <f t="shared" si="201"/>
        <v>0</v>
      </c>
      <c r="Y359" s="33">
        <f t="shared" si="201"/>
        <v>90000</v>
      </c>
    </row>
    <row r="360" spans="3:34" hidden="1">
      <c r="C360" s="9"/>
      <c r="D360" s="7"/>
      <c r="E360" s="7" t="s">
        <v>15</v>
      </c>
      <c r="F360" s="8"/>
      <c r="G360" s="7"/>
      <c r="H360" s="18">
        <v>10</v>
      </c>
      <c r="I360" s="7">
        <v>25</v>
      </c>
      <c r="J360" s="7">
        <v>42</v>
      </c>
      <c r="K360" s="7">
        <v>60</v>
      </c>
      <c r="L360" s="7">
        <v>63</v>
      </c>
      <c r="M360" s="7">
        <v>105</v>
      </c>
      <c r="N360" s="7">
        <v>150</v>
      </c>
      <c r="O360" s="7">
        <v>5</v>
      </c>
      <c r="P360" s="31">
        <v>40</v>
      </c>
      <c r="Q360" s="24">
        <f>IF(Q359=0,0,Q359+Z358)</f>
        <v>0</v>
      </c>
      <c r="R360" s="25">
        <f>IF(R359=0,0,R359+Z358)</f>
        <v>0</v>
      </c>
      <c r="S360" s="25">
        <f>IF(S359=0,0,S359+Z358)</f>
        <v>0</v>
      </c>
      <c r="T360" s="25">
        <f>IF(T359=0,0,T359+Z358)</f>
        <v>0</v>
      </c>
      <c r="U360" s="25">
        <f>IF(U359=0,0,U359+Z358)</f>
        <v>8000000</v>
      </c>
      <c r="V360" s="25">
        <f>IF(V359=0,0,V359+Z358)</f>
        <v>416000</v>
      </c>
      <c r="W360" s="25">
        <f>IF(W359=0,0,W359+Z358)</f>
        <v>432000</v>
      </c>
      <c r="X360" s="25">
        <f>IF(X359=0,0,X359+Z358)</f>
        <v>0</v>
      </c>
      <c r="Y360" s="25">
        <f>IF(Y359=0,0,Y359+Z358)</f>
        <v>90000</v>
      </c>
      <c r="Z360" s="27">
        <f>9-(IF(Q360&gt;0,0,1)+IF(R360&gt;0,0,1)+IF(S360&gt;0,0,1)+IF(T360&gt;0,0,1)+IF(U360&gt;0,0,1)+IF(V360&gt;0,0,1)+IF(W360&gt;0,0,1)+IF(X360&gt;0,0,1)+IF(Y360&gt;0,0,1))</f>
        <v>4</v>
      </c>
      <c r="AA360" s="27" t="s">
        <v>31</v>
      </c>
    </row>
    <row r="361" spans="3:34" hidden="1">
      <c r="C361" s="9"/>
      <c r="D361" s="7"/>
      <c r="E361" s="7" t="s">
        <v>25</v>
      </c>
      <c r="F361" s="8"/>
      <c r="G361" s="7"/>
      <c r="H361" s="22">
        <v>10</v>
      </c>
      <c r="I361" s="23">
        <v>55</v>
      </c>
      <c r="J361" s="23">
        <v>26</v>
      </c>
      <c r="K361" s="23">
        <v>44</v>
      </c>
      <c r="L361" s="23">
        <v>137</v>
      </c>
      <c r="M361" s="23">
        <v>65</v>
      </c>
      <c r="N361" s="23">
        <v>110</v>
      </c>
      <c r="O361" s="23">
        <v>5</v>
      </c>
      <c r="P361" s="34">
        <v>20</v>
      </c>
      <c r="Q361" s="32">
        <f>IF(Q360&gt;0,0,Q360)</f>
        <v>0</v>
      </c>
      <c r="R361" s="32">
        <f t="shared" ref="R361:Y361" si="202">IF(R360&gt;0,0,R360)</f>
        <v>0</v>
      </c>
      <c r="S361" s="32">
        <f t="shared" si="202"/>
        <v>0</v>
      </c>
      <c r="T361" s="32">
        <f t="shared" si="202"/>
        <v>0</v>
      </c>
      <c r="U361" s="32">
        <f t="shared" si="202"/>
        <v>0</v>
      </c>
      <c r="V361" s="32">
        <f t="shared" si="202"/>
        <v>0</v>
      </c>
      <c r="W361" s="32">
        <f t="shared" si="202"/>
        <v>0</v>
      </c>
      <c r="X361" s="32">
        <f t="shared" si="202"/>
        <v>0</v>
      </c>
      <c r="Y361" s="32">
        <f t="shared" si="202"/>
        <v>0</v>
      </c>
      <c r="Z361" s="7">
        <f>SUM(Q361:Y361)/Z360</f>
        <v>0</v>
      </c>
      <c r="AA361" s="7"/>
    </row>
    <row r="362" spans="3:34" hidden="1">
      <c r="C362" s="9"/>
      <c r="D362" s="7"/>
      <c r="E362" s="7"/>
      <c r="F362" s="8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33">
        <f t="shared" ref="Q362:Y362" si="203">IF(Q360&lt;0,0,Q360)</f>
        <v>0</v>
      </c>
      <c r="R362" s="33">
        <f t="shared" si="203"/>
        <v>0</v>
      </c>
      <c r="S362" s="33">
        <f t="shared" si="203"/>
        <v>0</v>
      </c>
      <c r="T362" s="33">
        <f t="shared" si="203"/>
        <v>0</v>
      </c>
      <c r="U362" s="33">
        <f t="shared" si="203"/>
        <v>8000000</v>
      </c>
      <c r="V362" s="33">
        <f t="shared" si="203"/>
        <v>416000</v>
      </c>
      <c r="W362" s="33">
        <f t="shared" si="203"/>
        <v>432000</v>
      </c>
      <c r="X362" s="33">
        <f t="shared" si="203"/>
        <v>0</v>
      </c>
      <c r="Y362" s="33">
        <f t="shared" si="203"/>
        <v>90000</v>
      </c>
    </row>
    <row r="363" spans="3:34" hidden="1">
      <c r="C363" s="9"/>
      <c r="D363" s="7"/>
      <c r="E363" s="7"/>
      <c r="F363" s="8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24">
        <f>IF(Q362=0,0,Q362+Z361)</f>
        <v>0</v>
      </c>
      <c r="R363" s="25">
        <f>IF(R362=0,0,R362+Z361)</f>
        <v>0</v>
      </c>
      <c r="S363" s="25">
        <f>IF(S362=0,0,S362+Z361)</f>
        <v>0</v>
      </c>
      <c r="T363" s="25">
        <f>IF(T362=0,0,T362+Z361)</f>
        <v>0</v>
      </c>
      <c r="U363" s="25">
        <f>IF(U362=0,0,U362+Z361)</f>
        <v>8000000</v>
      </c>
      <c r="V363" s="25">
        <f>IF(V362=0,0,V362+Z361)</f>
        <v>416000</v>
      </c>
      <c r="W363" s="25">
        <f>IF(W362=0,0,W362+Z361)</f>
        <v>432000</v>
      </c>
      <c r="X363" s="25">
        <f>IF(X362=0,0,X362+Z361)</f>
        <v>0</v>
      </c>
      <c r="Y363" s="25">
        <f>IF(Y362=0,0,Y362+Z361)</f>
        <v>90000</v>
      </c>
      <c r="Z363" s="27">
        <f>9-(IF(Q363&gt;0,0,1)+IF(R363&gt;0,0,1)+IF(S363&gt;0,0,1)+IF(T363&gt;0,0,1)+IF(U363&gt;0,0,1)+IF(V363&gt;0,0,1)+IF(W363&gt;0,0,1)+IF(X363&gt;0,0,1)+IF(Y363&gt;0,0,1))</f>
        <v>4</v>
      </c>
      <c r="AA363" s="27" t="s">
        <v>31</v>
      </c>
    </row>
    <row r="364" spans="3:34" hidden="1">
      <c r="C364" s="9"/>
      <c r="D364" s="7"/>
      <c r="E364" s="7"/>
      <c r="F364" s="8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32">
        <f>IF(Q363&gt;0,0,Q363)</f>
        <v>0</v>
      </c>
      <c r="R364" s="32">
        <f t="shared" ref="R364:Y364" si="204">IF(R363&gt;0,0,R363)</f>
        <v>0</v>
      </c>
      <c r="S364" s="32">
        <f t="shared" si="204"/>
        <v>0</v>
      </c>
      <c r="T364" s="32">
        <f t="shared" si="204"/>
        <v>0</v>
      </c>
      <c r="U364" s="32">
        <f t="shared" si="204"/>
        <v>0</v>
      </c>
      <c r="V364" s="32">
        <f t="shared" si="204"/>
        <v>0</v>
      </c>
      <c r="W364" s="32">
        <f t="shared" si="204"/>
        <v>0</v>
      </c>
      <c r="X364" s="32">
        <f t="shared" si="204"/>
        <v>0</v>
      </c>
      <c r="Y364" s="32">
        <f t="shared" si="204"/>
        <v>0</v>
      </c>
      <c r="Z364" s="7">
        <f>SUM(Q364:Y364)/Z363</f>
        <v>0</v>
      </c>
      <c r="AA364" s="7"/>
    </row>
    <row r="365" spans="3:34" hidden="1">
      <c r="C365" s="9"/>
      <c r="D365" s="7"/>
      <c r="E365" s="7"/>
      <c r="F365" s="8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33">
        <f t="shared" ref="Q365:Y365" si="205">IF(Q363&lt;0,0,Q363)</f>
        <v>0</v>
      </c>
      <c r="R365" s="33">
        <f t="shared" si="205"/>
        <v>0</v>
      </c>
      <c r="S365" s="33">
        <f t="shared" si="205"/>
        <v>0</v>
      </c>
      <c r="T365" s="33">
        <f t="shared" si="205"/>
        <v>0</v>
      </c>
      <c r="U365" s="33">
        <f t="shared" si="205"/>
        <v>8000000</v>
      </c>
      <c r="V365" s="33">
        <f t="shared" si="205"/>
        <v>416000</v>
      </c>
      <c r="W365" s="33">
        <f t="shared" si="205"/>
        <v>432000</v>
      </c>
      <c r="X365" s="33">
        <f t="shared" si="205"/>
        <v>0</v>
      </c>
      <c r="Y365" s="33">
        <f t="shared" si="205"/>
        <v>90000</v>
      </c>
    </row>
    <row r="366" spans="3:34" hidden="1">
      <c r="C366" s="9"/>
      <c r="D366" s="7"/>
      <c r="E366" s="7"/>
      <c r="F366" s="8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24">
        <f>IF(Q365=0,0,Q365+Z364)</f>
        <v>0</v>
      </c>
      <c r="R366" s="25">
        <f>IF(R365=0,0,R365+Z364)</f>
        <v>0</v>
      </c>
      <c r="S366" s="25">
        <f>IF(S365=0,0,S365+Z364)</f>
        <v>0</v>
      </c>
      <c r="T366" s="25">
        <f>IF(T365=0,0,T365+Z364)</f>
        <v>0</v>
      </c>
      <c r="U366" s="25">
        <f>IF(U365=0,0,U365+Z364)</f>
        <v>8000000</v>
      </c>
      <c r="V366" s="25">
        <f>IF(V365=0,0,V365+Z364)</f>
        <v>416000</v>
      </c>
      <c r="W366" s="25">
        <f>IF(W365=0,0,W365+Z364)</f>
        <v>432000</v>
      </c>
      <c r="X366" s="25">
        <f>IF(X365=0,0,X365+Z364)</f>
        <v>0</v>
      </c>
      <c r="Y366" s="25">
        <f>IF(Y365=0,0,Y365+Z364)</f>
        <v>90000</v>
      </c>
      <c r="Z366" s="27">
        <f>9-(IF(Q366&gt;0,0,1)+IF(R366&gt;0,0,1)+IF(S366&gt;0,0,1)+IF(T366&gt;0,0,1)+IF(U366&gt;0,0,1)+IF(V366&gt;0,0,1)+IF(W366&gt;0,0,1)+IF(X366&gt;0,0,1)+IF(Y366&gt;0,0,1))</f>
        <v>4</v>
      </c>
      <c r="AA366" s="27" t="s">
        <v>31</v>
      </c>
    </row>
    <row r="367" spans="3:34" hidden="1">
      <c r="C367" s="9"/>
      <c r="D367" s="7"/>
      <c r="E367" s="7"/>
      <c r="F367" s="8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32">
        <f>IF(Q366&gt;0,0,Q366)</f>
        <v>0</v>
      </c>
      <c r="R367" s="32">
        <f t="shared" ref="R367:Y367" si="206">IF(R366&gt;0,0,R366)</f>
        <v>0</v>
      </c>
      <c r="S367" s="32">
        <f t="shared" si="206"/>
        <v>0</v>
      </c>
      <c r="T367" s="32">
        <f t="shared" si="206"/>
        <v>0</v>
      </c>
      <c r="U367" s="32">
        <f t="shared" si="206"/>
        <v>0</v>
      </c>
      <c r="V367" s="32">
        <f t="shared" si="206"/>
        <v>0</v>
      </c>
      <c r="W367" s="32">
        <f t="shared" si="206"/>
        <v>0</v>
      </c>
      <c r="X367" s="32">
        <f t="shared" si="206"/>
        <v>0</v>
      </c>
      <c r="Y367" s="32">
        <f t="shared" si="206"/>
        <v>0</v>
      </c>
      <c r="Z367" s="7">
        <f>SUM(Q367:Y367)/Z366</f>
        <v>0</v>
      </c>
      <c r="AA367" s="7"/>
    </row>
    <row r="368" spans="3:34" hidden="1">
      <c r="C368" s="9"/>
      <c r="D368" s="7"/>
      <c r="E368" s="7"/>
      <c r="F368" s="8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33">
        <f t="shared" ref="Q368:Y368" si="207">IF(Q366&lt;0,0,Q366)</f>
        <v>0</v>
      </c>
      <c r="R368" s="33">
        <f t="shared" si="207"/>
        <v>0</v>
      </c>
      <c r="S368" s="33">
        <f t="shared" si="207"/>
        <v>0</v>
      </c>
      <c r="T368" s="33">
        <f t="shared" si="207"/>
        <v>0</v>
      </c>
      <c r="U368" s="33">
        <f t="shared" si="207"/>
        <v>8000000</v>
      </c>
      <c r="V368" s="33">
        <f t="shared" si="207"/>
        <v>416000</v>
      </c>
      <c r="W368" s="33">
        <f t="shared" si="207"/>
        <v>432000</v>
      </c>
      <c r="X368" s="33">
        <f t="shared" si="207"/>
        <v>0</v>
      </c>
      <c r="Y368" s="33">
        <f t="shared" si="207"/>
        <v>90000</v>
      </c>
    </row>
    <row r="369" spans="1:27" hidden="1">
      <c r="C369" s="9"/>
      <c r="D369" s="7"/>
      <c r="E369" s="7"/>
      <c r="F369" s="8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24">
        <f>IF(Q368=0,0,Q368+Z367)</f>
        <v>0</v>
      </c>
      <c r="R369" s="25">
        <f>IF(R368=0,0,R368+Z367)</f>
        <v>0</v>
      </c>
      <c r="S369" s="25">
        <f>IF(S368=0,0,S368+Z367)</f>
        <v>0</v>
      </c>
      <c r="T369" s="25">
        <f>IF(T368=0,0,T368+Z367)</f>
        <v>0</v>
      </c>
      <c r="U369" s="25">
        <f>IF(U368=0,0,U368+Z367)</f>
        <v>8000000</v>
      </c>
      <c r="V369" s="25">
        <f>IF(V368=0,0,V368+Z367)</f>
        <v>416000</v>
      </c>
      <c r="W369" s="25">
        <f>IF(W368=0,0,W368+Z367)</f>
        <v>432000</v>
      </c>
      <c r="X369" s="25">
        <f>IF(X368=0,0,X368+Z367)</f>
        <v>0</v>
      </c>
      <c r="Y369" s="25">
        <f>IF(Y368=0,0,Y368+Z367)</f>
        <v>90000</v>
      </c>
      <c r="Z369" s="27">
        <f>9-(IF(Q369&gt;0,0,1)+IF(R369&gt;0,0,1)+IF(S369&gt;0,0,1)+IF(T369&gt;0,0,1)+IF(U369&gt;0,0,1)+IF(V369&gt;0,0,1)+IF(W369&gt;0,0,1)+IF(X369&gt;0,0,1)+IF(Y369&gt;0,0,1))</f>
        <v>4</v>
      </c>
      <c r="AA369" s="27" t="s">
        <v>31</v>
      </c>
    </row>
    <row r="370" spans="1:27" hidden="1">
      <c r="C370" s="9"/>
      <c r="D370" s="7"/>
      <c r="E370" s="7"/>
      <c r="F370" s="8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32">
        <f>IF(Q369&gt;0,0,Q369)</f>
        <v>0</v>
      </c>
      <c r="R370" s="32">
        <f t="shared" ref="R370:Y370" si="208">IF(R369&gt;0,0,R369)</f>
        <v>0</v>
      </c>
      <c r="S370" s="32">
        <f t="shared" si="208"/>
        <v>0</v>
      </c>
      <c r="T370" s="32">
        <f t="shared" si="208"/>
        <v>0</v>
      </c>
      <c r="U370" s="32">
        <f t="shared" si="208"/>
        <v>0</v>
      </c>
      <c r="V370" s="32">
        <f t="shared" si="208"/>
        <v>0</v>
      </c>
      <c r="W370" s="32">
        <f t="shared" si="208"/>
        <v>0</v>
      </c>
      <c r="X370" s="32">
        <f t="shared" si="208"/>
        <v>0</v>
      </c>
      <c r="Y370" s="32">
        <f t="shared" si="208"/>
        <v>0</v>
      </c>
      <c r="Z370" s="7">
        <f>SUM(Q370:Y370)/Z369</f>
        <v>0</v>
      </c>
      <c r="AA370" s="7"/>
    </row>
    <row r="371" spans="1:27" hidden="1">
      <c r="C371" s="9"/>
      <c r="D371" s="7"/>
      <c r="E371" s="7"/>
      <c r="F371" s="8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33">
        <f t="shared" ref="Q371:Y371" si="209">IF(Q369&lt;0,0,Q369)</f>
        <v>0</v>
      </c>
      <c r="R371" s="33">
        <f t="shared" si="209"/>
        <v>0</v>
      </c>
      <c r="S371" s="33">
        <f t="shared" si="209"/>
        <v>0</v>
      </c>
      <c r="T371" s="33">
        <f t="shared" si="209"/>
        <v>0</v>
      </c>
      <c r="U371" s="33">
        <f t="shared" si="209"/>
        <v>8000000</v>
      </c>
      <c r="V371" s="33">
        <f t="shared" si="209"/>
        <v>416000</v>
      </c>
      <c r="W371" s="33">
        <f t="shared" si="209"/>
        <v>432000</v>
      </c>
      <c r="X371" s="33">
        <f t="shared" si="209"/>
        <v>0</v>
      </c>
      <c r="Y371" s="33">
        <f t="shared" si="209"/>
        <v>90000</v>
      </c>
    </row>
    <row r="372" spans="1:27" hidden="1">
      <c r="C372" s="9"/>
      <c r="D372" s="7"/>
      <c r="E372" s="7"/>
      <c r="F372" s="8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24">
        <f>IF(Q371=0,0,Q371+Z370)</f>
        <v>0</v>
      </c>
      <c r="R372" s="25">
        <f>IF(R371=0,0,R371+Z370)</f>
        <v>0</v>
      </c>
      <c r="S372" s="25">
        <f>IF(S371=0,0,S371+Z370)</f>
        <v>0</v>
      </c>
      <c r="T372" s="25">
        <f>IF(T371=0,0,T371+Z370)</f>
        <v>0</v>
      </c>
      <c r="U372" s="25">
        <f>IF(U371=0,0,U371+Z370)</f>
        <v>8000000</v>
      </c>
      <c r="V372" s="25">
        <f>IF(V371=0,0,V371+Z370)</f>
        <v>416000</v>
      </c>
      <c r="W372" s="25">
        <f>IF(W371=0,0,W371+Z370)</f>
        <v>432000</v>
      </c>
      <c r="X372" s="25">
        <f>IF(X371=0,0,X371+Z370)</f>
        <v>0</v>
      </c>
      <c r="Y372" s="25">
        <f>IF(Y371=0,0,Y371+Z370)</f>
        <v>90000</v>
      </c>
      <c r="Z372" s="27">
        <f>9-(IF(Q372&gt;0,0,1)+IF(R372&gt;0,0,1)+IF(S372&gt;0,0,1)+IF(T372&gt;0,0,1)+IF(U372&gt;0,0,1)+IF(V372&gt;0,0,1)+IF(W372&gt;0,0,1)+IF(X372&gt;0,0,1)+IF(Y372&gt;0,0,1))</f>
        <v>4</v>
      </c>
      <c r="AA372" s="27" t="s">
        <v>31</v>
      </c>
    </row>
    <row r="373" spans="1:27" hidden="1">
      <c r="C373" s="9"/>
      <c r="D373" s="7"/>
      <c r="E373" s="7"/>
      <c r="F373" s="8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32">
        <f>IF(Q372&gt;0,0,Q372)</f>
        <v>0</v>
      </c>
      <c r="R373" s="32">
        <f t="shared" ref="R373:Y373" si="210">IF(R372&gt;0,0,R372)</f>
        <v>0</v>
      </c>
      <c r="S373" s="32">
        <f t="shared" si="210"/>
        <v>0</v>
      </c>
      <c r="T373" s="32">
        <f t="shared" si="210"/>
        <v>0</v>
      </c>
      <c r="U373" s="32">
        <f t="shared" si="210"/>
        <v>0</v>
      </c>
      <c r="V373" s="32">
        <f t="shared" si="210"/>
        <v>0</v>
      </c>
      <c r="W373" s="32">
        <f t="shared" si="210"/>
        <v>0</v>
      </c>
      <c r="X373" s="32">
        <f t="shared" si="210"/>
        <v>0</v>
      </c>
      <c r="Y373" s="32">
        <f t="shared" si="210"/>
        <v>0</v>
      </c>
      <c r="Z373" s="7">
        <f>SUM(Q373:Y373)/Z372</f>
        <v>0</v>
      </c>
      <c r="AA373" s="7"/>
    </row>
    <row r="374" spans="1:27" hidden="1">
      <c r="C374" s="9"/>
      <c r="D374" s="7"/>
      <c r="E374" s="7"/>
      <c r="F374" s="8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33">
        <f t="shared" ref="Q374:Y374" si="211">IF(Q372&lt;0,0,Q372)</f>
        <v>0</v>
      </c>
      <c r="R374" s="33">
        <f t="shared" si="211"/>
        <v>0</v>
      </c>
      <c r="S374" s="33">
        <f t="shared" si="211"/>
        <v>0</v>
      </c>
      <c r="T374" s="33">
        <f t="shared" si="211"/>
        <v>0</v>
      </c>
      <c r="U374" s="33">
        <f t="shared" si="211"/>
        <v>8000000</v>
      </c>
      <c r="V374" s="33">
        <f t="shared" si="211"/>
        <v>416000</v>
      </c>
      <c r="W374" s="33">
        <f t="shared" si="211"/>
        <v>432000</v>
      </c>
      <c r="X374" s="33">
        <f t="shared" si="211"/>
        <v>0</v>
      </c>
      <c r="Y374" s="33">
        <f t="shared" si="211"/>
        <v>90000</v>
      </c>
    </row>
    <row r="375" spans="1:27" hidden="1">
      <c r="C375" s="9"/>
      <c r="D375" s="7"/>
      <c r="E375" s="7"/>
      <c r="F375" s="8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24">
        <f>IF(Q374=0,0,Q374+Z373)</f>
        <v>0</v>
      </c>
      <c r="R375" s="25">
        <f>IF(R374=0,0,R374+Z373)</f>
        <v>0</v>
      </c>
      <c r="S375" s="25">
        <f>IF(S374=0,0,S374+Z373)</f>
        <v>0</v>
      </c>
      <c r="T375" s="25">
        <f>IF(T374=0,0,T374+Z373)</f>
        <v>0</v>
      </c>
      <c r="U375" s="25">
        <f>IF(U374=0,0,U374+Z373)</f>
        <v>8000000</v>
      </c>
      <c r="V375" s="25">
        <f>IF(V374=0,0,V374+Z373)</f>
        <v>416000</v>
      </c>
      <c r="W375" s="25">
        <f>IF(W374=0,0,W374+Z373)</f>
        <v>432000</v>
      </c>
      <c r="X375" s="25">
        <f>IF(X374=0,0,X374+Z373)</f>
        <v>0</v>
      </c>
      <c r="Y375" s="25">
        <f>IF(Y374=0,0,Y374+Z373)</f>
        <v>90000</v>
      </c>
      <c r="Z375" s="27">
        <f>9-(IF(Q375&gt;0,0,1)+IF(R375&gt;0,0,1)+IF(S375&gt;0,0,1)+IF(T375&gt;0,0,1)+IF(U375&gt;0,0,1)+IF(V375&gt;0,0,1)+IF(W375&gt;0,0,1)+IF(X375&gt;0,0,1)+IF(Y375&gt;0,0,1))</f>
        <v>4</v>
      </c>
      <c r="AA375" s="27" t="s">
        <v>31</v>
      </c>
    </row>
    <row r="376" spans="1:27" hidden="1">
      <c r="C376" s="9"/>
      <c r="D376" s="7"/>
      <c r="E376" s="7"/>
      <c r="F376" s="8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32">
        <f>IF(Q375&gt;0,0,Q375)</f>
        <v>0</v>
      </c>
      <c r="R376" s="32">
        <f t="shared" ref="R376:Y376" si="212">IF(R375&gt;0,0,R375)</f>
        <v>0</v>
      </c>
      <c r="S376" s="32">
        <f t="shared" si="212"/>
        <v>0</v>
      </c>
      <c r="T376" s="32">
        <f t="shared" si="212"/>
        <v>0</v>
      </c>
      <c r="U376" s="32">
        <f t="shared" si="212"/>
        <v>0</v>
      </c>
      <c r="V376" s="32">
        <f t="shared" si="212"/>
        <v>0</v>
      </c>
      <c r="W376" s="32">
        <f t="shared" si="212"/>
        <v>0</v>
      </c>
      <c r="X376" s="32">
        <f t="shared" si="212"/>
        <v>0</v>
      </c>
      <c r="Y376" s="32">
        <f t="shared" si="212"/>
        <v>0</v>
      </c>
      <c r="Z376" s="7">
        <f>SUM(Q376:Y376)/Z375</f>
        <v>0</v>
      </c>
      <c r="AA376" s="7"/>
    </row>
    <row r="377" spans="1:27" hidden="1">
      <c r="C377" s="9"/>
      <c r="D377" s="7"/>
      <c r="E377" s="7"/>
      <c r="F377" s="8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33">
        <f t="shared" ref="Q377:Y377" si="213">IF(Q375&lt;0,0,Q375)</f>
        <v>0</v>
      </c>
      <c r="R377" s="33">
        <f t="shared" si="213"/>
        <v>0</v>
      </c>
      <c r="S377" s="33">
        <f t="shared" si="213"/>
        <v>0</v>
      </c>
      <c r="T377" s="33">
        <f t="shared" si="213"/>
        <v>0</v>
      </c>
      <c r="U377" s="33">
        <f t="shared" si="213"/>
        <v>8000000</v>
      </c>
      <c r="V377" s="33">
        <f t="shared" si="213"/>
        <v>416000</v>
      </c>
      <c r="W377" s="33">
        <f t="shared" si="213"/>
        <v>432000</v>
      </c>
      <c r="X377" s="33">
        <f t="shared" si="213"/>
        <v>0</v>
      </c>
      <c r="Y377" s="33">
        <f t="shared" si="213"/>
        <v>90000</v>
      </c>
    </row>
    <row r="378" spans="1:27" hidden="1">
      <c r="C378" s="9"/>
      <c r="D378" s="7"/>
      <c r="E378" s="7"/>
      <c r="F378" s="8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35">
        <f>IF(Q377=0,0,Q377+Z376)</f>
        <v>0</v>
      </c>
      <c r="R378" s="35">
        <f>IF(R377=0,0,R377+Z376)</f>
        <v>0</v>
      </c>
      <c r="S378" s="35">
        <f>IF(S377=0,0,S377+Z376)</f>
        <v>0</v>
      </c>
      <c r="T378" s="35">
        <f>IF(T377=0,0,T377+Z376)</f>
        <v>0</v>
      </c>
      <c r="U378" s="35">
        <f>IF(U377=0,0,U377+Z376)</f>
        <v>8000000</v>
      </c>
      <c r="V378" s="35">
        <f>IF(V377=0,0,V377+Z376)</f>
        <v>416000</v>
      </c>
      <c r="W378" s="35">
        <f>IF(W377=0,0,W377+Z376)</f>
        <v>432000</v>
      </c>
      <c r="X378" s="35">
        <f>IF(X377=0,0,X377+Z376)</f>
        <v>0</v>
      </c>
      <c r="Y378" s="35">
        <f>IF(Y377=0,0,Y377+Z376)</f>
        <v>90000</v>
      </c>
      <c r="Z378" s="27">
        <f>9-(IF(Q378&gt;0,0,1)+IF(R378&gt;0,0,1)+IF(S378&gt;0,0,1)+IF(T378&gt;0,0,1)+IF(U378&gt;0,0,1)+IF(V378&gt;0,0,1)+IF(W378&gt;0,0,1)+IF(X378&gt;0,0,1)+IF(Y378&gt;0,0,1))</f>
        <v>4</v>
      </c>
      <c r="AA378" s="27" t="s">
        <v>31</v>
      </c>
    </row>
    <row r="379" spans="1:27" hidden="1">
      <c r="C379" s="9"/>
      <c r="D379" s="7"/>
      <c r="E379" s="7"/>
      <c r="F379" s="8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36">
        <f t="shared" ref="Q379:Y379" si="214">IF(Q378=0,0,Q378/Q356)</f>
        <v>0</v>
      </c>
      <c r="R379" s="36">
        <f t="shared" si="214"/>
        <v>0</v>
      </c>
      <c r="S379" s="36">
        <f t="shared" si="214"/>
        <v>0</v>
      </c>
      <c r="T379" s="36">
        <f t="shared" si="214"/>
        <v>0</v>
      </c>
      <c r="U379" s="36">
        <f t="shared" si="214"/>
        <v>1</v>
      </c>
      <c r="V379" s="36">
        <f t="shared" si="214"/>
        <v>1</v>
      </c>
      <c r="W379" s="36">
        <f t="shared" si="214"/>
        <v>1</v>
      </c>
      <c r="X379" s="36">
        <f t="shared" si="214"/>
        <v>0</v>
      </c>
      <c r="Y379" s="36">
        <f t="shared" si="214"/>
        <v>1</v>
      </c>
      <c r="Z379" s="27"/>
      <c r="AA379" s="27"/>
    </row>
    <row r="380" spans="1:27">
      <c r="C380" s="9"/>
      <c r="D380" s="7"/>
      <c r="E380" s="7"/>
      <c r="F380" s="8"/>
      <c r="G380" s="7"/>
      <c r="H380" s="7" t="s">
        <v>0</v>
      </c>
      <c r="I380" s="7" t="s">
        <v>1</v>
      </c>
      <c r="J380" s="7" t="s">
        <v>2</v>
      </c>
      <c r="K380" s="7" t="s">
        <v>3</v>
      </c>
      <c r="L380" s="7" t="s">
        <v>4</v>
      </c>
      <c r="M380" s="7" t="s">
        <v>5</v>
      </c>
      <c r="N380" s="7" t="s">
        <v>6</v>
      </c>
      <c r="O380" s="7" t="s">
        <v>7</v>
      </c>
      <c r="P380" s="7" t="s">
        <v>8</v>
      </c>
      <c r="Q380" s="7"/>
      <c r="R380" s="7"/>
      <c r="S380" s="7"/>
      <c r="T380" s="7"/>
      <c r="U380" s="7"/>
    </row>
    <row r="381" spans="1:27" ht="14.25" thickBot="1">
      <c r="C381" s="37"/>
      <c r="D381" s="38"/>
      <c r="E381" s="38"/>
      <c r="F381" s="39"/>
      <c r="G381" s="38" t="s">
        <v>32</v>
      </c>
      <c r="H381" s="40">
        <f t="shared" ref="H381:P381" si="215">H339*Q379</f>
        <v>0</v>
      </c>
      <c r="I381" s="40">
        <f t="shared" si="215"/>
        <v>0</v>
      </c>
      <c r="J381" s="40">
        <f t="shared" si="215"/>
        <v>0</v>
      </c>
      <c r="K381" s="40">
        <f t="shared" si="215"/>
        <v>0</v>
      </c>
      <c r="L381" s="40">
        <f t="shared" si="215"/>
        <v>40000</v>
      </c>
      <c r="M381" s="40">
        <f t="shared" si="215"/>
        <v>2000</v>
      </c>
      <c r="N381" s="40">
        <f t="shared" si="215"/>
        <v>2000</v>
      </c>
      <c r="O381" s="40">
        <f t="shared" si="215"/>
        <v>0</v>
      </c>
      <c r="P381" s="40">
        <f t="shared" si="215"/>
        <v>3000</v>
      </c>
      <c r="Q381" s="38"/>
      <c r="R381" s="38"/>
      <c r="S381" s="38"/>
      <c r="T381" s="38"/>
      <c r="U381" s="38"/>
    </row>
    <row r="382" spans="1:27" ht="12.6" customHeight="1" thickBot="1"/>
    <row r="383" spans="1:27">
      <c r="C383" s="6" t="s">
        <v>43</v>
      </c>
      <c r="D383" s="7"/>
      <c r="E383" s="7" t="s">
        <v>12</v>
      </c>
      <c r="F383" s="8"/>
      <c r="G383" s="7"/>
      <c r="H383" s="7" t="s">
        <v>0</v>
      </c>
      <c r="I383" s="7" t="s">
        <v>1</v>
      </c>
      <c r="J383" s="7" t="s">
        <v>2</v>
      </c>
      <c r="K383" s="7" t="s">
        <v>3</v>
      </c>
      <c r="L383" s="7" t="s">
        <v>4</v>
      </c>
      <c r="M383" s="7" t="s">
        <v>5</v>
      </c>
      <c r="N383" s="7" t="s">
        <v>6</v>
      </c>
      <c r="O383" s="7"/>
      <c r="P383" s="7"/>
      <c r="Q383" s="7"/>
      <c r="R383" s="7"/>
      <c r="S383" s="7"/>
      <c r="T383" s="7"/>
      <c r="U383" s="7"/>
    </row>
    <row r="384" spans="1:27">
      <c r="A384" t="s">
        <v>13</v>
      </c>
      <c r="C384" s="9"/>
      <c r="D384" s="7" t="s">
        <v>14</v>
      </c>
      <c r="E384" s="10" t="s">
        <v>25</v>
      </c>
      <c r="F384" s="8"/>
      <c r="G384" s="7" t="s">
        <v>16</v>
      </c>
      <c r="H384" s="10"/>
      <c r="I384" s="10"/>
      <c r="J384" s="10"/>
      <c r="K384" s="10"/>
      <c r="L384" s="10"/>
      <c r="M384" s="10"/>
      <c r="N384" s="10"/>
      <c r="O384" s="7"/>
      <c r="P384" s="7"/>
      <c r="Q384" s="7"/>
      <c r="R384" s="7"/>
      <c r="S384" s="7" t="s">
        <v>17</v>
      </c>
      <c r="T384" s="11">
        <f>SUM(Q394:Y397)</f>
        <v>5890000</v>
      </c>
      <c r="U384" s="7"/>
    </row>
    <row r="385" spans="1:34">
      <c r="A385" t="s">
        <v>18</v>
      </c>
      <c r="C385" s="9"/>
      <c r="D385" s="7" t="s">
        <v>19</v>
      </c>
      <c r="E385" s="10"/>
      <c r="F385" s="8"/>
      <c r="G385" s="7" t="s">
        <v>20</v>
      </c>
      <c r="H385" s="10">
        <v>100</v>
      </c>
      <c r="I385" s="10">
        <v>100</v>
      </c>
      <c r="J385" s="10">
        <v>100</v>
      </c>
      <c r="K385" s="10">
        <v>100</v>
      </c>
      <c r="L385" s="10">
        <v>100</v>
      </c>
      <c r="M385" s="10">
        <v>100</v>
      </c>
      <c r="N385" s="10">
        <v>100</v>
      </c>
      <c r="O385" s="7"/>
      <c r="P385" s="7"/>
      <c r="Q385" s="7"/>
      <c r="R385" s="7"/>
      <c r="S385" s="7" t="s">
        <v>21</v>
      </c>
      <c r="T385" s="11">
        <f>SUM(H392:N392)*E387+(E385*(E386/100)+E385)*E387</f>
        <v>0</v>
      </c>
      <c r="U385" s="7"/>
    </row>
    <row r="386" spans="1:34">
      <c r="A386" t="s">
        <v>15</v>
      </c>
      <c r="C386" s="9"/>
      <c r="D386" s="7" t="s">
        <v>34</v>
      </c>
      <c r="E386" s="10"/>
      <c r="F386" s="8"/>
      <c r="G386" s="7" t="s">
        <v>34</v>
      </c>
      <c r="H386" s="10"/>
      <c r="I386" s="10"/>
      <c r="J386" s="10"/>
      <c r="K386" s="10"/>
      <c r="L386" s="10"/>
      <c r="M386" s="10"/>
      <c r="N386" s="10"/>
      <c r="O386" s="7"/>
      <c r="P386" s="7"/>
      <c r="Q386" s="7"/>
      <c r="R386" s="7"/>
      <c r="S386" s="7" t="s">
        <v>23</v>
      </c>
      <c r="T386" s="12">
        <f>T385/T384*100</f>
        <v>0</v>
      </c>
      <c r="U386" s="7" t="s">
        <v>35</v>
      </c>
      <c r="V386">
        <f>($V$3*T386*T386+$W$3*T386)/100</f>
        <v>0</v>
      </c>
    </row>
    <row r="387" spans="1:34">
      <c r="A387" t="s">
        <v>25</v>
      </c>
      <c r="C387" s="9"/>
      <c r="D387" s="7" t="s">
        <v>26</v>
      </c>
      <c r="E387" s="10">
        <v>1</v>
      </c>
      <c r="F387" s="8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34" hidden="1">
      <c r="C388" s="9"/>
      <c r="D388" s="7"/>
      <c r="E388" s="7"/>
      <c r="F388" s="8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34" hidden="1">
      <c r="A389">
        <v>1</v>
      </c>
      <c r="C389" s="9"/>
      <c r="D389" s="7"/>
      <c r="E389" s="7"/>
      <c r="F389" s="8"/>
      <c r="G389" s="7"/>
      <c r="H389" s="7">
        <v>15</v>
      </c>
      <c r="I389" s="7">
        <v>40</v>
      </c>
      <c r="J389" s="7">
        <v>42</v>
      </c>
      <c r="K389" s="7">
        <v>44</v>
      </c>
      <c r="L389" s="7">
        <v>100</v>
      </c>
      <c r="M389" s="7">
        <v>105</v>
      </c>
      <c r="N389" s="7">
        <v>110</v>
      </c>
      <c r="O389" s="7"/>
      <c r="P389" s="7"/>
      <c r="Q389" s="7"/>
      <c r="R389" s="7"/>
      <c r="S389" s="7"/>
      <c r="T389" s="7"/>
      <c r="U389" s="7"/>
      <c r="V389">
        <f>T384*V386</f>
        <v>0</v>
      </c>
    </row>
    <row r="390" spans="1:34" hidden="1">
      <c r="A390">
        <v>1.1000000000000001</v>
      </c>
      <c r="C390" s="9"/>
      <c r="D390" s="7"/>
      <c r="E390" s="7"/>
      <c r="F390" s="8"/>
      <c r="G390" s="7"/>
      <c r="H390" s="7">
        <f t="shared" ref="H390:N390" si="216">H384*H389*H385/100</f>
        <v>0</v>
      </c>
      <c r="I390" s="7">
        <f t="shared" si="216"/>
        <v>0</v>
      </c>
      <c r="J390" s="7">
        <f t="shared" si="216"/>
        <v>0</v>
      </c>
      <c r="K390" s="7">
        <f t="shared" si="216"/>
        <v>0</v>
      </c>
      <c r="L390" s="7">
        <f t="shared" si="216"/>
        <v>0</v>
      </c>
      <c r="M390" s="7">
        <f t="shared" si="216"/>
        <v>0</v>
      </c>
      <c r="N390" s="7">
        <f t="shared" si="216"/>
        <v>0</v>
      </c>
      <c r="O390" s="7"/>
      <c r="P390" s="7"/>
      <c r="Q390" s="7"/>
      <c r="R390" s="7"/>
      <c r="S390" s="7"/>
      <c r="T390" s="11"/>
      <c r="U390" s="7"/>
    </row>
    <row r="391" spans="1:34" hidden="1">
      <c r="C391" s="9"/>
      <c r="D391" s="7"/>
      <c r="E391" s="7"/>
      <c r="F391" s="8"/>
      <c r="G391" s="7"/>
      <c r="H391" s="7">
        <f t="shared" ref="H391:N391" si="217">H384*H386*H389/100</f>
        <v>0</v>
      </c>
      <c r="I391" s="7">
        <f t="shared" si="217"/>
        <v>0</v>
      </c>
      <c r="J391" s="7">
        <f t="shared" si="217"/>
        <v>0</v>
      </c>
      <c r="K391" s="7">
        <f t="shared" si="217"/>
        <v>0</v>
      </c>
      <c r="L391" s="7">
        <f t="shared" si="217"/>
        <v>0</v>
      </c>
      <c r="M391" s="7">
        <f t="shared" si="217"/>
        <v>0</v>
      </c>
      <c r="N391" s="7">
        <f t="shared" si="217"/>
        <v>0</v>
      </c>
      <c r="O391" s="7"/>
      <c r="P391" s="7"/>
      <c r="Q391" s="7"/>
      <c r="R391" s="7"/>
      <c r="S391" s="7"/>
      <c r="T391" s="7"/>
      <c r="U391" s="7"/>
    </row>
    <row r="392" spans="1:34" hidden="1">
      <c r="C392" s="9"/>
      <c r="D392" s="7"/>
      <c r="E392" s="7"/>
      <c r="F392" s="8"/>
      <c r="G392" s="7"/>
      <c r="H392" s="7">
        <f>H390+H391</f>
        <v>0</v>
      </c>
      <c r="I392" s="7">
        <f t="shared" ref="I392:N392" si="218">I390+I391</f>
        <v>0</v>
      </c>
      <c r="J392" s="7">
        <f t="shared" si="218"/>
        <v>0</v>
      </c>
      <c r="K392" s="7">
        <f t="shared" si="218"/>
        <v>0</v>
      </c>
      <c r="L392" s="7">
        <f t="shared" si="218"/>
        <v>0</v>
      </c>
      <c r="M392" s="7">
        <f t="shared" si="218"/>
        <v>0</v>
      </c>
      <c r="N392" s="7">
        <f t="shared" si="218"/>
        <v>0</v>
      </c>
      <c r="O392" s="7"/>
      <c r="P392" s="7"/>
      <c r="Q392" s="7"/>
      <c r="R392" s="7"/>
      <c r="S392" s="7"/>
      <c r="T392" s="7"/>
      <c r="U392" s="7"/>
    </row>
    <row r="393" spans="1:34" hidden="1">
      <c r="C393" s="9"/>
      <c r="D393" s="7"/>
      <c r="E393" s="7"/>
      <c r="F393" s="8"/>
      <c r="G393" s="7"/>
      <c r="H393" t="s">
        <v>0</v>
      </c>
      <c r="I393" t="s">
        <v>1</v>
      </c>
      <c r="J393" t="s">
        <v>2</v>
      </c>
      <c r="K393" t="s">
        <v>3</v>
      </c>
      <c r="L393" t="s">
        <v>4</v>
      </c>
      <c r="M393" t="s">
        <v>5</v>
      </c>
      <c r="N393" t="s">
        <v>6</v>
      </c>
      <c r="O393" t="s">
        <v>7</v>
      </c>
      <c r="P393" t="s">
        <v>8</v>
      </c>
      <c r="Q393" t="s">
        <v>0</v>
      </c>
      <c r="R393" t="s">
        <v>1</v>
      </c>
      <c r="S393" t="s">
        <v>2</v>
      </c>
      <c r="T393" t="s">
        <v>3</v>
      </c>
      <c r="U393" t="s">
        <v>4</v>
      </c>
      <c r="V393" t="s">
        <v>5</v>
      </c>
      <c r="W393" t="s">
        <v>6</v>
      </c>
      <c r="X393" t="s">
        <v>7</v>
      </c>
      <c r="Y393" t="s">
        <v>8</v>
      </c>
      <c r="Z393" s="7"/>
      <c r="AA393" s="7"/>
      <c r="AB393" s="7"/>
      <c r="AC393" s="7"/>
      <c r="AD393" s="7"/>
      <c r="AE393" s="7"/>
      <c r="AF393" s="7"/>
      <c r="AG393" s="7"/>
      <c r="AH393" s="7"/>
    </row>
    <row r="394" spans="1:34" hidden="1">
      <c r="C394" s="9"/>
      <c r="D394" s="7" t="str">
        <f>IF(E384="歩兵科","1","0")</f>
        <v>0</v>
      </c>
      <c r="E394" s="7" t="s">
        <v>13</v>
      </c>
      <c r="F394" s="8"/>
      <c r="G394" s="7">
        <f>H384+D394</f>
        <v>0</v>
      </c>
      <c r="H394" s="13">
        <f t="shared" ref="H394:P394" si="219">H381*H400</f>
        <v>0</v>
      </c>
      <c r="I394" s="14">
        <f t="shared" si="219"/>
        <v>0</v>
      </c>
      <c r="J394" s="14">
        <f t="shared" si="219"/>
        <v>0</v>
      </c>
      <c r="K394" s="14">
        <f t="shared" si="219"/>
        <v>0</v>
      </c>
      <c r="L394" s="14">
        <f t="shared" si="219"/>
        <v>8000000</v>
      </c>
      <c r="M394" s="14">
        <f t="shared" si="219"/>
        <v>416000</v>
      </c>
      <c r="N394" s="14">
        <f t="shared" si="219"/>
        <v>432000</v>
      </c>
      <c r="O394" s="14">
        <f t="shared" si="219"/>
        <v>0</v>
      </c>
      <c r="P394" s="14">
        <f t="shared" si="219"/>
        <v>90000</v>
      </c>
      <c r="Q394" s="15">
        <f>G394*H394/G398</f>
        <v>0</v>
      </c>
      <c r="R394" s="16">
        <f>G394*I394/G398</f>
        <v>0</v>
      </c>
      <c r="S394" s="16">
        <f>G394*J394/G398</f>
        <v>0</v>
      </c>
      <c r="T394" s="16">
        <f>G394*K394/G398</f>
        <v>0</v>
      </c>
      <c r="U394" s="16">
        <f>G394*L394/G398</f>
        <v>0</v>
      </c>
      <c r="V394" s="16">
        <f>G394*M394/G398</f>
        <v>0</v>
      </c>
      <c r="W394" s="16">
        <f>G394*N394/G398</f>
        <v>0</v>
      </c>
      <c r="X394" s="16">
        <f>G394*O394/G398</f>
        <v>0</v>
      </c>
      <c r="Y394" s="17">
        <f>G394*P394/G398</f>
        <v>0</v>
      </c>
      <c r="Z394" s="7"/>
      <c r="AA394" s="7"/>
      <c r="AB394" s="7"/>
      <c r="AC394" s="7"/>
      <c r="AD394" s="7"/>
      <c r="AE394" s="7"/>
      <c r="AF394" s="7"/>
      <c r="AG394" s="7"/>
      <c r="AH394" s="7"/>
    </row>
    <row r="395" spans="1:34" hidden="1">
      <c r="C395" s="9"/>
      <c r="D395" s="7" t="str">
        <f>IF(E384="槍兵科","1","0")</f>
        <v>0</v>
      </c>
      <c r="E395" s="7" t="s">
        <v>18</v>
      </c>
      <c r="F395" s="8"/>
      <c r="G395" s="7">
        <f>I384+L384+D395</f>
        <v>0</v>
      </c>
      <c r="H395" s="18">
        <f t="shared" ref="H395:P395" si="220">H381*H401</f>
        <v>0</v>
      </c>
      <c r="I395" s="7">
        <f t="shared" si="220"/>
        <v>0</v>
      </c>
      <c r="J395" s="7">
        <f t="shared" si="220"/>
        <v>0</v>
      </c>
      <c r="K395" s="7">
        <f t="shared" si="220"/>
        <v>0</v>
      </c>
      <c r="L395" s="7">
        <f t="shared" si="220"/>
        <v>4000000</v>
      </c>
      <c r="M395" s="7">
        <f t="shared" si="220"/>
        <v>290000</v>
      </c>
      <c r="N395" s="7">
        <f t="shared" si="220"/>
        <v>140000</v>
      </c>
      <c r="O395" s="7">
        <f t="shared" si="220"/>
        <v>0</v>
      </c>
      <c r="P395" s="7">
        <f t="shared" si="220"/>
        <v>30000</v>
      </c>
      <c r="Q395" s="19">
        <f>G395*H395/G398</f>
        <v>0</v>
      </c>
      <c r="R395" s="20">
        <f>G395*I395/G398</f>
        <v>0</v>
      </c>
      <c r="S395" s="20">
        <f>G395*J395/G398</f>
        <v>0</v>
      </c>
      <c r="T395" s="20">
        <f>G395*K395/G398</f>
        <v>0</v>
      </c>
      <c r="U395" s="20">
        <f>G395*L395/G398</f>
        <v>0</v>
      </c>
      <c r="V395" s="20">
        <f>G395*M395/G398</f>
        <v>0</v>
      </c>
      <c r="W395" s="20">
        <f>G395*N395/G398</f>
        <v>0</v>
      </c>
      <c r="X395" s="20">
        <f>G395*O395/G398</f>
        <v>0</v>
      </c>
      <c r="Y395" s="21">
        <f>G395*P395/G398</f>
        <v>0</v>
      </c>
      <c r="Z395" s="7"/>
      <c r="AA395" s="7"/>
      <c r="AB395" s="7"/>
      <c r="AC395" s="7"/>
      <c r="AD395" s="7"/>
      <c r="AE395" s="7"/>
      <c r="AF395" s="7"/>
      <c r="AG395" s="7"/>
      <c r="AH395" s="7"/>
    </row>
    <row r="396" spans="1:34" hidden="1">
      <c r="C396" s="9"/>
      <c r="D396" s="7" t="str">
        <f>IF(E384="弓兵科","1","0")</f>
        <v>0</v>
      </c>
      <c r="E396" s="7" t="s">
        <v>15</v>
      </c>
      <c r="F396" s="8"/>
      <c r="G396" s="7">
        <f>J384+M384+D396</f>
        <v>0</v>
      </c>
      <c r="H396" s="18">
        <f t="shared" ref="H396:P396" si="221">H381*H402</f>
        <v>0</v>
      </c>
      <c r="I396" s="7">
        <f t="shared" si="221"/>
        <v>0</v>
      </c>
      <c r="J396" s="7">
        <f t="shared" si="221"/>
        <v>0</v>
      </c>
      <c r="K396" s="7">
        <f t="shared" si="221"/>
        <v>0</v>
      </c>
      <c r="L396" s="7">
        <f t="shared" si="221"/>
        <v>2520000</v>
      </c>
      <c r="M396" s="7">
        <f t="shared" si="221"/>
        <v>210000</v>
      </c>
      <c r="N396" s="7">
        <f t="shared" si="221"/>
        <v>300000</v>
      </c>
      <c r="O396" s="7">
        <f t="shared" si="221"/>
        <v>0</v>
      </c>
      <c r="P396" s="7">
        <f t="shared" si="221"/>
        <v>120000</v>
      </c>
      <c r="Q396" s="19">
        <f>G396*H396/G398</f>
        <v>0</v>
      </c>
      <c r="R396" s="20">
        <f>G396*I396/G398</f>
        <v>0</v>
      </c>
      <c r="S396" s="20">
        <f>G396*J396/G398</f>
        <v>0</v>
      </c>
      <c r="T396" s="20">
        <f>G396*K396/G398</f>
        <v>0</v>
      </c>
      <c r="U396" s="20">
        <f>G396*L396/G398</f>
        <v>0</v>
      </c>
      <c r="V396" s="20">
        <f>G396*M396/G398</f>
        <v>0</v>
      </c>
      <c r="W396" s="20">
        <f>G396*N396/G398</f>
        <v>0</v>
      </c>
      <c r="X396" s="20">
        <f>G396*O396/G398</f>
        <v>0</v>
      </c>
      <c r="Y396" s="21">
        <f>G396*P396/G398</f>
        <v>0</v>
      </c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34" hidden="1">
      <c r="C397" s="9"/>
      <c r="D397" s="7" t="str">
        <f>IF(E384="騎兵科","1","0")</f>
        <v>1</v>
      </c>
      <c r="E397" s="7" t="s">
        <v>25</v>
      </c>
      <c r="F397" s="8"/>
      <c r="G397" s="7">
        <f>K384+N384+D397</f>
        <v>1</v>
      </c>
      <c r="H397" s="22">
        <f t="shared" ref="H397:P397" si="222">H381*H403</f>
        <v>0</v>
      </c>
      <c r="I397" s="23">
        <f t="shared" si="222"/>
        <v>0</v>
      </c>
      <c r="J397" s="23">
        <f t="shared" si="222"/>
        <v>0</v>
      </c>
      <c r="K397" s="23">
        <f t="shared" si="222"/>
        <v>0</v>
      </c>
      <c r="L397" s="23">
        <f t="shared" si="222"/>
        <v>5480000</v>
      </c>
      <c r="M397" s="23">
        <f t="shared" si="222"/>
        <v>130000</v>
      </c>
      <c r="N397" s="23">
        <f t="shared" si="222"/>
        <v>220000</v>
      </c>
      <c r="O397" s="23">
        <f t="shared" si="222"/>
        <v>0</v>
      </c>
      <c r="P397" s="23">
        <f t="shared" si="222"/>
        <v>60000</v>
      </c>
      <c r="Q397" s="24">
        <f>G397*H397/G398</f>
        <v>0</v>
      </c>
      <c r="R397" s="25">
        <f>G397*I397/G398</f>
        <v>0</v>
      </c>
      <c r="S397" s="25">
        <f>G397*J397/G398</f>
        <v>0</v>
      </c>
      <c r="T397" s="25">
        <f>G397*K397/G398</f>
        <v>0</v>
      </c>
      <c r="U397" s="25">
        <f>G397*L397/G398</f>
        <v>5480000</v>
      </c>
      <c r="V397" s="25">
        <f>G397*M397/G398</f>
        <v>130000</v>
      </c>
      <c r="W397" s="25">
        <f>G397*N397/G398</f>
        <v>220000</v>
      </c>
      <c r="X397" s="25">
        <f>G397*O397/G398</f>
        <v>0</v>
      </c>
      <c r="Y397" s="26">
        <f>G397*P397/G398</f>
        <v>60000</v>
      </c>
      <c r="Z397" s="7"/>
      <c r="AA397" s="7"/>
      <c r="AB397" s="7"/>
      <c r="AC397" s="7"/>
      <c r="AD397" s="7"/>
      <c r="AE397" s="7"/>
      <c r="AF397" s="7"/>
      <c r="AG397" s="7"/>
      <c r="AH397" s="7"/>
    </row>
    <row r="398" spans="1:34" hidden="1">
      <c r="C398" s="9"/>
      <c r="D398" s="7"/>
      <c r="E398" s="7"/>
      <c r="F398" s="8"/>
      <c r="G398" s="7">
        <f>SUM(G394:G397)</f>
        <v>1</v>
      </c>
      <c r="H398" s="7"/>
      <c r="I398" s="7"/>
      <c r="J398" s="7"/>
      <c r="K398" s="7"/>
      <c r="L398" s="7"/>
      <c r="M398" s="7"/>
      <c r="N398" s="7"/>
      <c r="O398" s="7"/>
      <c r="P398" s="7"/>
      <c r="Q398" s="20">
        <f t="shared" ref="Q398:Y398" si="223">SUM(Q394:Q397)</f>
        <v>0</v>
      </c>
      <c r="R398" s="20">
        <f t="shared" si="223"/>
        <v>0</v>
      </c>
      <c r="S398" s="20">
        <f t="shared" si="223"/>
        <v>0</v>
      </c>
      <c r="T398" s="20">
        <f t="shared" si="223"/>
        <v>0</v>
      </c>
      <c r="U398" s="20">
        <f t="shared" si="223"/>
        <v>5480000</v>
      </c>
      <c r="V398" s="20">
        <f t="shared" si="223"/>
        <v>130000</v>
      </c>
      <c r="W398" s="20">
        <f t="shared" si="223"/>
        <v>220000</v>
      </c>
      <c r="X398" s="20">
        <f t="shared" si="223"/>
        <v>0</v>
      </c>
      <c r="Y398" s="20">
        <f t="shared" si="223"/>
        <v>60000</v>
      </c>
      <c r="Z398" s="27">
        <f>9-COUNTIF(Q398:Y398,0)</f>
        <v>4</v>
      </c>
      <c r="AA398" s="7" t="s">
        <v>27</v>
      </c>
      <c r="AB398" s="7"/>
      <c r="AC398" s="7"/>
      <c r="AD398" s="7"/>
      <c r="AE398" s="7"/>
      <c r="AF398" s="7"/>
      <c r="AG398" s="7"/>
      <c r="AH398" s="7"/>
    </row>
    <row r="399" spans="1:34" hidden="1">
      <c r="C399" s="9"/>
      <c r="D399" s="7"/>
      <c r="E399" s="7"/>
      <c r="F399" s="8"/>
      <c r="G399" s="7"/>
      <c r="H399" s="13" t="s">
        <v>0</v>
      </c>
      <c r="I399" s="14" t="s">
        <v>1</v>
      </c>
      <c r="J399" s="14" t="s">
        <v>2</v>
      </c>
      <c r="K399" s="14" t="s">
        <v>3</v>
      </c>
      <c r="L399" s="14" t="s">
        <v>28</v>
      </c>
      <c r="M399" s="14" t="s">
        <v>29</v>
      </c>
      <c r="N399" s="14" t="s">
        <v>30</v>
      </c>
      <c r="O399" s="14" t="s">
        <v>7</v>
      </c>
      <c r="P399" s="28" t="s">
        <v>8</v>
      </c>
      <c r="Q399" s="29">
        <f>IF(Q398=0,0,Q398-V389/Z398)</f>
        <v>0</v>
      </c>
      <c r="R399" s="30">
        <f>IF(R398=0,0,R398-V389/Z398)</f>
        <v>0</v>
      </c>
      <c r="S399" s="30">
        <f>IF(S398=0,0,S398-V389/Z398)</f>
        <v>0</v>
      </c>
      <c r="T399" s="30">
        <f>IF(T398=0,0,T398-V389/Z398)</f>
        <v>0</v>
      </c>
      <c r="U399" s="30">
        <f>IF(U398=0,0,U398-V389/Z398)</f>
        <v>5480000</v>
      </c>
      <c r="V399" s="30">
        <f>IF(V398=0,0,V398-V389/Z398)</f>
        <v>130000</v>
      </c>
      <c r="W399" s="30">
        <f>IF(W398=0,0,W398-V389/Z398)</f>
        <v>220000</v>
      </c>
      <c r="X399" s="30">
        <f>IF(X398=0,0,X398-V389/Z398)</f>
        <v>0</v>
      </c>
      <c r="Y399" s="30">
        <f>IF(Y398=0,0,Y398-V389/Z398)</f>
        <v>60000</v>
      </c>
      <c r="Z399" s="27">
        <f>9-(IF(Q399&gt;0,0,1)+IF(R399&gt;0,0,1)+IF(S399&gt;0,0,1)+IF(T399&gt;0,0,1)+IF(U399&gt;0,0,1)+IF(V399&gt;0,0,1)+IF(W399&gt;0,0,1)+IF(X399&gt;0,0,1)+IF(Y399&gt;0,0,1))</f>
        <v>4</v>
      </c>
      <c r="AA399" s="27" t="s">
        <v>31</v>
      </c>
      <c r="AB399" s="7"/>
      <c r="AC399" s="7"/>
      <c r="AD399" s="7"/>
      <c r="AE399" s="7"/>
      <c r="AF399" s="7"/>
      <c r="AG399" s="7"/>
      <c r="AH399" s="7"/>
    </row>
    <row r="400" spans="1:34" hidden="1">
      <c r="C400" s="9"/>
      <c r="D400" s="7"/>
      <c r="E400" s="7" t="s">
        <v>13</v>
      </c>
      <c r="F400" s="8"/>
      <c r="G400" s="7"/>
      <c r="H400" s="18">
        <v>15</v>
      </c>
      <c r="I400" s="7">
        <v>50</v>
      </c>
      <c r="J400" s="7">
        <v>52</v>
      </c>
      <c r="K400" s="7">
        <v>54</v>
      </c>
      <c r="L400" s="7">
        <v>200</v>
      </c>
      <c r="M400" s="7">
        <v>208</v>
      </c>
      <c r="N400" s="7">
        <v>216</v>
      </c>
      <c r="O400" s="7">
        <v>10</v>
      </c>
      <c r="P400" s="31">
        <v>30</v>
      </c>
      <c r="Q400" s="32">
        <f>IF(Q399&gt;0,0,Q399)</f>
        <v>0</v>
      </c>
      <c r="R400" s="32">
        <f t="shared" ref="R400:Y400" si="224">IF(R399&gt;0,0,R399)</f>
        <v>0</v>
      </c>
      <c r="S400" s="32">
        <f t="shared" si="224"/>
        <v>0</v>
      </c>
      <c r="T400" s="32">
        <f t="shared" si="224"/>
        <v>0</v>
      </c>
      <c r="U400" s="32">
        <f t="shared" si="224"/>
        <v>0</v>
      </c>
      <c r="V400" s="32">
        <f t="shared" si="224"/>
        <v>0</v>
      </c>
      <c r="W400" s="32">
        <f t="shared" si="224"/>
        <v>0</v>
      </c>
      <c r="X400" s="32">
        <f t="shared" si="224"/>
        <v>0</v>
      </c>
      <c r="Y400" s="32">
        <f t="shared" si="224"/>
        <v>0</v>
      </c>
      <c r="Z400" s="7">
        <f>SUM(Q400:Y400)/Z399</f>
        <v>0</v>
      </c>
      <c r="AA400" s="7"/>
      <c r="AB400" s="7"/>
      <c r="AC400" s="7"/>
      <c r="AD400" s="7"/>
      <c r="AE400" s="7"/>
      <c r="AF400" s="7"/>
      <c r="AG400" s="7"/>
      <c r="AH400" s="7"/>
    </row>
    <row r="401" spans="3:27" hidden="1">
      <c r="C401" s="9"/>
      <c r="D401" s="7"/>
      <c r="E401" s="7" t="s">
        <v>18</v>
      </c>
      <c r="F401" s="8"/>
      <c r="G401" s="7"/>
      <c r="H401" s="18">
        <v>10</v>
      </c>
      <c r="I401" s="7">
        <v>40</v>
      </c>
      <c r="J401" s="7">
        <v>58</v>
      </c>
      <c r="K401" s="7">
        <v>28</v>
      </c>
      <c r="L401" s="7">
        <v>100</v>
      </c>
      <c r="M401" s="7">
        <v>145</v>
      </c>
      <c r="N401" s="7">
        <v>70</v>
      </c>
      <c r="O401" s="7">
        <v>10</v>
      </c>
      <c r="P401" s="31">
        <v>10</v>
      </c>
      <c r="Q401" s="33">
        <f t="shared" ref="Q401:Y401" si="225">IF(Q399&lt;0,0,Q399)</f>
        <v>0</v>
      </c>
      <c r="R401" s="33">
        <f t="shared" si="225"/>
        <v>0</v>
      </c>
      <c r="S401" s="33">
        <f t="shared" si="225"/>
        <v>0</v>
      </c>
      <c r="T401" s="33">
        <f t="shared" si="225"/>
        <v>0</v>
      </c>
      <c r="U401" s="33">
        <f t="shared" si="225"/>
        <v>5480000</v>
      </c>
      <c r="V401" s="33">
        <f t="shared" si="225"/>
        <v>130000</v>
      </c>
      <c r="W401" s="33">
        <f t="shared" si="225"/>
        <v>220000</v>
      </c>
      <c r="X401" s="33">
        <f t="shared" si="225"/>
        <v>0</v>
      </c>
      <c r="Y401" s="33">
        <f t="shared" si="225"/>
        <v>60000</v>
      </c>
    </row>
    <row r="402" spans="3:27" hidden="1">
      <c r="C402" s="9"/>
      <c r="D402" s="7"/>
      <c r="E402" s="7" t="s">
        <v>15</v>
      </c>
      <c r="F402" s="8"/>
      <c r="G402" s="7"/>
      <c r="H402" s="18">
        <v>10</v>
      </c>
      <c r="I402" s="7">
        <v>25</v>
      </c>
      <c r="J402" s="7">
        <v>42</v>
      </c>
      <c r="K402" s="7">
        <v>60</v>
      </c>
      <c r="L402" s="7">
        <v>63</v>
      </c>
      <c r="M402" s="7">
        <v>105</v>
      </c>
      <c r="N402" s="7">
        <v>150</v>
      </c>
      <c r="O402" s="7">
        <v>5</v>
      </c>
      <c r="P402" s="31">
        <v>40</v>
      </c>
      <c r="Q402" s="24">
        <f>IF(Q401=0,0,Q401+Z400)</f>
        <v>0</v>
      </c>
      <c r="R402" s="25">
        <f>IF(R401=0,0,R401+Z400)</f>
        <v>0</v>
      </c>
      <c r="S402" s="25">
        <f>IF(S401=0,0,S401+Z400)</f>
        <v>0</v>
      </c>
      <c r="T402" s="25">
        <f>IF(T401=0,0,T401+Z400)</f>
        <v>0</v>
      </c>
      <c r="U402" s="25">
        <f>IF(U401=0,0,U401+Z400)</f>
        <v>5480000</v>
      </c>
      <c r="V402" s="25">
        <f>IF(V401=0,0,V401+Z400)</f>
        <v>130000</v>
      </c>
      <c r="W402" s="25">
        <f>IF(W401=0,0,W401+Z400)</f>
        <v>220000</v>
      </c>
      <c r="X402" s="25">
        <f>IF(X401=0,0,X401+Z400)</f>
        <v>0</v>
      </c>
      <c r="Y402" s="25">
        <f>IF(Y401=0,0,Y401+Z400)</f>
        <v>60000</v>
      </c>
      <c r="Z402" s="27">
        <f>9-(IF(Q402&gt;0,0,1)+IF(R402&gt;0,0,1)+IF(S402&gt;0,0,1)+IF(T402&gt;0,0,1)+IF(U402&gt;0,0,1)+IF(V402&gt;0,0,1)+IF(W402&gt;0,0,1)+IF(X402&gt;0,0,1)+IF(Y402&gt;0,0,1))</f>
        <v>4</v>
      </c>
      <c r="AA402" s="27" t="s">
        <v>31</v>
      </c>
    </row>
    <row r="403" spans="3:27" hidden="1">
      <c r="C403" s="9"/>
      <c r="D403" s="7"/>
      <c r="E403" s="7" t="s">
        <v>25</v>
      </c>
      <c r="F403" s="8"/>
      <c r="G403" s="7"/>
      <c r="H403" s="22">
        <v>10</v>
      </c>
      <c r="I403" s="23">
        <v>55</v>
      </c>
      <c r="J403" s="23">
        <v>26</v>
      </c>
      <c r="K403" s="23">
        <v>44</v>
      </c>
      <c r="L403" s="23">
        <v>137</v>
      </c>
      <c r="M403" s="23">
        <v>65</v>
      </c>
      <c r="N403" s="23">
        <v>110</v>
      </c>
      <c r="O403" s="23">
        <v>5</v>
      </c>
      <c r="P403" s="34">
        <v>20</v>
      </c>
      <c r="Q403" s="32">
        <f>IF(Q402&gt;0,0,Q402)</f>
        <v>0</v>
      </c>
      <c r="R403" s="32">
        <f t="shared" ref="R403:Y403" si="226">IF(R402&gt;0,0,R402)</f>
        <v>0</v>
      </c>
      <c r="S403" s="32">
        <f t="shared" si="226"/>
        <v>0</v>
      </c>
      <c r="T403" s="32">
        <f t="shared" si="226"/>
        <v>0</v>
      </c>
      <c r="U403" s="32">
        <f t="shared" si="226"/>
        <v>0</v>
      </c>
      <c r="V403" s="32">
        <f t="shared" si="226"/>
        <v>0</v>
      </c>
      <c r="W403" s="32">
        <f t="shared" si="226"/>
        <v>0</v>
      </c>
      <c r="X403" s="32">
        <f t="shared" si="226"/>
        <v>0</v>
      </c>
      <c r="Y403" s="32">
        <f t="shared" si="226"/>
        <v>0</v>
      </c>
      <c r="Z403" s="7">
        <f>SUM(Q403:Y403)/Z402</f>
        <v>0</v>
      </c>
      <c r="AA403" s="7"/>
    </row>
    <row r="404" spans="3:27" hidden="1">
      <c r="C404" s="9"/>
      <c r="D404" s="7"/>
      <c r="E404" s="7"/>
      <c r="F404" s="8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33">
        <f t="shared" ref="Q404:Y404" si="227">IF(Q402&lt;0,0,Q402)</f>
        <v>0</v>
      </c>
      <c r="R404" s="33">
        <f t="shared" si="227"/>
        <v>0</v>
      </c>
      <c r="S404" s="33">
        <f t="shared" si="227"/>
        <v>0</v>
      </c>
      <c r="T404" s="33">
        <f t="shared" si="227"/>
        <v>0</v>
      </c>
      <c r="U404" s="33">
        <f t="shared" si="227"/>
        <v>5480000</v>
      </c>
      <c r="V404" s="33">
        <f t="shared" si="227"/>
        <v>130000</v>
      </c>
      <c r="W404" s="33">
        <f t="shared" si="227"/>
        <v>220000</v>
      </c>
      <c r="X404" s="33">
        <f t="shared" si="227"/>
        <v>0</v>
      </c>
      <c r="Y404" s="33">
        <f t="shared" si="227"/>
        <v>60000</v>
      </c>
    </row>
    <row r="405" spans="3:27" hidden="1">
      <c r="C405" s="9"/>
      <c r="D405" s="7"/>
      <c r="E405" s="7"/>
      <c r="F405" s="8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24">
        <f>IF(Q404=0,0,Q404+Z403)</f>
        <v>0</v>
      </c>
      <c r="R405" s="25">
        <f>IF(R404=0,0,R404+Z403)</f>
        <v>0</v>
      </c>
      <c r="S405" s="25">
        <f>IF(S404=0,0,S404+Z403)</f>
        <v>0</v>
      </c>
      <c r="T405" s="25">
        <f>IF(T404=0,0,T404+Z403)</f>
        <v>0</v>
      </c>
      <c r="U405" s="25">
        <f>IF(U404=0,0,U404+Z403)</f>
        <v>5480000</v>
      </c>
      <c r="V405" s="25">
        <f>IF(V404=0,0,V404+Z403)</f>
        <v>130000</v>
      </c>
      <c r="W405" s="25">
        <f>IF(W404=0,0,W404+Z403)</f>
        <v>220000</v>
      </c>
      <c r="X405" s="25">
        <f>IF(X404=0,0,X404+Z403)</f>
        <v>0</v>
      </c>
      <c r="Y405" s="25">
        <f>IF(Y404=0,0,Y404+Z403)</f>
        <v>60000</v>
      </c>
      <c r="Z405" s="27">
        <f>9-(IF(Q405&gt;0,0,1)+IF(R405&gt;0,0,1)+IF(S405&gt;0,0,1)+IF(T405&gt;0,0,1)+IF(U405&gt;0,0,1)+IF(V405&gt;0,0,1)+IF(W405&gt;0,0,1)+IF(X405&gt;0,0,1)+IF(Y405&gt;0,0,1))</f>
        <v>4</v>
      </c>
      <c r="AA405" s="27" t="s">
        <v>31</v>
      </c>
    </row>
    <row r="406" spans="3:27" hidden="1">
      <c r="C406" s="9"/>
      <c r="D406" s="7"/>
      <c r="E406" s="7"/>
      <c r="F406" s="8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32">
        <f>IF(Q405&gt;0,0,Q405)</f>
        <v>0</v>
      </c>
      <c r="R406" s="32">
        <f t="shared" ref="R406:Y406" si="228">IF(R405&gt;0,0,R405)</f>
        <v>0</v>
      </c>
      <c r="S406" s="32">
        <f t="shared" si="228"/>
        <v>0</v>
      </c>
      <c r="T406" s="32">
        <f t="shared" si="228"/>
        <v>0</v>
      </c>
      <c r="U406" s="32">
        <f t="shared" si="228"/>
        <v>0</v>
      </c>
      <c r="V406" s="32">
        <f t="shared" si="228"/>
        <v>0</v>
      </c>
      <c r="W406" s="32">
        <f t="shared" si="228"/>
        <v>0</v>
      </c>
      <c r="X406" s="32">
        <f t="shared" si="228"/>
        <v>0</v>
      </c>
      <c r="Y406" s="32">
        <f t="shared" si="228"/>
        <v>0</v>
      </c>
      <c r="Z406" s="7">
        <f>SUM(Q406:Y406)/Z405</f>
        <v>0</v>
      </c>
      <c r="AA406" s="7"/>
    </row>
    <row r="407" spans="3:27" hidden="1">
      <c r="C407" s="9"/>
      <c r="D407" s="7"/>
      <c r="E407" s="7"/>
      <c r="F407" s="8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33">
        <f t="shared" ref="Q407:Y407" si="229">IF(Q405&lt;0,0,Q405)</f>
        <v>0</v>
      </c>
      <c r="R407" s="33">
        <f t="shared" si="229"/>
        <v>0</v>
      </c>
      <c r="S407" s="33">
        <f t="shared" si="229"/>
        <v>0</v>
      </c>
      <c r="T407" s="33">
        <f t="shared" si="229"/>
        <v>0</v>
      </c>
      <c r="U407" s="33">
        <f t="shared" si="229"/>
        <v>5480000</v>
      </c>
      <c r="V407" s="33">
        <f t="shared" si="229"/>
        <v>130000</v>
      </c>
      <c r="W407" s="33">
        <f t="shared" si="229"/>
        <v>220000</v>
      </c>
      <c r="X407" s="33">
        <f t="shared" si="229"/>
        <v>0</v>
      </c>
      <c r="Y407" s="33">
        <f t="shared" si="229"/>
        <v>60000</v>
      </c>
    </row>
    <row r="408" spans="3:27" hidden="1">
      <c r="C408" s="9"/>
      <c r="D408" s="7"/>
      <c r="E408" s="7"/>
      <c r="F408" s="8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24">
        <f>IF(Q407=0,0,Q407+Z406)</f>
        <v>0</v>
      </c>
      <c r="R408" s="25">
        <f>IF(R407=0,0,R407+Z406)</f>
        <v>0</v>
      </c>
      <c r="S408" s="25">
        <f>IF(S407=0,0,S407+Z406)</f>
        <v>0</v>
      </c>
      <c r="T408" s="25">
        <f>IF(T407=0,0,T407+Z406)</f>
        <v>0</v>
      </c>
      <c r="U408" s="25">
        <f>IF(U407=0,0,U407+Z406)</f>
        <v>5480000</v>
      </c>
      <c r="V408" s="25">
        <f>IF(V407=0,0,V407+Z406)</f>
        <v>130000</v>
      </c>
      <c r="W408" s="25">
        <f>IF(W407=0,0,W407+Z406)</f>
        <v>220000</v>
      </c>
      <c r="X408" s="25">
        <f>IF(X407=0,0,X407+Z406)</f>
        <v>0</v>
      </c>
      <c r="Y408" s="25">
        <f>IF(Y407=0,0,Y407+Z406)</f>
        <v>60000</v>
      </c>
      <c r="Z408" s="27">
        <f>9-(IF(Q408&gt;0,0,1)+IF(R408&gt;0,0,1)+IF(S408&gt;0,0,1)+IF(T408&gt;0,0,1)+IF(U408&gt;0,0,1)+IF(V408&gt;0,0,1)+IF(W408&gt;0,0,1)+IF(X408&gt;0,0,1)+IF(Y408&gt;0,0,1))</f>
        <v>4</v>
      </c>
      <c r="AA408" s="27" t="s">
        <v>31</v>
      </c>
    </row>
    <row r="409" spans="3:27" hidden="1">
      <c r="C409" s="9"/>
      <c r="D409" s="7"/>
      <c r="E409" s="7"/>
      <c r="F409" s="8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32">
        <f>IF(Q408&gt;0,0,Q408)</f>
        <v>0</v>
      </c>
      <c r="R409" s="32">
        <f t="shared" ref="R409:Y409" si="230">IF(R408&gt;0,0,R408)</f>
        <v>0</v>
      </c>
      <c r="S409" s="32">
        <f t="shared" si="230"/>
        <v>0</v>
      </c>
      <c r="T409" s="32">
        <f t="shared" si="230"/>
        <v>0</v>
      </c>
      <c r="U409" s="32">
        <f t="shared" si="230"/>
        <v>0</v>
      </c>
      <c r="V409" s="32">
        <f t="shared" si="230"/>
        <v>0</v>
      </c>
      <c r="W409" s="32">
        <f t="shared" si="230"/>
        <v>0</v>
      </c>
      <c r="X409" s="32">
        <f t="shared" si="230"/>
        <v>0</v>
      </c>
      <c r="Y409" s="32">
        <f t="shared" si="230"/>
        <v>0</v>
      </c>
      <c r="Z409" s="7">
        <f>SUM(Q409:Y409)/Z408</f>
        <v>0</v>
      </c>
      <c r="AA409" s="7"/>
    </row>
    <row r="410" spans="3:27" hidden="1">
      <c r="C410" s="9"/>
      <c r="D410" s="7"/>
      <c r="E410" s="7"/>
      <c r="F410" s="8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33">
        <f t="shared" ref="Q410:Y410" si="231">IF(Q408&lt;0,0,Q408)</f>
        <v>0</v>
      </c>
      <c r="R410" s="33">
        <f t="shared" si="231"/>
        <v>0</v>
      </c>
      <c r="S410" s="33">
        <f t="shared" si="231"/>
        <v>0</v>
      </c>
      <c r="T410" s="33">
        <f t="shared" si="231"/>
        <v>0</v>
      </c>
      <c r="U410" s="33">
        <f t="shared" si="231"/>
        <v>5480000</v>
      </c>
      <c r="V410" s="33">
        <f t="shared" si="231"/>
        <v>130000</v>
      </c>
      <c r="W410" s="33">
        <f t="shared" si="231"/>
        <v>220000</v>
      </c>
      <c r="X410" s="33">
        <f t="shared" si="231"/>
        <v>0</v>
      </c>
      <c r="Y410" s="33">
        <f t="shared" si="231"/>
        <v>60000</v>
      </c>
    </row>
    <row r="411" spans="3:27" hidden="1">
      <c r="C411" s="9"/>
      <c r="D411" s="7"/>
      <c r="E411" s="7"/>
      <c r="F411" s="8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24">
        <f>IF(Q410=0,0,Q410+Z409)</f>
        <v>0</v>
      </c>
      <c r="R411" s="25">
        <f>IF(R410=0,0,R410+Z409)</f>
        <v>0</v>
      </c>
      <c r="S411" s="25">
        <f>IF(S410=0,0,S410+Z409)</f>
        <v>0</v>
      </c>
      <c r="T411" s="25">
        <f>IF(T410=0,0,T410+Z409)</f>
        <v>0</v>
      </c>
      <c r="U411" s="25">
        <f>IF(U410=0,0,U410+Z409)</f>
        <v>5480000</v>
      </c>
      <c r="V411" s="25">
        <f>IF(V410=0,0,V410+Z409)</f>
        <v>130000</v>
      </c>
      <c r="W411" s="25">
        <f>IF(W410=0,0,W410+Z409)</f>
        <v>220000</v>
      </c>
      <c r="X411" s="25">
        <f>IF(X410=0,0,X410+Z409)</f>
        <v>0</v>
      </c>
      <c r="Y411" s="25">
        <f>IF(Y410=0,0,Y410+Z409)</f>
        <v>60000</v>
      </c>
      <c r="Z411" s="27">
        <f>9-(IF(Q411&gt;0,0,1)+IF(R411&gt;0,0,1)+IF(S411&gt;0,0,1)+IF(T411&gt;0,0,1)+IF(U411&gt;0,0,1)+IF(V411&gt;0,0,1)+IF(W411&gt;0,0,1)+IF(X411&gt;0,0,1)+IF(Y411&gt;0,0,1))</f>
        <v>4</v>
      </c>
      <c r="AA411" s="27" t="s">
        <v>31</v>
      </c>
    </row>
    <row r="412" spans="3:27" hidden="1">
      <c r="C412" s="9"/>
      <c r="D412" s="7"/>
      <c r="E412" s="7"/>
      <c r="F412" s="8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32">
        <f>IF(Q411&gt;0,0,Q411)</f>
        <v>0</v>
      </c>
      <c r="R412" s="32">
        <f t="shared" ref="R412:Y412" si="232">IF(R411&gt;0,0,R411)</f>
        <v>0</v>
      </c>
      <c r="S412" s="32">
        <f t="shared" si="232"/>
        <v>0</v>
      </c>
      <c r="T412" s="32">
        <f t="shared" si="232"/>
        <v>0</v>
      </c>
      <c r="U412" s="32">
        <f t="shared" si="232"/>
        <v>0</v>
      </c>
      <c r="V412" s="32">
        <f t="shared" si="232"/>
        <v>0</v>
      </c>
      <c r="W412" s="32">
        <f t="shared" si="232"/>
        <v>0</v>
      </c>
      <c r="X412" s="32">
        <f t="shared" si="232"/>
        <v>0</v>
      </c>
      <c r="Y412" s="32">
        <f t="shared" si="232"/>
        <v>0</v>
      </c>
      <c r="Z412" s="7">
        <f>SUM(Q412:Y412)/Z411</f>
        <v>0</v>
      </c>
      <c r="AA412" s="7"/>
    </row>
    <row r="413" spans="3:27" hidden="1">
      <c r="C413" s="9"/>
      <c r="D413" s="7"/>
      <c r="E413" s="7"/>
      <c r="F413" s="8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33">
        <f t="shared" ref="Q413:Y413" si="233">IF(Q411&lt;0,0,Q411)</f>
        <v>0</v>
      </c>
      <c r="R413" s="33">
        <f t="shared" si="233"/>
        <v>0</v>
      </c>
      <c r="S413" s="33">
        <f t="shared" si="233"/>
        <v>0</v>
      </c>
      <c r="T413" s="33">
        <f t="shared" si="233"/>
        <v>0</v>
      </c>
      <c r="U413" s="33">
        <f t="shared" si="233"/>
        <v>5480000</v>
      </c>
      <c r="V413" s="33">
        <f t="shared" si="233"/>
        <v>130000</v>
      </c>
      <c r="W413" s="33">
        <f t="shared" si="233"/>
        <v>220000</v>
      </c>
      <c r="X413" s="33">
        <f t="shared" si="233"/>
        <v>0</v>
      </c>
      <c r="Y413" s="33">
        <f t="shared" si="233"/>
        <v>60000</v>
      </c>
    </row>
    <row r="414" spans="3:27" hidden="1">
      <c r="C414" s="9"/>
      <c r="D414" s="7"/>
      <c r="E414" s="7"/>
      <c r="F414" s="8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24">
        <f>IF(Q413=0,0,Q413+Z412)</f>
        <v>0</v>
      </c>
      <c r="R414" s="25">
        <f>IF(R413=0,0,R413+Z412)</f>
        <v>0</v>
      </c>
      <c r="S414" s="25">
        <f>IF(S413=0,0,S413+Z412)</f>
        <v>0</v>
      </c>
      <c r="T414" s="25">
        <f>IF(T413=0,0,T413+Z412)</f>
        <v>0</v>
      </c>
      <c r="U414" s="25">
        <f>IF(U413=0,0,U413+Z412)</f>
        <v>5480000</v>
      </c>
      <c r="V414" s="25">
        <f>IF(V413=0,0,V413+Z412)</f>
        <v>130000</v>
      </c>
      <c r="W414" s="25">
        <f>IF(W413=0,0,W413+Z412)</f>
        <v>220000</v>
      </c>
      <c r="X414" s="25">
        <f>IF(X413=0,0,X413+Z412)</f>
        <v>0</v>
      </c>
      <c r="Y414" s="25">
        <f>IF(Y413=0,0,Y413+Z412)</f>
        <v>60000</v>
      </c>
      <c r="Z414" s="27">
        <f>9-(IF(Q414&gt;0,0,1)+IF(R414&gt;0,0,1)+IF(S414&gt;0,0,1)+IF(T414&gt;0,0,1)+IF(U414&gt;0,0,1)+IF(V414&gt;0,0,1)+IF(W414&gt;0,0,1)+IF(X414&gt;0,0,1)+IF(Y414&gt;0,0,1))</f>
        <v>4</v>
      </c>
      <c r="AA414" s="27" t="s">
        <v>31</v>
      </c>
    </row>
    <row r="415" spans="3:27" hidden="1">
      <c r="C415" s="9"/>
      <c r="D415" s="7"/>
      <c r="E415" s="7"/>
      <c r="F415" s="8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32">
        <f>IF(Q414&gt;0,0,Q414)</f>
        <v>0</v>
      </c>
      <c r="R415" s="32">
        <f t="shared" ref="R415:Y415" si="234">IF(R414&gt;0,0,R414)</f>
        <v>0</v>
      </c>
      <c r="S415" s="32">
        <f t="shared" si="234"/>
        <v>0</v>
      </c>
      <c r="T415" s="32">
        <f t="shared" si="234"/>
        <v>0</v>
      </c>
      <c r="U415" s="32">
        <f t="shared" si="234"/>
        <v>0</v>
      </c>
      <c r="V415" s="32">
        <f t="shared" si="234"/>
        <v>0</v>
      </c>
      <c r="W415" s="32">
        <f t="shared" si="234"/>
        <v>0</v>
      </c>
      <c r="X415" s="32">
        <f t="shared" si="234"/>
        <v>0</v>
      </c>
      <c r="Y415" s="32">
        <f t="shared" si="234"/>
        <v>0</v>
      </c>
      <c r="Z415" s="7">
        <f>SUM(Q415:Y415)/Z414</f>
        <v>0</v>
      </c>
      <c r="AA415" s="7"/>
    </row>
    <row r="416" spans="3:27" hidden="1">
      <c r="C416" s="9"/>
      <c r="D416" s="7"/>
      <c r="E416" s="7"/>
      <c r="F416" s="8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33">
        <f t="shared" ref="Q416:Y416" si="235">IF(Q414&lt;0,0,Q414)</f>
        <v>0</v>
      </c>
      <c r="R416" s="33">
        <f t="shared" si="235"/>
        <v>0</v>
      </c>
      <c r="S416" s="33">
        <f t="shared" si="235"/>
        <v>0</v>
      </c>
      <c r="T416" s="33">
        <f t="shared" si="235"/>
        <v>0</v>
      </c>
      <c r="U416" s="33">
        <f t="shared" si="235"/>
        <v>5480000</v>
      </c>
      <c r="V416" s="33">
        <f t="shared" si="235"/>
        <v>130000</v>
      </c>
      <c r="W416" s="33">
        <f t="shared" si="235"/>
        <v>220000</v>
      </c>
      <c r="X416" s="33">
        <f t="shared" si="235"/>
        <v>0</v>
      </c>
      <c r="Y416" s="33">
        <f t="shared" si="235"/>
        <v>60000</v>
      </c>
    </row>
    <row r="417" spans="1:27" hidden="1">
      <c r="C417" s="9"/>
      <c r="D417" s="7"/>
      <c r="E417" s="7"/>
      <c r="F417" s="8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24">
        <f>IF(Q416=0,0,Q416+Z415)</f>
        <v>0</v>
      </c>
      <c r="R417" s="25">
        <f>IF(R416=0,0,R416+Z415)</f>
        <v>0</v>
      </c>
      <c r="S417" s="25">
        <f>IF(S416=0,0,S416+Z415)</f>
        <v>0</v>
      </c>
      <c r="T417" s="25">
        <f>IF(T416=0,0,T416+Z415)</f>
        <v>0</v>
      </c>
      <c r="U417" s="25">
        <f>IF(U416=0,0,U416+Z415)</f>
        <v>5480000</v>
      </c>
      <c r="V417" s="25">
        <f>IF(V416=0,0,V416+Z415)</f>
        <v>130000</v>
      </c>
      <c r="W417" s="25">
        <f>IF(W416=0,0,W416+Z415)</f>
        <v>220000</v>
      </c>
      <c r="X417" s="25">
        <f>IF(X416=0,0,X416+Z415)</f>
        <v>0</v>
      </c>
      <c r="Y417" s="25">
        <f>IF(Y416=0,0,Y416+Z415)</f>
        <v>60000</v>
      </c>
      <c r="Z417" s="27">
        <f>9-(IF(Q417&gt;0,0,1)+IF(R417&gt;0,0,1)+IF(S417&gt;0,0,1)+IF(T417&gt;0,0,1)+IF(U417&gt;0,0,1)+IF(V417&gt;0,0,1)+IF(W417&gt;0,0,1)+IF(X417&gt;0,0,1)+IF(Y417&gt;0,0,1))</f>
        <v>4</v>
      </c>
      <c r="AA417" s="27" t="s">
        <v>31</v>
      </c>
    </row>
    <row r="418" spans="1:27" hidden="1">
      <c r="C418" s="9"/>
      <c r="D418" s="7"/>
      <c r="E418" s="7"/>
      <c r="F418" s="8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32">
        <f>IF(Q417&gt;0,0,Q417)</f>
        <v>0</v>
      </c>
      <c r="R418" s="32">
        <f t="shared" ref="R418:Y418" si="236">IF(R417&gt;0,0,R417)</f>
        <v>0</v>
      </c>
      <c r="S418" s="32">
        <f t="shared" si="236"/>
        <v>0</v>
      </c>
      <c r="T418" s="32">
        <f t="shared" si="236"/>
        <v>0</v>
      </c>
      <c r="U418" s="32">
        <f t="shared" si="236"/>
        <v>0</v>
      </c>
      <c r="V418" s="32">
        <f t="shared" si="236"/>
        <v>0</v>
      </c>
      <c r="W418" s="32">
        <f t="shared" si="236"/>
        <v>0</v>
      </c>
      <c r="X418" s="32">
        <f t="shared" si="236"/>
        <v>0</v>
      </c>
      <c r="Y418" s="32">
        <f t="shared" si="236"/>
        <v>0</v>
      </c>
      <c r="Z418" s="7">
        <f>SUM(Q418:Y418)/Z417</f>
        <v>0</v>
      </c>
      <c r="AA418" s="7"/>
    </row>
    <row r="419" spans="1:27" hidden="1">
      <c r="C419" s="9"/>
      <c r="D419" s="7"/>
      <c r="E419" s="7"/>
      <c r="F419" s="8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33">
        <f t="shared" ref="Q419:Y419" si="237">IF(Q417&lt;0,0,Q417)</f>
        <v>0</v>
      </c>
      <c r="R419" s="33">
        <f t="shared" si="237"/>
        <v>0</v>
      </c>
      <c r="S419" s="33">
        <f t="shared" si="237"/>
        <v>0</v>
      </c>
      <c r="T419" s="33">
        <f t="shared" si="237"/>
        <v>0</v>
      </c>
      <c r="U419" s="33">
        <f t="shared" si="237"/>
        <v>5480000</v>
      </c>
      <c r="V419" s="33">
        <f t="shared" si="237"/>
        <v>130000</v>
      </c>
      <c r="W419" s="33">
        <f t="shared" si="237"/>
        <v>220000</v>
      </c>
      <c r="X419" s="33">
        <f t="shared" si="237"/>
        <v>0</v>
      </c>
      <c r="Y419" s="33">
        <f t="shared" si="237"/>
        <v>60000</v>
      </c>
    </row>
    <row r="420" spans="1:27" hidden="1">
      <c r="C420" s="9"/>
      <c r="D420" s="7"/>
      <c r="E420" s="7"/>
      <c r="F420" s="8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35">
        <f>IF(Q419=0,0,Q419+Z418)</f>
        <v>0</v>
      </c>
      <c r="R420" s="35">
        <f>IF(R419=0,0,R419+Z418)</f>
        <v>0</v>
      </c>
      <c r="S420" s="35">
        <f>IF(S419=0,0,S419+Z418)</f>
        <v>0</v>
      </c>
      <c r="T420" s="35">
        <f>IF(T419=0,0,T419+Z418)</f>
        <v>0</v>
      </c>
      <c r="U420" s="35">
        <f>IF(U419=0,0,U419+Z418)</f>
        <v>5480000</v>
      </c>
      <c r="V420" s="35">
        <f>IF(V419=0,0,V419+Z418)</f>
        <v>130000</v>
      </c>
      <c r="W420" s="35">
        <f>IF(W419=0,0,W419+Z418)</f>
        <v>220000</v>
      </c>
      <c r="X420" s="35">
        <f>IF(X419=0,0,X419+Z418)</f>
        <v>0</v>
      </c>
      <c r="Y420" s="35">
        <f>IF(Y419=0,0,Y419+Z418)</f>
        <v>60000</v>
      </c>
      <c r="Z420" s="27">
        <f>9-(IF(Q420&gt;0,0,1)+IF(R420&gt;0,0,1)+IF(S420&gt;0,0,1)+IF(T420&gt;0,0,1)+IF(U420&gt;0,0,1)+IF(V420&gt;0,0,1)+IF(W420&gt;0,0,1)+IF(X420&gt;0,0,1)+IF(Y420&gt;0,0,1))</f>
        <v>4</v>
      </c>
      <c r="AA420" s="27" t="s">
        <v>31</v>
      </c>
    </row>
    <row r="421" spans="1:27" hidden="1">
      <c r="C421" s="9"/>
      <c r="D421" s="7"/>
      <c r="E421" s="7"/>
      <c r="F421" s="8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36">
        <f t="shared" ref="Q421:Y421" si="238">IF(Q420=0,0,Q420/Q398)</f>
        <v>0</v>
      </c>
      <c r="R421" s="36">
        <f t="shared" si="238"/>
        <v>0</v>
      </c>
      <c r="S421" s="36">
        <f t="shared" si="238"/>
        <v>0</v>
      </c>
      <c r="T421" s="36">
        <f t="shared" si="238"/>
        <v>0</v>
      </c>
      <c r="U421" s="36">
        <f t="shared" si="238"/>
        <v>1</v>
      </c>
      <c r="V421" s="36">
        <f t="shared" si="238"/>
        <v>1</v>
      </c>
      <c r="W421" s="36">
        <f t="shared" si="238"/>
        <v>1</v>
      </c>
      <c r="X421" s="36">
        <f t="shared" si="238"/>
        <v>0</v>
      </c>
      <c r="Y421" s="36">
        <f t="shared" si="238"/>
        <v>1</v>
      </c>
      <c r="Z421" s="27"/>
      <c r="AA421" s="27"/>
    </row>
    <row r="422" spans="1:27">
      <c r="C422" s="9"/>
      <c r="D422" s="7"/>
      <c r="E422" s="7"/>
      <c r="F422" s="8"/>
      <c r="G422" s="7"/>
      <c r="H422" s="7" t="s">
        <v>0</v>
      </c>
      <c r="I422" s="7" t="s">
        <v>1</v>
      </c>
      <c r="J422" s="7" t="s">
        <v>2</v>
      </c>
      <c r="K422" s="7" t="s">
        <v>3</v>
      </c>
      <c r="L422" s="7" t="s">
        <v>4</v>
      </c>
      <c r="M422" s="7" t="s">
        <v>5</v>
      </c>
      <c r="N422" s="7" t="s">
        <v>6</v>
      </c>
      <c r="O422" s="7" t="s">
        <v>7</v>
      </c>
      <c r="P422" s="7" t="s">
        <v>8</v>
      </c>
      <c r="Q422" s="7"/>
      <c r="R422" s="7"/>
      <c r="S422" s="7"/>
      <c r="T422" s="7"/>
      <c r="U422" s="7"/>
    </row>
    <row r="423" spans="1:27" ht="14.25" thickBot="1">
      <c r="C423" s="37"/>
      <c r="D423" s="38"/>
      <c r="E423" s="38"/>
      <c r="F423" s="39"/>
      <c r="G423" s="38" t="s">
        <v>32</v>
      </c>
      <c r="H423" s="40">
        <f t="shared" ref="H423:P423" si="239">H381*Q421</f>
        <v>0</v>
      </c>
      <c r="I423" s="40">
        <f t="shared" si="239"/>
        <v>0</v>
      </c>
      <c r="J423" s="40">
        <f t="shared" si="239"/>
        <v>0</v>
      </c>
      <c r="K423" s="40">
        <f t="shared" si="239"/>
        <v>0</v>
      </c>
      <c r="L423" s="40">
        <f t="shared" si="239"/>
        <v>40000</v>
      </c>
      <c r="M423" s="40">
        <f t="shared" si="239"/>
        <v>2000</v>
      </c>
      <c r="N423" s="40">
        <f t="shared" si="239"/>
        <v>2000</v>
      </c>
      <c r="O423" s="40">
        <f t="shared" si="239"/>
        <v>0</v>
      </c>
      <c r="P423" s="40">
        <f t="shared" si="239"/>
        <v>3000</v>
      </c>
      <c r="Q423" s="38"/>
      <c r="R423" s="38"/>
      <c r="S423" s="38"/>
      <c r="T423" s="38"/>
      <c r="U423" s="38"/>
    </row>
    <row r="424" spans="1:27" ht="12.6" customHeight="1" thickBot="1"/>
    <row r="425" spans="1:27">
      <c r="C425" s="6" t="s">
        <v>44</v>
      </c>
      <c r="D425" s="7"/>
      <c r="E425" s="7" t="s">
        <v>12</v>
      </c>
      <c r="F425" s="8"/>
      <c r="G425" s="7"/>
      <c r="H425" s="7" t="s">
        <v>0</v>
      </c>
      <c r="I425" s="7" t="s">
        <v>1</v>
      </c>
      <c r="J425" s="7" t="s">
        <v>2</v>
      </c>
      <c r="K425" s="7" t="s">
        <v>3</v>
      </c>
      <c r="L425" s="7" t="s">
        <v>4</v>
      </c>
      <c r="M425" s="7" t="s">
        <v>5</v>
      </c>
      <c r="N425" s="7" t="s">
        <v>6</v>
      </c>
      <c r="O425" s="7"/>
      <c r="P425" s="7"/>
      <c r="Q425" s="7"/>
      <c r="R425" s="7"/>
      <c r="S425" s="7"/>
      <c r="T425" s="7"/>
      <c r="U425" s="7"/>
    </row>
    <row r="426" spans="1:27">
      <c r="A426" t="s">
        <v>13</v>
      </c>
      <c r="C426" s="9"/>
      <c r="D426" s="7" t="s">
        <v>14</v>
      </c>
      <c r="E426" s="10" t="s">
        <v>25</v>
      </c>
      <c r="F426" s="8"/>
      <c r="G426" s="7" t="s">
        <v>16</v>
      </c>
      <c r="H426" s="10"/>
      <c r="I426" s="10"/>
      <c r="J426" s="10"/>
      <c r="K426" s="10"/>
      <c r="L426" s="10"/>
      <c r="M426" s="10"/>
      <c r="N426" s="10"/>
      <c r="O426" s="7"/>
      <c r="P426" s="7"/>
      <c r="Q426" s="7"/>
      <c r="R426" s="7"/>
      <c r="S426" s="7" t="s">
        <v>17</v>
      </c>
      <c r="T426" s="11">
        <f>SUM(Q436:Y439)</f>
        <v>5890000</v>
      </c>
      <c r="U426" s="7"/>
    </row>
    <row r="427" spans="1:27">
      <c r="A427" t="s">
        <v>18</v>
      </c>
      <c r="C427" s="9"/>
      <c r="D427" s="7" t="s">
        <v>19</v>
      </c>
      <c r="E427" s="10"/>
      <c r="F427" s="8"/>
      <c r="G427" s="7" t="s">
        <v>20</v>
      </c>
      <c r="H427" s="10">
        <v>100</v>
      </c>
      <c r="I427" s="10">
        <v>100</v>
      </c>
      <c r="J427" s="10">
        <v>100</v>
      </c>
      <c r="K427" s="10">
        <v>100</v>
      </c>
      <c r="L427" s="10">
        <v>100</v>
      </c>
      <c r="M427" s="10">
        <v>100</v>
      </c>
      <c r="N427" s="10">
        <v>100</v>
      </c>
      <c r="O427" s="7"/>
      <c r="P427" s="7"/>
      <c r="Q427" s="7"/>
      <c r="R427" s="7"/>
      <c r="S427" s="7" t="s">
        <v>21</v>
      </c>
      <c r="T427" s="11">
        <f>SUM(H434:N434)*E429+(E427*(E428/100)+E427)*E429</f>
        <v>0</v>
      </c>
      <c r="U427" s="7"/>
    </row>
    <row r="428" spans="1:27">
      <c r="A428" t="s">
        <v>15</v>
      </c>
      <c r="C428" s="9"/>
      <c r="D428" s="7" t="s">
        <v>34</v>
      </c>
      <c r="E428" s="10"/>
      <c r="F428" s="8"/>
      <c r="G428" s="7" t="s">
        <v>34</v>
      </c>
      <c r="H428" s="10"/>
      <c r="I428" s="10"/>
      <c r="J428" s="10"/>
      <c r="K428" s="10"/>
      <c r="L428" s="10"/>
      <c r="M428" s="10"/>
      <c r="N428" s="10"/>
      <c r="O428" s="7"/>
      <c r="P428" s="7"/>
      <c r="Q428" s="7"/>
      <c r="R428" s="7"/>
      <c r="S428" s="7" t="s">
        <v>23</v>
      </c>
      <c r="T428" s="12">
        <f>T427/T426*100</f>
        <v>0</v>
      </c>
      <c r="U428" s="7" t="s">
        <v>35</v>
      </c>
      <c r="V428">
        <f>($V$3*T428*T428+$W$3*T428)/100</f>
        <v>0</v>
      </c>
    </row>
    <row r="429" spans="1:27">
      <c r="A429" t="s">
        <v>25</v>
      </c>
      <c r="C429" s="9"/>
      <c r="D429" s="7" t="s">
        <v>26</v>
      </c>
      <c r="E429" s="10">
        <v>1</v>
      </c>
      <c r="F429" s="8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7" hidden="1">
      <c r="C430" s="9"/>
      <c r="D430" s="7"/>
      <c r="E430" s="7"/>
      <c r="F430" s="8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7" hidden="1">
      <c r="A431">
        <v>1</v>
      </c>
      <c r="C431" s="9"/>
      <c r="D431" s="7"/>
      <c r="E431" s="7"/>
      <c r="F431" s="8"/>
      <c r="G431" s="7"/>
      <c r="H431" s="7">
        <v>15</v>
      </c>
      <c r="I431" s="7">
        <v>40</v>
      </c>
      <c r="J431" s="7">
        <v>42</v>
      </c>
      <c r="K431" s="7">
        <v>44</v>
      </c>
      <c r="L431" s="7">
        <v>100</v>
      </c>
      <c r="M431" s="7">
        <v>105</v>
      </c>
      <c r="N431" s="7">
        <v>110</v>
      </c>
      <c r="O431" s="7"/>
      <c r="P431" s="7"/>
      <c r="Q431" s="7"/>
      <c r="R431" s="7"/>
      <c r="S431" s="7"/>
      <c r="T431" s="7"/>
      <c r="U431" s="7"/>
      <c r="V431">
        <f>T426*V428</f>
        <v>0</v>
      </c>
    </row>
    <row r="432" spans="1:27" hidden="1">
      <c r="A432">
        <v>1.1000000000000001</v>
      </c>
      <c r="C432" s="9"/>
      <c r="D432" s="7"/>
      <c r="E432" s="7"/>
      <c r="F432" s="8"/>
      <c r="G432" s="7"/>
      <c r="H432" s="7">
        <f t="shared" ref="H432:N432" si="240">H426*H431*H427/100</f>
        <v>0</v>
      </c>
      <c r="I432" s="7">
        <f t="shared" si="240"/>
        <v>0</v>
      </c>
      <c r="J432" s="7">
        <f t="shared" si="240"/>
        <v>0</v>
      </c>
      <c r="K432" s="7">
        <f t="shared" si="240"/>
        <v>0</v>
      </c>
      <c r="L432" s="7">
        <f t="shared" si="240"/>
        <v>0</v>
      </c>
      <c r="M432" s="7">
        <f t="shared" si="240"/>
        <v>0</v>
      </c>
      <c r="N432" s="7">
        <f t="shared" si="240"/>
        <v>0</v>
      </c>
      <c r="O432" s="7"/>
      <c r="P432" s="7"/>
      <c r="Q432" s="7"/>
      <c r="R432" s="7"/>
      <c r="S432" s="7"/>
      <c r="T432" s="11"/>
      <c r="U432" s="7"/>
    </row>
    <row r="433" spans="3:34" hidden="1">
      <c r="C433" s="9"/>
      <c r="D433" s="7"/>
      <c r="E433" s="7"/>
      <c r="F433" s="8"/>
      <c r="G433" s="7"/>
      <c r="H433" s="7">
        <f t="shared" ref="H433:N433" si="241">H426*H428*H431/100</f>
        <v>0</v>
      </c>
      <c r="I433" s="7">
        <f t="shared" si="241"/>
        <v>0</v>
      </c>
      <c r="J433" s="7">
        <f t="shared" si="241"/>
        <v>0</v>
      </c>
      <c r="K433" s="7">
        <f t="shared" si="241"/>
        <v>0</v>
      </c>
      <c r="L433" s="7">
        <f t="shared" si="241"/>
        <v>0</v>
      </c>
      <c r="M433" s="7">
        <f t="shared" si="241"/>
        <v>0</v>
      </c>
      <c r="N433" s="7">
        <f t="shared" si="241"/>
        <v>0</v>
      </c>
      <c r="O433" s="7"/>
      <c r="P433" s="7"/>
      <c r="Q433" s="7"/>
      <c r="R433" s="7"/>
      <c r="S433" s="7"/>
      <c r="T433" s="7"/>
      <c r="U433" s="7"/>
    </row>
    <row r="434" spans="3:34" hidden="1">
      <c r="C434" s="9"/>
      <c r="D434" s="7"/>
      <c r="E434" s="7"/>
      <c r="F434" s="8"/>
      <c r="G434" s="7"/>
      <c r="H434" s="7">
        <f>H432+H433</f>
        <v>0</v>
      </c>
      <c r="I434" s="7">
        <f t="shared" ref="I434:N434" si="242">I432+I433</f>
        <v>0</v>
      </c>
      <c r="J434" s="7">
        <f t="shared" si="242"/>
        <v>0</v>
      </c>
      <c r="K434" s="7">
        <f t="shared" si="242"/>
        <v>0</v>
      </c>
      <c r="L434" s="7">
        <f t="shared" si="242"/>
        <v>0</v>
      </c>
      <c r="M434" s="7">
        <f t="shared" si="242"/>
        <v>0</v>
      </c>
      <c r="N434" s="7">
        <f t="shared" si="242"/>
        <v>0</v>
      </c>
      <c r="O434" s="7"/>
      <c r="P434" s="7"/>
      <c r="Q434" s="7"/>
      <c r="R434" s="7"/>
      <c r="S434" s="7"/>
      <c r="T434" s="7"/>
      <c r="U434" s="7"/>
    </row>
    <row r="435" spans="3:34" hidden="1">
      <c r="C435" s="9"/>
      <c r="D435" s="7"/>
      <c r="E435" s="7"/>
      <c r="F435" s="8"/>
      <c r="G435" s="7"/>
      <c r="H435" t="s">
        <v>0</v>
      </c>
      <c r="I435" t="s">
        <v>1</v>
      </c>
      <c r="J435" t="s">
        <v>2</v>
      </c>
      <c r="K435" t="s">
        <v>3</v>
      </c>
      <c r="L435" t="s">
        <v>4</v>
      </c>
      <c r="M435" t="s">
        <v>5</v>
      </c>
      <c r="N435" t="s">
        <v>6</v>
      </c>
      <c r="O435" t="s">
        <v>7</v>
      </c>
      <c r="P435" t="s">
        <v>8</v>
      </c>
      <c r="Q435" t="s">
        <v>0</v>
      </c>
      <c r="R435" t="s">
        <v>1</v>
      </c>
      <c r="S435" t="s">
        <v>2</v>
      </c>
      <c r="T435" t="s">
        <v>3</v>
      </c>
      <c r="U435" t="s">
        <v>4</v>
      </c>
      <c r="V435" t="s">
        <v>5</v>
      </c>
      <c r="W435" t="s">
        <v>6</v>
      </c>
      <c r="X435" t="s">
        <v>7</v>
      </c>
      <c r="Y435" t="s">
        <v>8</v>
      </c>
      <c r="Z435" s="7"/>
      <c r="AA435" s="7"/>
      <c r="AB435" s="7"/>
      <c r="AC435" s="7"/>
      <c r="AD435" s="7"/>
      <c r="AE435" s="7"/>
      <c r="AF435" s="7"/>
      <c r="AG435" s="7"/>
      <c r="AH435" s="7"/>
    </row>
    <row r="436" spans="3:34" hidden="1">
      <c r="C436" s="9"/>
      <c r="D436" s="7" t="str">
        <f>IF(E426="歩兵科","1","0")</f>
        <v>0</v>
      </c>
      <c r="E436" s="7" t="s">
        <v>13</v>
      </c>
      <c r="F436" s="8"/>
      <c r="G436" s="7">
        <f>H426+D436</f>
        <v>0</v>
      </c>
      <c r="H436" s="13">
        <f t="shared" ref="H436:P436" si="243">H423*H442</f>
        <v>0</v>
      </c>
      <c r="I436" s="14">
        <f t="shared" si="243"/>
        <v>0</v>
      </c>
      <c r="J436" s="14">
        <f t="shared" si="243"/>
        <v>0</v>
      </c>
      <c r="K436" s="14">
        <f t="shared" si="243"/>
        <v>0</v>
      </c>
      <c r="L436" s="14">
        <f t="shared" si="243"/>
        <v>8000000</v>
      </c>
      <c r="M436" s="14">
        <f t="shared" si="243"/>
        <v>416000</v>
      </c>
      <c r="N436" s="14">
        <f t="shared" si="243"/>
        <v>432000</v>
      </c>
      <c r="O436" s="14">
        <f t="shared" si="243"/>
        <v>0</v>
      </c>
      <c r="P436" s="14">
        <f t="shared" si="243"/>
        <v>90000</v>
      </c>
      <c r="Q436" s="15">
        <f>G436*H436/G440</f>
        <v>0</v>
      </c>
      <c r="R436" s="16">
        <f>G436*I436/G440</f>
        <v>0</v>
      </c>
      <c r="S436" s="16">
        <f>G436*J436/G440</f>
        <v>0</v>
      </c>
      <c r="T436" s="16">
        <f>G436*K436/G440</f>
        <v>0</v>
      </c>
      <c r="U436" s="16">
        <f>G436*L436/G440</f>
        <v>0</v>
      </c>
      <c r="V436" s="16">
        <f>G436*M436/G440</f>
        <v>0</v>
      </c>
      <c r="W436" s="16">
        <f>G436*N436/G440</f>
        <v>0</v>
      </c>
      <c r="X436" s="16">
        <f>G436*O436/G440</f>
        <v>0</v>
      </c>
      <c r="Y436" s="17">
        <f>G436*P436/G440</f>
        <v>0</v>
      </c>
      <c r="Z436" s="7"/>
      <c r="AA436" s="7"/>
      <c r="AB436" s="7"/>
      <c r="AC436" s="7"/>
      <c r="AD436" s="7"/>
      <c r="AE436" s="7"/>
      <c r="AF436" s="7"/>
      <c r="AG436" s="7"/>
      <c r="AH436" s="7"/>
    </row>
    <row r="437" spans="3:34" hidden="1">
      <c r="C437" s="9"/>
      <c r="D437" s="7" t="str">
        <f>IF(E426="槍兵科","1","0")</f>
        <v>0</v>
      </c>
      <c r="E437" s="7" t="s">
        <v>18</v>
      </c>
      <c r="F437" s="8"/>
      <c r="G437" s="7">
        <f>I426+L426+D437</f>
        <v>0</v>
      </c>
      <c r="H437" s="18">
        <f t="shared" ref="H437:P437" si="244">H423*H443</f>
        <v>0</v>
      </c>
      <c r="I437" s="7">
        <f t="shared" si="244"/>
        <v>0</v>
      </c>
      <c r="J437" s="7">
        <f t="shared" si="244"/>
        <v>0</v>
      </c>
      <c r="K437" s="7">
        <f t="shared" si="244"/>
        <v>0</v>
      </c>
      <c r="L437" s="7">
        <f t="shared" si="244"/>
        <v>4000000</v>
      </c>
      <c r="M437" s="7">
        <f t="shared" si="244"/>
        <v>290000</v>
      </c>
      <c r="N437" s="7">
        <f t="shared" si="244"/>
        <v>140000</v>
      </c>
      <c r="O437" s="7">
        <f t="shared" si="244"/>
        <v>0</v>
      </c>
      <c r="P437" s="7">
        <f t="shared" si="244"/>
        <v>30000</v>
      </c>
      <c r="Q437" s="19">
        <f>G437*H437/G440</f>
        <v>0</v>
      </c>
      <c r="R437" s="20">
        <f>G437*I437/G440</f>
        <v>0</v>
      </c>
      <c r="S437" s="20">
        <f>G437*J437/G440</f>
        <v>0</v>
      </c>
      <c r="T437" s="20">
        <f>G437*K437/G440</f>
        <v>0</v>
      </c>
      <c r="U437" s="20">
        <f>G437*L437/G440</f>
        <v>0</v>
      </c>
      <c r="V437" s="20">
        <f>G437*M437/G440</f>
        <v>0</v>
      </c>
      <c r="W437" s="20">
        <f>G437*N437/G440</f>
        <v>0</v>
      </c>
      <c r="X437" s="20">
        <f>G437*O437/G440</f>
        <v>0</v>
      </c>
      <c r="Y437" s="21">
        <f>G437*P437/G440</f>
        <v>0</v>
      </c>
      <c r="Z437" s="7"/>
      <c r="AA437" s="7"/>
      <c r="AB437" s="7"/>
      <c r="AC437" s="7"/>
      <c r="AD437" s="7"/>
      <c r="AE437" s="7"/>
      <c r="AF437" s="7"/>
      <c r="AG437" s="7"/>
      <c r="AH437" s="7"/>
    </row>
    <row r="438" spans="3:34" hidden="1">
      <c r="C438" s="9"/>
      <c r="D438" s="7" t="str">
        <f>IF(E426="弓兵科","1","0")</f>
        <v>0</v>
      </c>
      <c r="E438" s="7" t="s">
        <v>15</v>
      </c>
      <c r="F438" s="8"/>
      <c r="G438" s="7">
        <f>J426+M426+D438</f>
        <v>0</v>
      </c>
      <c r="H438" s="18">
        <f t="shared" ref="H438:P438" si="245">H423*H444</f>
        <v>0</v>
      </c>
      <c r="I438" s="7">
        <f t="shared" si="245"/>
        <v>0</v>
      </c>
      <c r="J438" s="7">
        <f t="shared" si="245"/>
        <v>0</v>
      </c>
      <c r="K438" s="7">
        <f t="shared" si="245"/>
        <v>0</v>
      </c>
      <c r="L438" s="7">
        <f t="shared" si="245"/>
        <v>2520000</v>
      </c>
      <c r="M438" s="7">
        <f t="shared" si="245"/>
        <v>210000</v>
      </c>
      <c r="N438" s="7">
        <f t="shared" si="245"/>
        <v>300000</v>
      </c>
      <c r="O438" s="7">
        <f t="shared" si="245"/>
        <v>0</v>
      </c>
      <c r="P438" s="7">
        <f t="shared" si="245"/>
        <v>120000</v>
      </c>
      <c r="Q438" s="19">
        <f>G438*H438/G440</f>
        <v>0</v>
      </c>
      <c r="R438" s="20">
        <f>G438*I438/G440</f>
        <v>0</v>
      </c>
      <c r="S438" s="20">
        <f>G438*J438/G440</f>
        <v>0</v>
      </c>
      <c r="T438" s="20">
        <f>G438*K438/G440</f>
        <v>0</v>
      </c>
      <c r="U438" s="20">
        <f>G438*L438/G440</f>
        <v>0</v>
      </c>
      <c r="V438" s="20">
        <f>G438*M438/G440</f>
        <v>0</v>
      </c>
      <c r="W438" s="20">
        <f>G438*N438/G440</f>
        <v>0</v>
      </c>
      <c r="X438" s="20">
        <f>G438*O438/G440</f>
        <v>0</v>
      </c>
      <c r="Y438" s="21">
        <f>G438*P438/G440</f>
        <v>0</v>
      </c>
      <c r="Z438" s="7"/>
      <c r="AA438" s="7"/>
      <c r="AB438" s="7"/>
      <c r="AC438" s="7"/>
      <c r="AD438" s="7"/>
      <c r="AE438" s="7"/>
      <c r="AF438" s="7"/>
      <c r="AG438" s="7"/>
      <c r="AH438" s="7"/>
    </row>
    <row r="439" spans="3:34" hidden="1">
      <c r="C439" s="9"/>
      <c r="D439" s="7" t="str">
        <f>IF(E426="騎兵科","1","0")</f>
        <v>1</v>
      </c>
      <c r="E439" s="7" t="s">
        <v>25</v>
      </c>
      <c r="F439" s="8"/>
      <c r="G439" s="7">
        <f>K426+N426+D439</f>
        <v>1</v>
      </c>
      <c r="H439" s="22">
        <f t="shared" ref="H439:P439" si="246">H423*H445</f>
        <v>0</v>
      </c>
      <c r="I439" s="23">
        <f t="shared" si="246"/>
        <v>0</v>
      </c>
      <c r="J439" s="23">
        <f t="shared" si="246"/>
        <v>0</v>
      </c>
      <c r="K439" s="23">
        <f t="shared" si="246"/>
        <v>0</v>
      </c>
      <c r="L439" s="23">
        <f t="shared" si="246"/>
        <v>5480000</v>
      </c>
      <c r="M439" s="23">
        <f t="shared" si="246"/>
        <v>130000</v>
      </c>
      <c r="N439" s="23">
        <f t="shared" si="246"/>
        <v>220000</v>
      </c>
      <c r="O439" s="23">
        <f t="shared" si="246"/>
        <v>0</v>
      </c>
      <c r="P439" s="23">
        <f t="shared" si="246"/>
        <v>60000</v>
      </c>
      <c r="Q439" s="24">
        <f>G439*H439/G440</f>
        <v>0</v>
      </c>
      <c r="R439" s="25">
        <f>G439*I439/G440</f>
        <v>0</v>
      </c>
      <c r="S439" s="25">
        <f>G439*J439/G440</f>
        <v>0</v>
      </c>
      <c r="T439" s="25">
        <f>G439*K439/G440</f>
        <v>0</v>
      </c>
      <c r="U439" s="25">
        <f>G439*L439/G440</f>
        <v>5480000</v>
      </c>
      <c r="V439" s="25">
        <f>G439*M439/G440</f>
        <v>130000</v>
      </c>
      <c r="W439" s="25">
        <f>G439*N439/G440</f>
        <v>220000</v>
      </c>
      <c r="X439" s="25">
        <f>G439*O439/G440</f>
        <v>0</v>
      </c>
      <c r="Y439" s="26">
        <f>G439*P439/G440</f>
        <v>60000</v>
      </c>
      <c r="Z439" s="7"/>
      <c r="AA439" s="7"/>
      <c r="AB439" s="7"/>
      <c r="AC439" s="7"/>
      <c r="AD439" s="7"/>
      <c r="AE439" s="7"/>
      <c r="AF439" s="7"/>
      <c r="AG439" s="7"/>
      <c r="AH439" s="7"/>
    </row>
    <row r="440" spans="3:34" hidden="1">
      <c r="C440" s="9"/>
      <c r="D440" s="7"/>
      <c r="E440" s="7"/>
      <c r="F440" s="8"/>
      <c r="G440" s="7">
        <f>SUM(G436:G439)</f>
        <v>1</v>
      </c>
      <c r="H440" s="7"/>
      <c r="I440" s="7"/>
      <c r="J440" s="7"/>
      <c r="K440" s="7"/>
      <c r="L440" s="7"/>
      <c r="M440" s="7"/>
      <c r="N440" s="7"/>
      <c r="O440" s="7"/>
      <c r="P440" s="7"/>
      <c r="Q440" s="20">
        <f t="shared" ref="Q440:Y440" si="247">SUM(Q436:Q439)</f>
        <v>0</v>
      </c>
      <c r="R440" s="20">
        <f t="shared" si="247"/>
        <v>0</v>
      </c>
      <c r="S440" s="20">
        <f t="shared" si="247"/>
        <v>0</v>
      </c>
      <c r="T440" s="20">
        <f t="shared" si="247"/>
        <v>0</v>
      </c>
      <c r="U440" s="20">
        <f t="shared" si="247"/>
        <v>5480000</v>
      </c>
      <c r="V440" s="20">
        <f t="shared" si="247"/>
        <v>130000</v>
      </c>
      <c r="W440" s="20">
        <f t="shared" si="247"/>
        <v>220000</v>
      </c>
      <c r="X440" s="20">
        <f t="shared" si="247"/>
        <v>0</v>
      </c>
      <c r="Y440" s="20">
        <f t="shared" si="247"/>
        <v>60000</v>
      </c>
      <c r="Z440" s="27">
        <f>9-COUNTIF(Q440:Y440,0)</f>
        <v>4</v>
      </c>
      <c r="AA440" s="7" t="s">
        <v>27</v>
      </c>
      <c r="AB440" s="7"/>
      <c r="AC440" s="7"/>
      <c r="AD440" s="7"/>
      <c r="AE440" s="7"/>
      <c r="AF440" s="7"/>
      <c r="AG440" s="7"/>
      <c r="AH440" s="7"/>
    </row>
    <row r="441" spans="3:34" hidden="1">
      <c r="C441" s="9"/>
      <c r="D441" s="7"/>
      <c r="E441" s="7"/>
      <c r="F441" s="8"/>
      <c r="G441" s="7"/>
      <c r="H441" s="13" t="s">
        <v>0</v>
      </c>
      <c r="I441" s="14" t="s">
        <v>1</v>
      </c>
      <c r="J441" s="14" t="s">
        <v>2</v>
      </c>
      <c r="K441" s="14" t="s">
        <v>3</v>
      </c>
      <c r="L441" s="14" t="s">
        <v>28</v>
      </c>
      <c r="M441" s="14" t="s">
        <v>29</v>
      </c>
      <c r="N441" s="14" t="s">
        <v>30</v>
      </c>
      <c r="O441" s="14" t="s">
        <v>7</v>
      </c>
      <c r="P441" s="28" t="s">
        <v>8</v>
      </c>
      <c r="Q441" s="29">
        <f>IF(Q440=0,0,Q440-V431/Z440)</f>
        <v>0</v>
      </c>
      <c r="R441" s="30">
        <f>IF(R440=0,0,R440-V431/Z440)</f>
        <v>0</v>
      </c>
      <c r="S441" s="30">
        <f>IF(S440=0,0,S440-V431/Z440)</f>
        <v>0</v>
      </c>
      <c r="T441" s="30">
        <f>IF(T440=0,0,T440-V431/Z440)</f>
        <v>0</v>
      </c>
      <c r="U441" s="30">
        <f>IF(U440=0,0,U440-V431/Z440)</f>
        <v>5480000</v>
      </c>
      <c r="V441" s="30">
        <f>IF(V440=0,0,V440-V431/Z440)</f>
        <v>130000</v>
      </c>
      <c r="W441" s="30">
        <f>IF(W440=0,0,W440-V431/Z440)</f>
        <v>220000</v>
      </c>
      <c r="X441" s="30">
        <f>IF(X440=0,0,X440-V431/Z440)</f>
        <v>0</v>
      </c>
      <c r="Y441" s="30">
        <f>IF(Y440=0,0,Y440-V431/Z440)</f>
        <v>60000</v>
      </c>
      <c r="Z441" s="27">
        <f>9-(IF(Q441&gt;0,0,1)+IF(R441&gt;0,0,1)+IF(S441&gt;0,0,1)+IF(T441&gt;0,0,1)+IF(U441&gt;0,0,1)+IF(V441&gt;0,0,1)+IF(W441&gt;0,0,1)+IF(X441&gt;0,0,1)+IF(Y441&gt;0,0,1))</f>
        <v>4</v>
      </c>
      <c r="AA441" s="27" t="s">
        <v>31</v>
      </c>
      <c r="AB441" s="7"/>
      <c r="AC441" s="7"/>
      <c r="AD441" s="7"/>
      <c r="AE441" s="7"/>
      <c r="AF441" s="7"/>
      <c r="AG441" s="7"/>
      <c r="AH441" s="7"/>
    </row>
    <row r="442" spans="3:34" hidden="1">
      <c r="C442" s="9"/>
      <c r="D442" s="7"/>
      <c r="E442" s="7" t="s">
        <v>13</v>
      </c>
      <c r="F442" s="8"/>
      <c r="G442" s="7"/>
      <c r="H442" s="18">
        <v>15</v>
      </c>
      <c r="I442" s="7">
        <v>50</v>
      </c>
      <c r="J442" s="7">
        <v>52</v>
      </c>
      <c r="K442" s="7">
        <v>54</v>
      </c>
      <c r="L442" s="7">
        <v>200</v>
      </c>
      <c r="M442" s="7">
        <v>208</v>
      </c>
      <c r="N442" s="7">
        <v>216</v>
      </c>
      <c r="O442" s="7">
        <v>10</v>
      </c>
      <c r="P442" s="31">
        <v>30</v>
      </c>
      <c r="Q442" s="32">
        <f>IF(Q441&gt;0,0,Q441)</f>
        <v>0</v>
      </c>
      <c r="R442" s="32">
        <f t="shared" ref="R442:Y442" si="248">IF(R441&gt;0,0,R441)</f>
        <v>0</v>
      </c>
      <c r="S442" s="32">
        <f t="shared" si="248"/>
        <v>0</v>
      </c>
      <c r="T442" s="32">
        <f t="shared" si="248"/>
        <v>0</v>
      </c>
      <c r="U442" s="32">
        <f t="shared" si="248"/>
        <v>0</v>
      </c>
      <c r="V442" s="32">
        <f t="shared" si="248"/>
        <v>0</v>
      </c>
      <c r="W442" s="32">
        <f t="shared" si="248"/>
        <v>0</v>
      </c>
      <c r="X442" s="32">
        <f t="shared" si="248"/>
        <v>0</v>
      </c>
      <c r="Y442" s="32">
        <f t="shared" si="248"/>
        <v>0</v>
      </c>
      <c r="Z442" s="7">
        <f>SUM(Q442:Y442)/Z441</f>
        <v>0</v>
      </c>
      <c r="AA442" s="7"/>
      <c r="AB442" s="7"/>
      <c r="AC442" s="7"/>
      <c r="AD442" s="7"/>
      <c r="AE442" s="7"/>
      <c r="AF442" s="7"/>
      <c r="AG442" s="7"/>
      <c r="AH442" s="7"/>
    </row>
    <row r="443" spans="3:34" hidden="1">
      <c r="C443" s="9"/>
      <c r="D443" s="7"/>
      <c r="E443" s="7" t="s">
        <v>18</v>
      </c>
      <c r="F443" s="8"/>
      <c r="G443" s="7"/>
      <c r="H443" s="18">
        <v>10</v>
      </c>
      <c r="I443" s="7">
        <v>40</v>
      </c>
      <c r="J443" s="7">
        <v>58</v>
      </c>
      <c r="K443" s="7">
        <v>28</v>
      </c>
      <c r="L443" s="7">
        <v>100</v>
      </c>
      <c r="M443" s="7">
        <v>145</v>
      </c>
      <c r="N443" s="7">
        <v>70</v>
      </c>
      <c r="O443" s="7">
        <v>10</v>
      </c>
      <c r="P443" s="31">
        <v>10</v>
      </c>
      <c r="Q443" s="33">
        <f t="shared" ref="Q443:Y443" si="249">IF(Q441&lt;0,0,Q441)</f>
        <v>0</v>
      </c>
      <c r="R443" s="33">
        <f t="shared" si="249"/>
        <v>0</v>
      </c>
      <c r="S443" s="33">
        <f t="shared" si="249"/>
        <v>0</v>
      </c>
      <c r="T443" s="33">
        <f t="shared" si="249"/>
        <v>0</v>
      </c>
      <c r="U443" s="33">
        <f t="shared" si="249"/>
        <v>5480000</v>
      </c>
      <c r="V443" s="33">
        <f t="shared" si="249"/>
        <v>130000</v>
      </c>
      <c r="W443" s="33">
        <f t="shared" si="249"/>
        <v>220000</v>
      </c>
      <c r="X443" s="33">
        <f t="shared" si="249"/>
        <v>0</v>
      </c>
      <c r="Y443" s="33">
        <f t="shared" si="249"/>
        <v>60000</v>
      </c>
    </row>
    <row r="444" spans="3:34" hidden="1">
      <c r="C444" s="9"/>
      <c r="D444" s="7"/>
      <c r="E444" s="7" t="s">
        <v>15</v>
      </c>
      <c r="F444" s="8"/>
      <c r="G444" s="7"/>
      <c r="H444" s="18">
        <v>10</v>
      </c>
      <c r="I444" s="7">
        <v>25</v>
      </c>
      <c r="J444" s="7">
        <v>42</v>
      </c>
      <c r="K444" s="7">
        <v>60</v>
      </c>
      <c r="L444" s="7">
        <v>63</v>
      </c>
      <c r="M444" s="7">
        <v>105</v>
      </c>
      <c r="N444" s="7">
        <v>150</v>
      </c>
      <c r="O444" s="7">
        <v>5</v>
      </c>
      <c r="P444" s="31">
        <v>40</v>
      </c>
      <c r="Q444" s="24">
        <f>IF(Q443=0,0,Q443+Z442)</f>
        <v>0</v>
      </c>
      <c r="R444" s="25">
        <f>IF(R443=0,0,R443+Z442)</f>
        <v>0</v>
      </c>
      <c r="S444" s="25">
        <f>IF(S443=0,0,S443+Z442)</f>
        <v>0</v>
      </c>
      <c r="T444" s="25">
        <f>IF(T443=0,0,T443+Z442)</f>
        <v>0</v>
      </c>
      <c r="U444" s="25">
        <f>IF(U443=0,0,U443+Z442)</f>
        <v>5480000</v>
      </c>
      <c r="V444" s="25">
        <f>IF(V443=0,0,V443+Z442)</f>
        <v>130000</v>
      </c>
      <c r="W444" s="25">
        <f>IF(W443=0,0,W443+Z442)</f>
        <v>220000</v>
      </c>
      <c r="X444" s="25">
        <f>IF(X443=0,0,X443+Z442)</f>
        <v>0</v>
      </c>
      <c r="Y444" s="25">
        <f>IF(Y443=0,0,Y443+Z442)</f>
        <v>60000</v>
      </c>
      <c r="Z444" s="27">
        <f>9-(IF(Q444&gt;0,0,1)+IF(R444&gt;0,0,1)+IF(S444&gt;0,0,1)+IF(T444&gt;0,0,1)+IF(U444&gt;0,0,1)+IF(V444&gt;0,0,1)+IF(W444&gt;0,0,1)+IF(X444&gt;0,0,1)+IF(Y444&gt;0,0,1))</f>
        <v>4</v>
      </c>
      <c r="AA444" s="27" t="s">
        <v>31</v>
      </c>
    </row>
    <row r="445" spans="3:34" hidden="1">
      <c r="C445" s="9"/>
      <c r="D445" s="7"/>
      <c r="E445" s="7" t="s">
        <v>25</v>
      </c>
      <c r="F445" s="8"/>
      <c r="G445" s="7"/>
      <c r="H445" s="22">
        <v>10</v>
      </c>
      <c r="I445" s="23">
        <v>55</v>
      </c>
      <c r="J445" s="23">
        <v>26</v>
      </c>
      <c r="K445" s="23">
        <v>44</v>
      </c>
      <c r="L445" s="23">
        <v>137</v>
      </c>
      <c r="M445" s="23">
        <v>65</v>
      </c>
      <c r="N445" s="23">
        <v>110</v>
      </c>
      <c r="O445" s="23">
        <v>5</v>
      </c>
      <c r="P445" s="34">
        <v>20</v>
      </c>
      <c r="Q445" s="32">
        <f>IF(Q444&gt;0,0,Q444)</f>
        <v>0</v>
      </c>
      <c r="R445" s="32">
        <f t="shared" ref="R445:Y445" si="250">IF(R444&gt;0,0,R444)</f>
        <v>0</v>
      </c>
      <c r="S445" s="32">
        <f t="shared" si="250"/>
        <v>0</v>
      </c>
      <c r="T445" s="32">
        <f t="shared" si="250"/>
        <v>0</v>
      </c>
      <c r="U445" s="32">
        <f t="shared" si="250"/>
        <v>0</v>
      </c>
      <c r="V445" s="32">
        <f t="shared" si="250"/>
        <v>0</v>
      </c>
      <c r="W445" s="32">
        <f t="shared" si="250"/>
        <v>0</v>
      </c>
      <c r="X445" s="32">
        <f t="shared" si="250"/>
        <v>0</v>
      </c>
      <c r="Y445" s="32">
        <f t="shared" si="250"/>
        <v>0</v>
      </c>
      <c r="Z445" s="7">
        <f>SUM(Q445:Y445)/Z444</f>
        <v>0</v>
      </c>
      <c r="AA445" s="7"/>
    </row>
    <row r="446" spans="3:34" hidden="1">
      <c r="C446" s="9"/>
      <c r="D446" s="7"/>
      <c r="E446" s="7"/>
      <c r="F446" s="8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33">
        <f t="shared" ref="Q446:Y446" si="251">IF(Q444&lt;0,0,Q444)</f>
        <v>0</v>
      </c>
      <c r="R446" s="33">
        <f t="shared" si="251"/>
        <v>0</v>
      </c>
      <c r="S446" s="33">
        <f t="shared" si="251"/>
        <v>0</v>
      </c>
      <c r="T446" s="33">
        <f t="shared" si="251"/>
        <v>0</v>
      </c>
      <c r="U446" s="33">
        <f t="shared" si="251"/>
        <v>5480000</v>
      </c>
      <c r="V446" s="33">
        <f t="shared" si="251"/>
        <v>130000</v>
      </c>
      <c r="W446" s="33">
        <f t="shared" si="251"/>
        <v>220000</v>
      </c>
      <c r="X446" s="33">
        <f t="shared" si="251"/>
        <v>0</v>
      </c>
      <c r="Y446" s="33">
        <f t="shared" si="251"/>
        <v>60000</v>
      </c>
    </row>
    <row r="447" spans="3:34" hidden="1">
      <c r="C447" s="9"/>
      <c r="D447" s="7"/>
      <c r="E447" s="7"/>
      <c r="F447" s="8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24">
        <f>IF(Q446=0,0,Q446+Z445)</f>
        <v>0</v>
      </c>
      <c r="R447" s="25">
        <f>IF(R446=0,0,R446+Z445)</f>
        <v>0</v>
      </c>
      <c r="S447" s="25">
        <f>IF(S446=0,0,S446+Z445)</f>
        <v>0</v>
      </c>
      <c r="T447" s="25">
        <f>IF(T446=0,0,T446+Z445)</f>
        <v>0</v>
      </c>
      <c r="U447" s="25">
        <f>IF(U446=0,0,U446+Z445)</f>
        <v>5480000</v>
      </c>
      <c r="V447" s="25">
        <f>IF(V446=0,0,V446+Z445)</f>
        <v>130000</v>
      </c>
      <c r="W447" s="25">
        <f>IF(W446=0,0,W446+Z445)</f>
        <v>220000</v>
      </c>
      <c r="X447" s="25">
        <f>IF(X446=0,0,X446+Z445)</f>
        <v>0</v>
      </c>
      <c r="Y447" s="25">
        <f>IF(Y446=0,0,Y446+Z445)</f>
        <v>60000</v>
      </c>
      <c r="Z447" s="27">
        <f>9-(IF(Q447&gt;0,0,1)+IF(R447&gt;0,0,1)+IF(S447&gt;0,0,1)+IF(T447&gt;0,0,1)+IF(U447&gt;0,0,1)+IF(V447&gt;0,0,1)+IF(W447&gt;0,0,1)+IF(X447&gt;0,0,1)+IF(Y447&gt;0,0,1))</f>
        <v>4</v>
      </c>
      <c r="AA447" s="27" t="s">
        <v>31</v>
      </c>
    </row>
    <row r="448" spans="3:34" hidden="1">
      <c r="C448" s="9"/>
      <c r="D448" s="7"/>
      <c r="E448" s="7"/>
      <c r="F448" s="8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32">
        <f>IF(Q447&gt;0,0,Q447)</f>
        <v>0</v>
      </c>
      <c r="R448" s="32">
        <f t="shared" ref="R448:Y448" si="252">IF(R447&gt;0,0,R447)</f>
        <v>0</v>
      </c>
      <c r="S448" s="32">
        <f t="shared" si="252"/>
        <v>0</v>
      </c>
      <c r="T448" s="32">
        <f t="shared" si="252"/>
        <v>0</v>
      </c>
      <c r="U448" s="32">
        <f t="shared" si="252"/>
        <v>0</v>
      </c>
      <c r="V448" s="32">
        <f t="shared" si="252"/>
        <v>0</v>
      </c>
      <c r="W448" s="32">
        <f t="shared" si="252"/>
        <v>0</v>
      </c>
      <c r="X448" s="32">
        <f t="shared" si="252"/>
        <v>0</v>
      </c>
      <c r="Y448" s="32">
        <f t="shared" si="252"/>
        <v>0</v>
      </c>
      <c r="Z448" s="7">
        <f>SUM(Q448:Y448)/Z447</f>
        <v>0</v>
      </c>
      <c r="AA448" s="7"/>
    </row>
    <row r="449" spans="3:27" hidden="1">
      <c r="C449" s="9"/>
      <c r="D449" s="7"/>
      <c r="E449" s="7"/>
      <c r="F449" s="8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33">
        <f t="shared" ref="Q449:Y449" si="253">IF(Q447&lt;0,0,Q447)</f>
        <v>0</v>
      </c>
      <c r="R449" s="33">
        <f t="shared" si="253"/>
        <v>0</v>
      </c>
      <c r="S449" s="33">
        <f t="shared" si="253"/>
        <v>0</v>
      </c>
      <c r="T449" s="33">
        <f t="shared" si="253"/>
        <v>0</v>
      </c>
      <c r="U449" s="33">
        <f t="shared" si="253"/>
        <v>5480000</v>
      </c>
      <c r="V449" s="33">
        <f t="shared" si="253"/>
        <v>130000</v>
      </c>
      <c r="W449" s="33">
        <f t="shared" si="253"/>
        <v>220000</v>
      </c>
      <c r="X449" s="33">
        <f t="shared" si="253"/>
        <v>0</v>
      </c>
      <c r="Y449" s="33">
        <f t="shared" si="253"/>
        <v>60000</v>
      </c>
    </row>
    <row r="450" spans="3:27" hidden="1">
      <c r="C450" s="9"/>
      <c r="D450" s="7"/>
      <c r="E450" s="7"/>
      <c r="F450" s="8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24">
        <f>IF(Q449=0,0,Q449+Z448)</f>
        <v>0</v>
      </c>
      <c r="R450" s="25">
        <f>IF(R449=0,0,R449+Z448)</f>
        <v>0</v>
      </c>
      <c r="S450" s="25">
        <f>IF(S449=0,0,S449+Z448)</f>
        <v>0</v>
      </c>
      <c r="T450" s="25">
        <f>IF(T449=0,0,T449+Z448)</f>
        <v>0</v>
      </c>
      <c r="U450" s="25">
        <f>IF(U449=0,0,U449+Z448)</f>
        <v>5480000</v>
      </c>
      <c r="V450" s="25">
        <f>IF(V449=0,0,V449+Z448)</f>
        <v>130000</v>
      </c>
      <c r="W450" s="25">
        <f>IF(W449=0,0,W449+Z448)</f>
        <v>220000</v>
      </c>
      <c r="X450" s="25">
        <f>IF(X449=0,0,X449+Z448)</f>
        <v>0</v>
      </c>
      <c r="Y450" s="25">
        <f>IF(Y449=0,0,Y449+Z448)</f>
        <v>60000</v>
      </c>
      <c r="Z450" s="27">
        <f>9-(IF(Q450&gt;0,0,1)+IF(R450&gt;0,0,1)+IF(S450&gt;0,0,1)+IF(T450&gt;0,0,1)+IF(U450&gt;0,0,1)+IF(V450&gt;0,0,1)+IF(W450&gt;0,0,1)+IF(X450&gt;0,0,1)+IF(Y450&gt;0,0,1))</f>
        <v>4</v>
      </c>
      <c r="AA450" s="27" t="s">
        <v>31</v>
      </c>
    </row>
    <row r="451" spans="3:27" hidden="1">
      <c r="C451" s="9"/>
      <c r="D451" s="7"/>
      <c r="E451" s="7"/>
      <c r="F451" s="8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32">
        <f>IF(Q450&gt;0,0,Q450)</f>
        <v>0</v>
      </c>
      <c r="R451" s="32">
        <f t="shared" ref="R451:Y451" si="254">IF(R450&gt;0,0,R450)</f>
        <v>0</v>
      </c>
      <c r="S451" s="32">
        <f t="shared" si="254"/>
        <v>0</v>
      </c>
      <c r="T451" s="32">
        <f t="shared" si="254"/>
        <v>0</v>
      </c>
      <c r="U451" s="32">
        <f t="shared" si="254"/>
        <v>0</v>
      </c>
      <c r="V451" s="32">
        <f t="shared" si="254"/>
        <v>0</v>
      </c>
      <c r="W451" s="32">
        <f t="shared" si="254"/>
        <v>0</v>
      </c>
      <c r="X451" s="32">
        <f t="shared" si="254"/>
        <v>0</v>
      </c>
      <c r="Y451" s="32">
        <f t="shared" si="254"/>
        <v>0</v>
      </c>
      <c r="Z451" s="7">
        <f>SUM(Q451:Y451)/Z450</f>
        <v>0</v>
      </c>
      <c r="AA451" s="7"/>
    </row>
    <row r="452" spans="3:27" hidden="1">
      <c r="C452" s="9"/>
      <c r="D452" s="7"/>
      <c r="E452" s="7"/>
      <c r="F452" s="8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33">
        <f t="shared" ref="Q452:Y452" si="255">IF(Q450&lt;0,0,Q450)</f>
        <v>0</v>
      </c>
      <c r="R452" s="33">
        <f t="shared" si="255"/>
        <v>0</v>
      </c>
      <c r="S452" s="33">
        <f t="shared" si="255"/>
        <v>0</v>
      </c>
      <c r="T452" s="33">
        <f t="shared" si="255"/>
        <v>0</v>
      </c>
      <c r="U452" s="33">
        <f t="shared" si="255"/>
        <v>5480000</v>
      </c>
      <c r="V452" s="33">
        <f t="shared" si="255"/>
        <v>130000</v>
      </c>
      <c r="W452" s="33">
        <f t="shared" si="255"/>
        <v>220000</v>
      </c>
      <c r="X452" s="33">
        <f t="shared" si="255"/>
        <v>0</v>
      </c>
      <c r="Y452" s="33">
        <f t="shared" si="255"/>
        <v>60000</v>
      </c>
    </row>
    <row r="453" spans="3:27" hidden="1">
      <c r="C453" s="9"/>
      <c r="D453" s="7"/>
      <c r="E453" s="7"/>
      <c r="F453" s="8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24">
        <f>IF(Q452=0,0,Q452+Z451)</f>
        <v>0</v>
      </c>
      <c r="R453" s="25">
        <f>IF(R452=0,0,R452+Z451)</f>
        <v>0</v>
      </c>
      <c r="S453" s="25">
        <f>IF(S452=0,0,S452+Z451)</f>
        <v>0</v>
      </c>
      <c r="T453" s="25">
        <f>IF(T452=0,0,T452+Z451)</f>
        <v>0</v>
      </c>
      <c r="U453" s="25">
        <f>IF(U452=0,0,U452+Z451)</f>
        <v>5480000</v>
      </c>
      <c r="V453" s="25">
        <f>IF(V452=0,0,V452+Z451)</f>
        <v>130000</v>
      </c>
      <c r="W453" s="25">
        <f>IF(W452=0,0,W452+Z451)</f>
        <v>220000</v>
      </c>
      <c r="X453" s="25">
        <f>IF(X452=0,0,X452+Z451)</f>
        <v>0</v>
      </c>
      <c r="Y453" s="25">
        <f>IF(Y452=0,0,Y452+Z451)</f>
        <v>60000</v>
      </c>
      <c r="Z453" s="27">
        <f>9-(IF(Q453&gt;0,0,1)+IF(R453&gt;0,0,1)+IF(S453&gt;0,0,1)+IF(T453&gt;0,0,1)+IF(U453&gt;0,0,1)+IF(V453&gt;0,0,1)+IF(W453&gt;0,0,1)+IF(X453&gt;0,0,1)+IF(Y453&gt;0,0,1))</f>
        <v>4</v>
      </c>
      <c r="AA453" s="27" t="s">
        <v>31</v>
      </c>
    </row>
    <row r="454" spans="3:27" hidden="1">
      <c r="C454" s="9"/>
      <c r="D454" s="7"/>
      <c r="E454" s="7"/>
      <c r="F454" s="8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32">
        <f>IF(Q453&gt;0,0,Q453)</f>
        <v>0</v>
      </c>
      <c r="R454" s="32">
        <f t="shared" ref="R454:Y454" si="256">IF(R453&gt;0,0,R453)</f>
        <v>0</v>
      </c>
      <c r="S454" s="32">
        <f t="shared" si="256"/>
        <v>0</v>
      </c>
      <c r="T454" s="32">
        <f t="shared" si="256"/>
        <v>0</v>
      </c>
      <c r="U454" s="32">
        <f t="shared" si="256"/>
        <v>0</v>
      </c>
      <c r="V454" s="32">
        <f t="shared" si="256"/>
        <v>0</v>
      </c>
      <c r="W454" s="32">
        <f t="shared" si="256"/>
        <v>0</v>
      </c>
      <c r="X454" s="32">
        <f t="shared" si="256"/>
        <v>0</v>
      </c>
      <c r="Y454" s="32">
        <f t="shared" si="256"/>
        <v>0</v>
      </c>
      <c r="Z454" s="7">
        <f>SUM(Q454:Y454)/Z453</f>
        <v>0</v>
      </c>
      <c r="AA454" s="7"/>
    </row>
    <row r="455" spans="3:27" hidden="1">
      <c r="C455" s="9"/>
      <c r="D455" s="7"/>
      <c r="E455" s="7"/>
      <c r="F455" s="8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33">
        <f t="shared" ref="Q455:Y455" si="257">IF(Q453&lt;0,0,Q453)</f>
        <v>0</v>
      </c>
      <c r="R455" s="33">
        <f t="shared" si="257"/>
        <v>0</v>
      </c>
      <c r="S455" s="33">
        <f t="shared" si="257"/>
        <v>0</v>
      </c>
      <c r="T455" s="33">
        <f t="shared" si="257"/>
        <v>0</v>
      </c>
      <c r="U455" s="33">
        <f t="shared" si="257"/>
        <v>5480000</v>
      </c>
      <c r="V455" s="33">
        <f t="shared" si="257"/>
        <v>130000</v>
      </c>
      <c r="W455" s="33">
        <f t="shared" si="257"/>
        <v>220000</v>
      </c>
      <c r="X455" s="33">
        <f t="shared" si="257"/>
        <v>0</v>
      </c>
      <c r="Y455" s="33">
        <f t="shared" si="257"/>
        <v>60000</v>
      </c>
    </row>
    <row r="456" spans="3:27" hidden="1">
      <c r="C456" s="9"/>
      <c r="D456" s="7"/>
      <c r="E456" s="7"/>
      <c r="F456" s="8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24">
        <f>IF(Q455=0,0,Q455+Z454)</f>
        <v>0</v>
      </c>
      <c r="R456" s="25">
        <f>IF(R455=0,0,R455+Z454)</f>
        <v>0</v>
      </c>
      <c r="S456" s="25">
        <f>IF(S455=0,0,S455+Z454)</f>
        <v>0</v>
      </c>
      <c r="T456" s="25">
        <f>IF(T455=0,0,T455+Z454)</f>
        <v>0</v>
      </c>
      <c r="U456" s="25">
        <f>IF(U455=0,0,U455+Z454)</f>
        <v>5480000</v>
      </c>
      <c r="V456" s="25">
        <f>IF(V455=0,0,V455+Z454)</f>
        <v>130000</v>
      </c>
      <c r="W456" s="25">
        <f>IF(W455=0,0,W455+Z454)</f>
        <v>220000</v>
      </c>
      <c r="X456" s="25">
        <f>IF(X455=0,0,X455+Z454)</f>
        <v>0</v>
      </c>
      <c r="Y456" s="25">
        <f>IF(Y455=0,0,Y455+Z454)</f>
        <v>60000</v>
      </c>
      <c r="Z456" s="27">
        <f>9-(IF(Q456&gt;0,0,1)+IF(R456&gt;0,0,1)+IF(S456&gt;0,0,1)+IF(T456&gt;0,0,1)+IF(U456&gt;0,0,1)+IF(V456&gt;0,0,1)+IF(W456&gt;0,0,1)+IF(X456&gt;0,0,1)+IF(Y456&gt;0,0,1))</f>
        <v>4</v>
      </c>
      <c r="AA456" s="27" t="s">
        <v>31</v>
      </c>
    </row>
    <row r="457" spans="3:27" hidden="1">
      <c r="C457" s="9"/>
      <c r="D457" s="7"/>
      <c r="E457" s="7"/>
      <c r="F457" s="8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32">
        <f>IF(Q456&gt;0,0,Q456)</f>
        <v>0</v>
      </c>
      <c r="R457" s="32">
        <f t="shared" ref="R457:Y457" si="258">IF(R456&gt;0,0,R456)</f>
        <v>0</v>
      </c>
      <c r="S457" s="32">
        <f t="shared" si="258"/>
        <v>0</v>
      </c>
      <c r="T457" s="32">
        <f t="shared" si="258"/>
        <v>0</v>
      </c>
      <c r="U457" s="32">
        <f t="shared" si="258"/>
        <v>0</v>
      </c>
      <c r="V457" s="32">
        <f t="shared" si="258"/>
        <v>0</v>
      </c>
      <c r="W457" s="32">
        <f t="shared" si="258"/>
        <v>0</v>
      </c>
      <c r="X457" s="32">
        <f t="shared" si="258"/>
        <v>0</v>
      </c>
      <c r="Y457" s="32">
        <f t="shared" si="258"/>
        <v>0</v>
      </c>
      <c r="Z457" s="7">
        <f>SUM(Q457:Y457)/Z456</f>
        <v>0</v>
      </c>
      <c r="AA457" s="7"/>
    </row>
    <row r="458" spans="3:27" hidden="1">
      <c r="C458" s="9"/>
      <c r="D458" s="7"/>
      <c r="E458" s="7"/>
      <c r="F458" s="8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33">
        <f t="shared" ref="Q458:Y458" si="259">IF(Q456&lt;0,0,Q456)</f>
        <v>0</v>
      </c>
      <c r="R458" s="33">
        <f t="shared" si="259"/>
        <v>0</v>
      </c>
      <c r="S458" s="33">
        <f t="shared" si="259"/>
        <v>0</v>
      </c>
      <c r="T458" s="33">
        <f t="shared" si="259"/>
        <v>0</v>
      </c>
      <c r="U458" s="33">
        <f t="shared" si="259"/>
        <v>5480000</v>
      </c>
      <c r="V458" s="33">
        <f t="shared" si="259"/>
        <v>130000</v>
      </c>
      <c r="W458" s="33">
        <f t="shared" si="259"/>
        <v>220000</v>
      </c>
      <c r="X458" s="33">
        <f t="shared" si="259"/>
        <v>0</v>
      </c>
      <c r="Y458" s="33">
        <f t="shared" si="259"/>
        <v>60000</v>
      </c>
    </row>
    <row r="459" spans="3:27" hidden="1">
      <c r="C459" s="9"/>
      <c r="D459" s="7"/>
      <c r="E459" s="7"/>
      <c r="F459" s="8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24">
        <f>IF(Q458=0,0,Q458+Z457)</f>
        <v>0</v>
      </c>
      <c r="R459" s="25">
        <f>IF(R458=0,0,R458+Z457)</f>
        <v>0</v>
      </c>
      <c r="S459" s="25">
        <f>IF(S458=0,0,S458+Z457)</f>
        <v>0</v>
      </c>
      <c r="T459" s="25">
        <f>IF(T458=0,0,T458+Z457)</f>
        <v>0</v>
      </c>
      <c r="U459" s="25">
        <f>IF(U458=0,0,U458+Z457)</f>
        <v>5480000</v>
      </c>
      <c r="V459" s="25">
        <f>IF(V458=0,0,V458+Z457)</f>
        <v>130000</v>
      </c>
      <c r="W459" s="25">
        <f>IF(W458=0,0,W458+Z457)</f>
        <v>220000</v>
      </c>
      <c r="X459" s="25">
        <f>IF(X458=0,0,X458+Z457)</f>
        <v>0</v>
      </c>
      <c r="Y459" s="25">
        <f>IF(Y458=0,0,Y458+Z457)</f>
        <v>60000</v>
      </c>
      <c r="Z459" s="27">
        <f>9-(IF(Q459&gt;0,0,1)+IF(R459&gt;0,0,1)+IF(S459&gt;0,0,1)+IF(T459&gt;0,0,1)+IF(U459&gt;0,0,1)+IF(V459&gt;0,0,1)+IF(W459&gt;0,0,1)+IF(X459&gt;0,0,1)+IF(Y459&gt;0,0,1))</f>
        <v>4</v>
      </c>
      <c r="AA459" s="27" t="s">
        <v>31</v>
      </c>
    </row>
    <row r="460" spans="3:27" hidden="1">
      <c r="C460" s="9"/>
      <c r="D460" s="7"/>
      <c r="E460" s="7"/>
      <c r="F460" s="8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32">
        <f>IF(Q459&gt;0,0,Q459)</f>
        <v>0</v>
      </c>
      <c r="R460" s="32">
        <f t="shared" ref="R460:Y460" si="260">IF(R459&gt;0,0,R459)</f>
        <v>0</v>
      </c>
      <c r="S460" s="32">
        <f t="shared" si="260"/>
        <v>0</v>
      </c>
      <c r="T460" s="32">
        <f t="shared" si="260"/>
        <v>0</v>
      </c>
      <c r="U460" s="32">
        <f t="shared" si="260"/>
        <v>0</v>
      </c>
      <c r="V460" s="32">
        <f t="shared" si="260"/>
        <v>0</v>
      </c>
      <c r="W460" s="32">
        <f t="shared" si="260"/>
        <v>0</v>
      </c>
      <c r="X460" s="32">
        <f t="shared" si="260"/>
        <v>0</v>
      </c>
      <c r="Y460" s="32">
        <f t="shared" si="260"/>
        <v>0</v>
      </c>
      <c r="Z460" s="7">
        <f>SUM(Q460:Y460)/Z459</f>
        <v>0</v>
      </c>
      <c r="AA460" s="7"/>
    </row>
    <row r="461" spans="3:27" hidden="1">
      <c r="C461" s="9"/>
      <c r="D461" s="7"/>
      <c r="E461" s="7"/>
      <c r="F461" s="8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33">
        <f t="shared" ref="Q461:Y461" si="261">IF(Q459&lt;0,0,Q459)</f>
        <v>0</v>
      </c>
      <c r="R461" s="33">
        <f t="shared" si="261"/>
        <v>0</v>
      </c>
      <c r="S461" s="33">
        <f t="shared" si="261"/>
        <v>0</v>
      </c>
      <c r="T461" s="33">
        <f t="shared" si="261"/>
        <v>0</v>
      </c>
      <c r="U461" s="33">
        <f t="shared" si="261"/>
        <v>5480000</v>
      </c>
      <c r="V461" s="33">
        <f t="shared" si="261"/>
        <v>130000</v>
      </c>
      <c r="W461" s="33">
        <f t="shared" si="261"/>
        <v>220000</v>
      </c>
      <c r="X461" s="33">
        <f t="shared" si="261"/>
        <v>0</v>
      </c>
      <c r="Y461" s="33">
        <f t="shared" si="261"/>
        <v>60000</v>
      </c>
    </row>
    <row r="462" spans="3:27" hidden="1">
      <c r="C462" s="9"/>
      <c r="D462" s="7"/>
      <c r="E462" s="7"/>
      <c r="F462" s="8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35">
        <f>IF(Q461=0,0,Q461+Z460)</f>
        <v>0</v>
      </c>
      <c r="R462" s="35">
        <f>IF(R461=0,0,R461+Z460)</f>
        <v>0</v>
      </c>
      <c r="S462" s="35">
        <f>IF(S461=0,0,S461+Z460)</f>
        <v>0</v>
      </c>
      <c r="T462" s="35">
        <f>IF(T461=0,0,T461+Z460)</f>
        <v>0</v>
      </c>
      <c r="U462" s="35">
        <f>IF(U461=0,0,U461+Z460)</f>
        <v>5480000</v>
      </c>
      <c r="V462" s="35">
        <f>IF(V461=0,0,V461+Z460)</f>
        <v>130000</v>
      </c>
      <c r="W462" s="35">
        <f>IF(W461=0,0,W461+Z460)</f>
        <v>220000</v>
      </c>
      <c r="X462" s="35">
        <f>IF(X461=0,0,X461+Z460)</f>
        <v>0</v>
      </c>
      <c r="Y462" s="35">
        <f>IF(Y461=0,0,Y461+Z460)</f>
        <v>60000</v>
      </c>
      <c r="Z462" s="27">
        <f>9-(IF(Q462&gt;0,0,1)+IF(R462&gt;0,0,1)+IF(S462&gt;0,0,1)+IF(T462&gt;0,0,1)+IF(U462&gt;0,0,1)+IF(V462&gt;0,0,1)+IF(W462&gt;0,0,1)+IF(X462&gt;0,0,1)+IF(Y462&gt;0,0,1))</f>
        <v>4</v>
      </c>
      <c r="AA462" s="27" t="s">
        <v>31</v>
      </c>
    </row>
    <row r="463" spans="3:27" hidden="1">
      <c r="C463" s="9"/>
      <c r="D463" s="7"/>
      <c r="E463" s="7"/>
      <c r="F463" s="8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36">
        <f t="shared" ref="Q463:Y463" si="262">IF(Q462=0,0,Q462/Q440)</f>
        <v>0</v>
      </c>
      <c r="R463" s="36">
        <f t="shared" si="262"/>
        <v>0</v>
      </c>
      <c r="S463" s="36">
        <f t="shared" si="262"/>
        <v>0</v>
      </c>
      <c r="T463" s="36">
        <f t="shared" si="262"/>
        <v>0</v>
      </c>
      <c r="U463" s="36">
        <f t="shared" si="262"/>
        <v>1</v>
      </c>
      <c r="V463" s="36">
        <f t="shared" si="262"/>
        <v>1</v>
      </c>
      <c r="W463" s="36">
        <f t="shared" si="262"/>
        <v>1</v>
      </c>
      <c r="X463" s="36">
        <f t="shared" si="262"/>
        <v>0</v>
      </c>
      <c r="Y463" s="36">
        <f t="shared" si="262"/>
        <v>1</v>
      </c>
      <c r="Z463" s="27"/>
      <c r="AA463" s="27"/>
    </row>
    <row r="464" spans="3:27">
      <c r="C464" s="9"/>
      <c r="D464" s="7"/>
      <c r="E464" s="7"/>
      <c r="F464" s="8"/>
      <c r="G464" s="7"/>
      <c r="H464" s="7" t="s">
        <v>0</v>
      </c>
      <c r="I464" s="7" t="s">
        <v>1</v>
      </c>
      <c r="J464" s="7" t="s">
        <v>2</v>
      </c>
      <c r="K464" s="7" t="s">
        <v>3</v>
      </c>
      <c r="L464" s="7" t="s">
        <v>4</v>
      </c>
      <c r="M464" s="7" t="s">
        <v>5</v>
      </c>
      <c r="N464" s="7" t="s">
        <v>6</v>
      </c>
      <c r="O464" s="7" t="s">
        <v>7</v>
      </c>
      <c r="P464" s="7" t="s">
        <v>8</v>
      </c>
      <c r="Q464" s="7"/>
      <c r="R464" s="7"/>
      <c r="S464" s="7"/>
      <c r="T464" s="7"/>
      <c r="U464" s="7"/>
    </row>
    <row r="465" spans="1:34" ht="14.25" thickBot="1">
      <c r="C465" s="37"/>
      <c r="D465" s="38"/>
      <c r="E465" s="38"/>
      <c r="F465" s="39"/>
      <c r="G465" s="38" t="s">
        <v>32</v>
      </c>
      <c r="H465" s="40">
        <f t="shared" ref="H465:P465" si="263">H423*Q463</f>
        <v>0</v>
      </c>
      <c r="I465" s="40">
        <f t="shared" si="263"/>
        <v>0</v>
      </c>
      <c r="J465" s="40">
        <f t="shared" si="263"/>
        <v>0</v>
      </c>
      <c r="K465" s="40">
        <f t="shared" si="263"/>
        <v>0</v>
      </c>
      <c r="L465" s="40">
        <f t="shared" si="263"/>
        <v>40000</v>
      </c>
      <c r="M465" s="40">
        <f t="shared" si="263"/>
        <v>2000</v>
      </c>
      <c r="N465" s="40">
        <f t="shared" si="263"/>
        <v>2000</v>
      </c>
      <c r="O465" s="40">
        <f t="shared" si="263"/>
        <v>0</v>
      </c>
      <c r="P465" s="40">
        <f t="shared" si="263"/>
        <v>3000</v>
      </c>
      <c r="Q465" s="38"/>
      <c r="R465" s="38"/>
      <c r="S465" s="38"/>
      <c r="T465" s="38"/>
      <c r="U465" s="38"/>
    </row>
    <row r="466" spans="1:34" ht="12.6" customHeight="1" thickBot="1"/>
    <row r="467" spans="1:34">
      <c r="C467" s="6" t="s">
        <v>45</v>
      </c>
      <c r="D467" s="7"/>
      <c r="E467" s="7" t="s">
        <v>12</v>
      </c>
      <c r="F467" s="8"/>
      <c r="G467" s="7"/>
      <c r="H467" s="7" t="s">
        <v>0</v>
      </c>
      <c r="I467" s="7" t="s">
        <v>1</v>
      </c>
      <c r="J467" s="7" t="s">
        <v>2</v>
      </c>
      <c r="K467" s="7" t="s">
        <v>3</v>
      </c>
      <c r="L467" s="7" t="s">
        <v>4</v>
      </c>
      <c r="M467" s="7" t="s">
        <v>5</v>
      </c>
      <c r="N467" s="7" t="s">
        <v>6</v>
      </c>
      <c r="O467" s="7"/>
      <c r="P467" s="7"/>
      <c r="Q467" s="7"/>
      <c r="R467" s="7"/>
      <c r="S467" s="7"/>
      <c r="T467" s="7"/>
      <c r="U467" s="7"/>
    </row>
    <row r="468" spans="1:34">
      <c r="A468" t="s">
        <v>13</v>
      </c>
      <c r="C468" s="9"/>
      <c r="D468" s="7" t="s">
        <v>14</v>
      </c>
      <c r="E468" s="10" t="s">
        <v>25</v>
      </c>
      <c r="F468" s="8"/>
      <c r="G468" s="7" t="s">
        <v>16</v>
      </c>
      <c r="H468" s="10"/>
      <c r="I468" s="10"/>
      <c r="J468" s="10"/>
      <c r="K468" s="10"/>
      <c r="L468" s="10"/>
      <c r="M468" s="10"/>
      <c r="N468" s="10"/>
      <c r="O468" s="7"/>
      <c r="P468" s="7"/>
      <c r="Q468" s="7"/>
      <c r="R468" s="7"/>
      <c r="S468" s="7" t="s">
        <v>17</v>
      </c>
      <c r="T468" s="11">
        <f>SUM(Q478:Y481)</f>
        <v>5890000</v>
      </c>
      <c r="U468" s="7"/>
    </row>
    <row r="469" spans="1:34">
      <c r="A469" t="s">
        <v>18</v>
      </c>
      <c r="C469" s="9"/>
      <c r="D469" s="7" t="s">
        <v>19</v>
      </c>
      <c r="E469" s="10"/>
      <c r="F469" s="8"/>
      <c r="G469" s="7" t="s">
        <v>20</v>
      </c>
      <c r="H469" s="10">
        <v>100</v>
      </c>
      <c r="I469" s="10">
        <v>100</v>
      </c>
      <c r="J469" s="10">
        <v>100</v>
      </c>
      <c r="K469" s="10">
        <v>100</v>
      </c>
      <c r="L469" s="10">
        <v>100</v>
      </c>
      <c r="M469" s="10">
        <v>100</v>
      </c>
      <c r="N469" s="10">
        <v>100</v>
      </c>
      <c r="O469" s="7"/>
      <c r="P469" s="7"/>
      <c r="Q469" s="7"/>
      <c r="R469" s="7"/>
      <c r="S469" s="7" t="s">
        <v>21</v>
      </c>
      <c r="T469" s="11">
        <f>SUM(H476:N476)*E471+(E469*(E470/100)+E469)*E471</f>
        <v>0</v>
      </c>
      <c r="U469" s="7"/>
    </row>
    <row r="470" spans="1:34">
      <c r="A470" t="s">
        <v>15</v>
      </c>
      <c r="C470" s="9"/>
      <c r="D470" s="7" t="s">
        <v>34</v>
      </c>
      <c r="E470" s="10"/>
      <c r="F470" s="8"/>
      <c r="G470" s="7" t="s">
        <v>34</v>
      </c>
      <c r="H470" s="10"/>
      <c r="I470" s="10"/>
      <c r="J470" s="10"/>
      <c r="K470" s="10"/>
      <c r="L470" s="10"/>
      <c r="M470" s="10"/>
      <c r="N470" s="10"/>
      <c r="O470" s="7"/>
      <c r="P470" s="7"/>
      <c r="Q470" s="7"/>
      <c r="R470" s="7"/>
      <c r="S470" s="7" t="s">
        <v>23</v>
      </c>
      <c r="T470" s="12">
        <f>T469/T468*100</f>
        <v>0</v>
      </c>
      <c r="U470" s="7" t="s">
        <v>35</v>
      </c>
      <c r="V470">
        <f>($V$3*T470*T470+$W$3*T470)/100</f>
        <v>0</v>
      </c>
    </row>
    <row r="471" spans="1:34">
      <c r="A471" t="s">
        <v>25</v>
      </c>
      <c r="C471" s="9"/>
      <c r="D471" s="7" t="s">
        <v>26</v>
      </c>
      <c r="E471" s="10">
        <v>1</v>
      </c>
      <c r="F471" s="8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34" hidden="1">
      <c r="C472" s="9"/>
      <c r="D472" s="7"/>
      <c r="E472" s="7"/>
      <c r="F472" s="8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34" hidden="1">
      <c r="A473">
        <v>1</v>
      </c>
      <c r="C473" s="9"/>
      <c r="D473" s="7"/>
      <c r="E473" s="7"/>
      <c r="F473" s="8"/>
      <c r="G473" s="7"/>
      <c r="H473" s="7">
        <v>15</v>
      </c>
      <c r="I473" s="7">
        <v>40</v>
      </c>
      <c r="J473" s="7">
        <v>42</v>
      </c>
      <c r="K473" s="7">
        <v>44</v>
      </c>
      <c r="L473" s="7">
        <v>100</v>
      </c>
      <c r="M473" s="7">
        <v>105</v>
      </c>
      <c r="N473" s="7">
        <v>110</v>
      </c>
      <c r="O473" s="7"/>
      <c r="P473" s="7"/>
      <c r="Q473" s="7"/>
      <c r="R473" s="7"/>
      <c r="S473" s="7"/>
      <c r="T473" s="7"/>
      <c r="U473" s="7"/>
      <c r="V473">
        <f>T468*V470</f>
        <v>0</v>
      </c>
    </row>
    <row r="474" spans="1:34" hidden="1">
      <c r="A474">
        <v>1.1000000000000001</v>
      </c>
      <c r="C474" s="9"/>
      <c r="D474" s="7"/>
      <c r="E474" s="7"/>
      <c r="F474" s="8"/>
      <c r="G474" s="7"/>
      <c r="H474" s="7">
        <f t="shared" ref="H474:N474" si="264">H468*H473*H469/100</f>
        <v>0</v>
      </c>
      <c r="I474" s="7">
        <f t="shared" si="264"/>
        <v>0</v>
      </c>
      <c r="J474" s="7">
        <f t="shared" si="264"/>
        <v>0</v>
      </c>
      <c r="K474" s="7">
        <f t="shared" si="264"/>
        <v>0</v>
      </c>
      <c r="L474" s="7">
        <f t="shared" si="264"/>
        <v>0</v>
      </c>
      <c r="M474" s="7">
        <f t="shared" si="264"/>
        <v>0</v>
      </c>
      <c r="N474" s="7">
        <f t="shared" si="264"/>
        <v>0</v>
      </c>
      <c r="O474" s="7"/>
      <c r="P474" s="7"/>
      <c r="Q474" s="7"/>
      <c r="R474" s="7"/>
      <c r="S474" s="7"/>
      <c r="T474" s="11"/>
      <c r="U474" s="7"/>
    </row>
    <row r="475" spans="1:34" hidden="1">
      <c r="C475" s="9"/>
      <c r="D475" s="7"/>
      <c r="E475" s="7"/>
      <c r="F475" s="8"/>
      <c r="G475" s="7"/>
      <c r="H475" s="7">
        <f t="shared" ref="H475:N475" si="265">H468*H470*H473/100</f>
        <v>0</v>
      </c>
      <c r="I475" s="7">
        <f t="shared" si="265"/>
        <v>0</v>
      </c>
      <c r="J475" s="7">
        <f t="shared" si="265"/>
        <v>0</v>
      </c>
      <c r="K475" s="7">
        <f t="shared" si="265"/>
        <v>0</v>
      </c>
      <c r="L475" s="7">
        <f t="shared" si="265"/>
        <v>0</v>
      </c>
      <c r="M475" s="7">
        <f t="shared" si="265"/>
        <v>0</v>
      </c>
      <c r="N475" s="7">
        <f t="shared" si="265"/>
        <v>0</v>
      </c>
      <c r="O475" s="7"/>
      <c r="P475" s="7"/>
      <c r="Q475" s="7"/>
      <c r="R475" s="7"/>
      <c r="S475" s="7"/>
      <c r="T475" s="7"/>
      <c r="U475" s="7"/>
    </row>
    <row r="476" spans="1:34" hidden="1">
      <c r="C476" s="9"/>
      <c r="D476" s="7"/>
      <c r="E476" s="7"/>
      <c r="F476" s="8"/>
      <c r="G476" s="7"/>
      <c r="H476" s="7">
        <f>H474+H475</f>
        <v>0</v>
      </c>
      <c r="I476" s="7">
        <f t="shared" ref="I476:N476" si="266">I474+I475</f>
        <v>0</v>
      </c>
      <c r="J476" s="7">
        <f t="shared" si="266"/>
        <v>0</v>
      </c>
      <c r="K476" s="7">
        <f t="shared" si="266"/>
        <v>0</v>
      </c>
      <c r="L476" s="7">
        <f t="shared" si="266"/>
        <v>0</v>
      </c>
      <c r="M476" s="7">
        <f t="shared" si="266"/>
        <v>0</v>
      </c>
      <c r="N476" s="7">
        <f t="shared" si="266"/>
        <v>0</v>
      </c>
      <c r="O476" s="7"/>
      <c r="P476" s="7"/>
      <c r="Q476" s="7"/>
      <c r="R476" s="7"/>
      <c r="S476" s="7"/>
      <c r="T476" s="7"/>
      <c r="U476" s="7"/>
    </row>
    <row r="477" spans="1:34" hidden="1">
      <c r="C477" s="9"/>
      <c r="D477" s="7"/>
      <c r="E477" s="7"/>
      <c r="F477" s="8"/>
      <c r="G477" s="7"/>
      <c r="H477" t="s">
        <v>0</v>
      </c>
      <c r="I477" t="s">
        <v>1</v>
      </c>
      <c r="J477" t="s">
        <v>2</v>
      </c>
      <c r="K477" t="s">
        <v>3</v>
      </c>
      <c r="L477" t="s">
        <v>4</v>
      </c>
      <c r="M477" t="s">
        <v>5</v>
      </c>
      <c r="N477" t="s">
        <v>6</v>
      </c>
      <c r="O477" t="s">
        <v>7</v>
      </c>
      <c r="P477" t="s">
        <v>8</v>
      </c>
      <c r="Q477" t="s">
        <v>0</v>
      </c>
      <c r="R477" t="s">
        <v>1</v>
      </c>
      <c r="S477" t="s">
        <v>2</v>
      </c>
      <c r="T477" t="s">
        <v>3</v>
      </c>
      <c r="U477" t="s">
        <v>4</v>
      </c>
      <c r="V477" t="s">
        <v>5</v>
      </c>
      <c r="W477" t="s">
        <v>6</v>
      </c>
      <c r="X477" t="s">
        <v>7</v>
      </c>
      <c r="Y477" t="s">
        <v>8</v>
      </c>
      <c r="Z477" s="7"/>
      <c r="AA477" s="7"/>
      <c r="AB477" s="7"/>
      <c r="AC477" s="7"/>
      <c r="AD477" s="7"/>
      <c r="AE477" s="7"/>
      <c r="AF477" s="7"/>
      <c r="AG477" s="7"/>
      <c r="AH477" s="7"/>
    </row>
    <row r="478" spans="1:34" hidden="1">
      <c r="C478" s="9"/>
      <c r="D478" s="7" t="str">
        <f>IF(E468="歩兵科","1","0")</f>
        <v>0</v>
      </c>
      <c r="E478" s="7" t="s">
        <v>13</v>
      </c>
      <c r="F478" s="8"/>
      <c r="G478" s="7">
        <f>H468+D478</f>
        <v>0</v>
      </c>
      <c r="H478" s="13">
        <f t="shared" ref="H478:P478" si="267">H465*H484</f>
        <v>0</v>
      </c>
      <c r="I478" s="14">
        <f t="shared" si="267"/>
        <v>0</v>
      </c>
      <c r="J478" s="14">
        <f t="shared" si="267"/>
        <v>0</v>
      </c>
      <c r="K478" s="14">
        <f t="shared" si="267"/>
        <v>0</v>
      </c>
      <c r="L478" s="14">
        <f t="shared" si="267"/>
        <v>8000000</v>
      </c>
      <c r="M478" s="14">
        <f t="shared" si="267"/>
        <v>416000</v>
      </c>
      <c r="N478" s="14">
        <f t="shared" si="267"/>
        <v>432000</v>
      </c>
      <c r="O478" s="14">
        <f t="shared" si="267"/>
        <v>0</v>
      </c>
      <c r="P478" s="14">
        <f t="shared" si="267"/>
        <v>90000</v>
      </c>
      <c r="Q478" s="15">
        <f>G478*H478/G482</f>
        <v>0</v>
      </c>
      <c r="R478" s="16">
        <f>G478*I478/G482</f>
        <v>0</v>
      </c>
      <c r="S478" s="16">
        <f>G478*J478/G482</f>
        <v>0</v>
      </c>
      <c r="T478" s="16">
        <f>G478*K478/G482</f>
        <v>0</v>
      </c>
      <c r="U478" s="16">
        <f>G478*L478/G482</f>
        <v>0</v>
      </c>
      <c r="V478" s="16">
        <f>G478*M478/G482</f>
        <v>0</v>
      </c>
      <c r="W478" s="16">
        <f>G478*N478/G482</f>
        <v>0</v>
      </c>
      <c r="X478" s="16">
        <f>G478*O478/G482</f>
        <v>0</v>
      </c>
      <c r="Y478" s="17">
        <f>G478*P478/G482</f>
        <v>0</v>
      </c>
      <c r="Z478" s="7"/>
      <c r="AA478" s="7"/>
      <c r="AB478" s="7"/>
      <c r="AC478" s="7"/>
      <c r="AD478" s="7"/>
      <c r="AE478" s="7"/>
      <c r="AF478" s="7"/>
      <c r="AG478" s="7"/>
      <c r="AH478" s="7"/>
    </row>
    <row r="479" spans="1:34" hidden="1">
      <c r="C479" s="9"/>
      <c r="D479" s="7" t="str">
        <f>IF(E468="槍兵科","1","0")</f>
        <v>0</v>
      </c>
      <c r="E479" s="7" t="s">
        <v>18</v>
      </c>
      <c r="F479" s="8"/>
      <c r="G479" s="7">
        <f>I468+L468+D479</f>
        <v>0</v>
      </c>
      <c r="H479" s="18">
        <f t="shared" ref="H479:P479" si="268">H465*H485</f>
        <v>0</v>
      </c>
      <c r="I479" s="7">
        <f t="shared" si="268"/>
        <v>0</v>
      </c>
      <c r="J479" s="7">
        <f t="shared" si="268"/>
        <v>0</v>
      </c>
      <c r="K479" s="7">
        <f t="shared" si="268"/>
        <v>0</v>
      </c>
      <c r="L479" s="7">
        <f t="shared" si="268"/>
        <v>4000000</v>
      </c>
      <c r="M479" s="7">
        <f t="shared" si="268"/>
        <v>290000</v>
      </c>
      <c r="N479" s="7">
        <f t="shared" si="268"/>
        <v>140000</v>
      </c>
      <c r="O479" s="7">
        <f t="shared" si="268"/>
        <v>0</v>
      </c>
      <c r="P479" s="7">
        <f t="shared" si="268"/>
        <v>30000</v>
      </c>
      <c r="Q479" s="19">
        <f>G479*H479/G482</f>
        <v>0</v>
      </c>
      <c r="R479" s="20">
        <f>G479*I479/G482</f>
        <v>0</v>
      </c>
      <c r="S479" s="20">
        <f>G479*J479/G482</f>
        <v>0</v>
      </c>
      <c r="T479" s="20">
        <f>G479*K479/G482</f>
        <v>0</v>
      </c>
      <c r="U479" s="20">
        <f>G479*L479/G482</f>
        <v>0</v>
      </c>
      <c r="V479" s="20">
        <f>G479*M479/G482</f>
        <v>0</v>
      </c>
      <c r="W479" s="20">
        <f>G479*N479/G482</f>
        <v>0</v>
      </c>
      <c r="X479" s="20">
        <f>G479*O479/G482</f>
        <v>0</v>
      </c>
      <c r="Y479" s="21">
        <f>G479*P479/G482</f>
        <v>0</v>
      </c>
      <c r="Z479" s="7"/>
      <c r="AA479" s="7"/>
      <c r="AB479" s="7"/>
      <c r="AC479" s="7"/>
      <c r="AD479" s="7"/>
      <c r="AE479" s="7"/>
      <c r="AF479" s="7"/>
      <c r="AG479" s="7"/>
      <c r="AH479" s="7"/>
    </row>
    <row r="480" spans="1:34" hidden="1">
      <c r="C480" s="9"/>
      <c r="D480" s="7" t="str">
        <f>IF(E468="弓兵科","1","0")</f>
        <v>0</v>
      </c>
      <c r="E480" s="7" t="s">
        <v>15</v>
      </c>
      <c r="F480" s="8"/>
      <c r="G480" s="7">
        <f>J468+M468+D480</f>
        <v>0</v>
      </c>
      <c r="H480" s="18">
        <f t="shared" ref="H480:P480" si="269">H465*H486</f>
        <v>0</v>
      </c>
      <c r="I480" s="7">
        <f t="shared" si="269"/>
        <v>0</v>
      </c>
      <c r="J480" s="7">
        <f t="shared" si="269"/>
        <v>0</v>
      </c>
      <c r="K480" s="7">
        <f t="shared" si="269"/>
        <v>0</v>
      </c>
      <c r="L480" s="7">
        <f t="shared" si="269"/>
        <v>2520000</v>
      </c>
      <c r="M480" s="7">
        <f t="shared" si="269"/>
        <v>210000</v>
      </c>
      <c r="N480" s="7">
        <f t="shared" si="269"/>
        <v>300000</v>
      </c>
      <c r="O480" s="7">
        <f t="shared" si="269"/>
        <v>0</v>
      </c>
      <c r="P480" s="7">
        <f t="shared" si="269"/>
        <v>120000</v>
      </c>
      <c r="Q480" s="19">
        <f>G480*H480/G482</f>
        <v>0</v>
      </c>
      <c r="R480" s="20">
        <f>G480*I480/G482</f>
        <v>0</v>
      </c>
      <c r="S480" s="20">
        <f>G480*J480/G482</f>
        <v>0</v>
      </c>
      <c r="T480" s="20">
        <f>G480*K480/G482</f>
        <v>0</v>
      </c>
      <c r="U480" s="20">
        <f>G480*L480/G482</f>
        <v>0</v>
      </c>
      <c r="V480" s="20">
        <f>G480*M480/G482</f>
        <v>0</v>
      </c>
      <c r="W480" s="20">
        <f>G480*N480/G482</f>
        <v>0</v>
      </c>
      <c r="X480" s="20">
        <f>G480*O480/G482</f>
        <v>0</v>
      </c>
      <c r="Y480" s="21">
        <f>G480*P480/G482</f>
        <v>0</v>
      </c>
      <c r="Z480" s="7"/>
      <c r="AA480" s="7"/>
      <c r="AB480" s="7"/>
      <c r="AC480" s="7"/>
      <c r="AD480" s="7"/>
      <c r="AE480" s="7"/>
      <c r="AF480" s="7"/>
      <c r="AG480" s="7"/>
      <c r="AH480" s="7"/>
    </row>
    <row r="481" spans="3:34" hidden="1">
      <c r="C481" s="9"/>
      <c r="D481" s="7" t="str">
        <f>IF(E468="騎兵科","1","0")</f>
        <v>1</v>
      </c>
      <c r="E481" s="7" t="s">
        <v>25</v>
      </c>
      <c r="F481" s="8"/>
      <c r="G481" s="7">
        <f>K468+N468+D481</f>
        <v>1</v>
      </c>
      <c r="H481" s="22">
        <f t="shared" ref="H481:P481" si="270">H465*H487</f>
        <v>0</v>
      </c>
      <c r="I481" s="23">
        <f t="shared" si="270"/>
        <v>0</v>
      </c>
      <c r="J481" s="23">
        <f t="shared" si="270"/>
        <v>0</v>
      </c>
      <c r="K481" s="23">
        <f t="shared" si="270"/>
        <v>0</v>
      </c>
      <c r="L481" s="23">
        <f t="shared" si="270"/>
        <v>5480000</v>
      </c>
      <c r="M481" s="23">
        <f t="shared" si="270"/>
        <v>130000</v>
      </c>
      <c r="N481" s="23">
        <f t="shared" si="270"/>
        <v>220000</v>
      </c>
      <c r="O481" s="23">
        <f t="shared" si="270"/>
        <v>0</v>
      </c>
      <c r="P481" s="23">
        <f t="shared" si="270"/>
        <v>60000</v>
      </c>
      <c r="Q481" s="24">
        <f>G481*H481/G482</f>
        <v>0</v>
      </c>
      <c r="R481" s="25">
        <f>G481*I481/G482</f>
        <v>0</v>
      </c>
      <c r="S481" s="25">
        <f>G481*J481/G482</f>
        <v>0</v>
      </c>
      <c r="T481" s="25">
        <f>G481*K481/G482</f>
        <v>0</v>
      </c>
      <c r="U481" s="25">
        <f>G481*L481/G482</f>
        <v>5480000</v>
      </c>
      <c r="V481" s="25">
        <f>G481*M481/G482</f>
        <v>130000</v>
      </c>
      <c r="W481" s="25">
        <f>G481*N481/G482</f>
        <v>220000</v>
      </c>
      <c r="X481" s="25">
        <f>G481*O481/G482</f>
        <v>0</v>
      </c>
      <c r="Y481" s="26">
        <f>G481*P481/G482</f>
        <v>60000</v>
      </c>
      <c r="Z481" s="7"/>
      <c r="AA481" s="7"/>
      <c r="AB481" s="7"/>
      <c r="AC481" s="7"/>
      <c r="AD481" s="7"/>
      <c r="AE481" s="7"/>
      <c r="AF481" s="7"/>
      <c r="AG481" s="7"/>
      <c r="AH481" s="7"/>
    </row>
    <row r="482" spans="3:34" hidden="1">
      <c r="C482" s="9"/>
      <c r="D482" s="7"/>
      <c r="E482" s="7"/>
      <c r="F482" s="8"/>
      <c r="G482" s="7">
        <f>SUM(G478:G481)</f>
        <v>1</v>
      </c>
      <c r="H482" s="7"/>
      <c r="I482" s="7"/>
      <c r="J482" s="7"/>
      <c r="K482" s="7"/>
      <c r="L482" s="7"/>
      <c r="M482" s="7"/>
      <c r="N482" s="7"/>
      <c r="O482" s="7"/>
      <c r="P482" s="7"/>
      <c r="Q482" s="20">
        <f t="shared" ref="Q482:Y482" si="271">SUM(Q478:Q481)</f>
        <v>0</v>
      </c>
      <c r="R482" s="20">
        <f t="shared" si="271"/>
        <v>0</v>
      </c>
      <c r="S482" s="20">
        <f t="shared" si="271"/>
        <v>0</v>
      </c>
      <c r="T482" s="20">
        <f t="shared" si="271"/>
        <v>0</v>
      </c>
      <c r="U482" s="20">
        <f t="shared" si="271"/>
        <v>5480000</v>
      </c>
      <c r="V482" s="20">
        <f t="shared" si="271"/>
        <v>130000</v>
      </c>
      <c r="W482" s="20">
        <f t="shared" si="271"/>
        <v>220000</v>
      </c>
      <c r="X482" s="20">
        <f t="shared" si="271"/>
        <v>0</v>
      </c>
      <c r="Y482" s="20">
        <f t="shared" si="271"/>
        <v>60000</v>
      </c>
      <c r="Z482" s="27">
        <f>9-COUNTIF(Q482:Y482,0)</f>
        <v>4</v>
      </c>
      <c r="AA482" s="7" t="s">
        <v>27</v>
      </c>
      <c r="AB482" s="7"/>
      <c r="AC482" s="7"/>
      <c r="AD482" s="7"/>
      <c r="AE482" s="7"/>
      <c r="AF482" s="7"/>
      <c r="AG482" s="7"/>
      <c r="AH482" s="7"/>
    </row>
    <row r="483" spans="3:34" hidden="1">
      <c r="C483" s="9"/>
      <c r="D483" s="7"/>
      <c r="E483" s="7"/>
      <c r="F483" s="8"/>
      <c r="G483" s="7"/>
      <c r="H483" s="13" t="s">
        <v>0</v>
      </c>
      <c r="I483" s="14" t="s">
        <v>1</v>
      </c>
      <c r="J483" s="14" t="s">
        <v>2</v>
      </c>
      <c r="K483" s="14" t="s">
        <v>3</v>
      </c>
      <c r="L483" s="14" t="s">
        <v>28</v>
      </c>
      <c r="M483" s="14" t="s">
        <v>29</v>
      </c>
      <c r="N483" s="14" t="s">
        <v>30</v>
      </c>
      <c r="O483" s="14" t="s">
        <v>7</v>
      </c>
      <c r="P483" s="28" t="s">
        <v>8</v>
      </c>
      <c r="Q483" s="29">
        <f>IF(Q482=0,0,Q482-V473/Z482)</f>
        <v>0</v>
      </c>
      <c r="R483" s="30">
        <f>IF(R482=0,0,R482-V473/Z482)</f>
        <v>0</v>
      </c>
      <c r="S483" s="30">
        <f>IF(S482=0,0,S482-V473/Z482)</f>
        <v>0</v>
      </c>
      <c r="T483" s="30">
        <f>IF(T482=0,0,T482-V473/Z482)</f>
        <v>0</v>
      </c>
      <c r="U483" s="30">
        <f>IF(U482=0,0,U482-V473/Z482)</f>
        <v>5480000</v>
      </c>
      <c r="V483" s="30">
        <f>IF(V482=0,0,V482-V473/Z482)</f>
        <v>130000</v>
      </c>
      <c r="W483" s="30">
        <f>IF(W482=0,0,W482-V473/Z482)</f>
        <v>220000</v>
      </c>
      <c r="X483" s="30">
        <f>IF(X482=0,0,X482-V473/Z482)</f>
        <v>0</v>
      </c>
      <c r="Y483" s="30">
        <f>IF(Y482=0,0,Y482-V473/Z482)</f>
        <v>60000</v>
      </c>
      <c r="Z483" s="27">
        <f>9-(IF(Q483&gt;0,0,1)+IF(R483&gt;0,0,1)+IF(S483&gt;0,0,1)+IF(T483&gt;0,0,1)+IF(U483&gt;0,0,1)+IF(V483&gt;0,0,1)+IF(W483&gt;0,0,1)+IF(X483&gt;0,0,1)+IF(Y483&gt;0,0,1))</f>
        <v>4</v>
      </c>
      <c r="AA483" s="27" t="s">
        <v>31</v>
      </c>
      <c r="AB483" s="7"/>
      <c r="AC483" s="7"/>
      <c r="AD483" s="7"/>
      <c r="AE483" s="7"/>
      <c r="AF483" s="7"/>
      <c r="AG483" s="7"/>
      <c r="AH483" s="7"/>
    </row>
    <row r="484" spans="3:34" hidden="1">
      <c r="C484" s="9"/>
      <c r="D484" s="7"/>
      <c r="E484" s="7" t="s">
        <v>13</v>
      </c>
      <c r="F484" s="8"/>
      <c r="G484" s="7"/>
      <c r="H484" s="18">
        <v>15</v>
      </c>
      <c r="I484" s="7">
        <v>50</v>
      </c>
      <c r="J484" s="7">
        <v>52</v>
      </c>
      <c r="K484" s="7">
        <v>54</v>
      </c>
      <c r="L484" s="7">
        <v>200</v>
      </c>
      <c r="M484" s="7">
        <v>208</v>
      </c>
      <c r="N484" s="7">
        <v>216</v>
      </c>
      <c r="O484" s="7">
        <v>10</v>
      </c>
      <c r="P484" s="31">
        <v>30</v>
      </c>
      <c r="Q484" s="32">
        <f>IF(Q483&gt;0,0,Q483)</f>
        <v>0</v>
      </c>
      <c r="R484" s="32">
        <f t="shared" ref="R484:Y484" si="272">IF(R483&gt;0,0,R483)</f>
        <v>0</v>
      </c>
      <c r="S484" s="32">
        <f t="shared" si="272"/>
        <v>0</v>
      </c>
      <c r="T484" s="32">
        <f t="shared" si="272"/>
        <v>0</v>
      </c>
      <c r="U484" s="32">
        <f t="shared" si="272"/>
        <v>0</v>
      </c>
      <c r="V484" s="32">
        <f t="shared" si="272"/>
        <v>0</v>
      </c>
      <c r="W484" s="32">
        <f t="shared" si="272"/>
        <v>0</v>
      </c>
      <c r="X484" s="32">
        <f t="shared" si="272"/>
        <v>0</v>
      </c>
      <c r="Y484" s="32">
        <f t="shared" si="272"/>
        <v>0</v>
      </c>
      <c r="Z484" s="7">
        <f>SUM(Q484:Y484)/Z483</f>
        <v>0</v>
      </c>
      <c r="AA484" s="7"/>
      <c r="AB484" s="7"/>
      <c r="AC484" s="7"/>
      <c r="AD484" s="7"/>
      <c r="AE484" s="7"/>
      <c r="AF484" s="7"/>
      <c r="AG484" s="7"/>
      <c r="AH484" s="7"/>
    </row>
    <row r="485" spans="3:34" hidden="1">
      <c r="C485" s="9"/>
      <c r="D485" s="7"/>
      <c r="E485" s="7" t="s">
        <v>18</v>
      </c>
      <c r="F485" s="8"/>
      <c r="G485" s="7"/>
      <c r="H485" s="18">
        <v>10</v>
      </c>
      <c r="I485" s="7">
        <v>40</v>
      </c>
      <c r="J485" s="7">
        <v>58</v>
      </c>
      <c r="K485" s="7">
        <v>28</v>
      </c>
      <c r="L485" s="7">
        <v>100</v>
      </c>
      <c r="M485" s="7">
        <v>145</v>
      </c>
      <c r="N485" s="7">
        <v>70</v>
      </c>
      <c r="O485" s="7">
        <v>10</v>
      </c>
      <c r="P485" s="31">
        <v>10</v>
      </c>
      <c r="Q485" s="33">
        <f t="shared" ref="Q485:Y485" si="273">IF(Q483&lt;0,0,Q483)</f>
        <v>0</v>
      </c>
      <c r="R485" s="33">
        <f t="shared" si="273"/>
        <v>0</v>
      </c>
      <c r="S485" s="33">
        <f t="shared" si="273"/>
        <v>0</v>
      </c>
      <c r="T485" s="33">
        <f t="shared" si="273"/>
        <v>0</v>
      </c>
      <c r="U485" s="33">
        <f t="shared" si="273"/>
        <v>5480000</v>
      </c>
      <c r="V485" s="33">
        <f t="shared" si="273"/>
        <v>130000</v>
      </c>
      <c r="W485" s="33">
        <f t="shared" si="273"/>
        <v>220000</v>
      </c>
      <c r="X485" s="33">
        <f t="shared" si="273"/>
        <v>0</v>
      </c>
      <c r="Y485" s="33">
        <f t="shared" si="273"/>
        <v>60000</v>
      </c>
    </row>
    <row r="486" spans="3:34" hidden="1">
      <c r="C486" s="9"/>
      <c r="D486" s="7"/>
      <c r="E486" s="7" t="s">
        <v>15</v>
      </c>
      <c r="F486" s="8"/>
      <c r="G486" s="7"/>
      <c r="H486" s="18">
        <v>10</v>
      </c>
      <c r="I486" s="7">
        <v>25</v>
      </c>
      <c r="J486" s="7">
        <v>42</v>
      </c>
      <c r="K486" s="7">
        <v>60</v>
      </c>
      <c r="L486" s="7">
        <v>63</v>
      </c>
      <c r="M486" s="7">
        <v>105</v>
      </c>
      <c r="N486" s="7">
        <v>150</v>
      </c>
      <c r="O486" s="7">
        <v>5</v>
      </c>
      <c r="P486" s="31">
        <v>40</v>
      </c>
      <c r="Q486" s="24">
        <f>IF(Q485=0,0,Q485+Z484)</f>
        <v>0</v>
      </c>
      <c r="R486" s="25">
        <f>IF(R485=0,0,R485+Z484)</f>
        <v>0</v>
      </c>
      <c r="S486" s="25">
        <f>IF(S485=0,0,S485+Z484)</f>
        <v>0</v>
      </c>
      <c r="T486" s="25">
        <f>IF(T485=0,0,T485+Z484)</f>
        <v>0</v>
      </c>
      <c r="U486" s="25">
        <f>IF(U485=0,0,U485+Z484)</f>
        <v>5480000</v>
      </c>
      <c r="V486" s="25">
        <f>IF(V485=0,0,V485+Z484)</f>
        <v>130000</v>
      </c>
      <c r="W486" s="25">
        <f>IF(W485=0,0,W485+Z484)</f>
        <v>220000</v>
      </c>
      <c r="X486" s="25">
        <f>IF(X485=0,0,X485+Z484)</f>
        <v>0</v>
      </c>
      <c r="Y486" s="25">
        <f>IF(Y485=0,0,Y485+Z484)</f>
        <v>60000</v>
      </c>
      <c r="Z486" s="27">
        <f>9-(IF(Q486&gt;0,0,1)+IF(R486&gt;0,0,1)+IF(S486&gt;0,0,1)+IF(T486&gt;0,0,1)+IF(U486&gt;0,0,1)+IF(V486&gt;0,0,1)+IF(W486&gt;0,0,1)+IF(X486&gt;0,0,1)+IF(Y486&gt;0,0,1))</f>
        <v>4</v>
      </c>
      <c r="AA486" s="27" t="s">
        <v>31</v>
      </c>
    </row>
    <row r="487" spans="3:34" hidden="1">
      <c r="C487" s="9"/>
      <c r="D487" s="7"/>
      <c r="E487" s="7" t="s">
        <v>25</v>
      </c>
      <c r="F487" s="8"/>
      <c r="G487" s="7"/>
      <c r="H487" s="22">
        <v>10</v>
      </c>
      <c r="I487" s="23">
        <v>55</v>
      </c>
      <c r="J487" s="23">
        <v>26</v>
      </c>
      <c r="K487" s="23">
        <v>44</v>
      </c>
      <c r="L487" s="23">
        <v>137</v>
      </c>
      <c r="M487" s="23">
        <v>65</v>
      </c>
      <c r="N487" s="23">
        <v>110</v>
      </c>
      <c r="O487" s="23">
        <v>5</v>
      </c>
      <c r="P487" s="34">
        <v>20</v>
      </c>
      <c r="Q487" s="32">
        <f>IF(Q486&gt;0,0,Q486)</f>
        <v>0</v>
      </c>
      <c r="R487" s="32">
        <f t="shared" ref="R487:Y487" si="274">IF(R486&gt;0,0,R486)</f>
        <v>0</v>
      </c>
      <c r="S487" s="32">
        <f t="shared" si="274"/>
        <v>0</v>
      </c>
      <c r="T487" s="32">
        <f t="shared" si="274"/>
        <v>0</v>
      </c>
      <c r="U487" s="32">
        <f t="shared" si="274"/>
        <v>0</v>
      </c>
      <c r="V487" s="32">
        <f t="shared" si="274"/>
        <v>0</v>
      </c>
      <c r="W487" s="32">
        <f t="shared" si="274"/>
        <v>0</v>
      </c>
      <c r="X487" s="32">
        <f t="shared" si="274"/>
        <v>0</v>
      </c>
      <c r="Y487" s="32">
        <f t="shared" si="274"/>
        <v>0</v>
      </c>
      <c r="Z487" s="7">
        <f>SUM(Q487:Y487)/Z486</f>
        <v>0</v>
      </c>
      <c r="AA487" s="7"/>
    </row>
    <row r="488" spans="3:34" hidden="1">
      <c r="C488" s="9"/>
      <c r="D488" s="7"/>
      <c r="E488" s="7"/>
      <c r="F488" s="8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33">
        <f t="shared" ref="Q488:Y488" si="275">IF(Q486&lt;0,0,Q486)</f>
        <v>0</v>
      </c>
      <c r="R488" s="33">
        <f t="shared" si="275"/>
        <v>0</v>
      </c>
      <c r="S488" s="33">
        <f t="shared" si="275"/>
        <v>0</v>
      </c>
      <c r="T488" s="33">
        <f t="shared" si="275"/>
        <v>0</v>
      </c>
      <c r="U488" s="33">
        <f t="shared" si="275"/>
        <v>5480000</v>
      </c>
      <c r="V488" s="33">
        <f t="shared" si="275"/>
        <v>130000</v>
      </c>
      <c r="W488" s="33">
        <f t="shared" si="275"/>
        <v>220000</v>
      </c>
      <c r="X488" s="33">
        <f t="shared" si="275"/>
        <v>0</v>
      </c>
      <c r="Y488" s="33">
        <f t="shared" si="275"/>
        <v>60000</v>
      </c>
    </row>
    <row r="489" spans="3:34" hidden="1">
      <c r="C489" s="9"/>
      <c r="D489" s="7"/>
      <c r="E489" s="7"/>
      <c r="F489" s="8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24">
        <f>IF(Q488=0,0,Q488+Z487)</f>
        <v>0</v>
      </c>
      <c r="R489" s="25">
        <f>IF(R488=0,0,R488+Z487)</f>
        <v>0</v>
      </c>
      <c r="S489" s="25">
        <f>IF(S488=0,0,S488+Z487)</f>
        <v>0</v>
      </c>
      <c r="T489" s="25">
        <f>IF(T488=0,0,T488+Z487)</f>
        <v>0</v>
      </c>
      <c r="U489" s="25">
        <f>IF(U488=0,0,U488+Z487)</f>
        <v>5480000</v>
      </c>
      <c r="V489" s="25">
        <f>IF(V488=0,0,V488+Z487)</f>
        <v>130000</v>
      </c>
      <c r="W489" s="25">
        <f>IF(W488=0,0,W488+Z487)</f>
        <v>220000</v>
      </c>
      <c r="X489" s="25">
        <f>IF(X488=0,0,X488+Z487)</f>
        <v>0</v>
      </c>
      <c r="Y489" s="25">
        <f>IF(Y488=0,0,Y488+Z487)</f>
        <v>60000</v>
      </c>
      <c r="Z489" s="27">
        <f>9-(IF(Q489&gt;0,0,1)+IF(R489&gt;0,0,1)+IF(S489&gt;0,0,1)+IF(T489&gt;0,0,1)+IF(U489&gt;0,0,1)+IF(V489&gt;0,0,1)+IF(W489&gt;0,0,1)+IF(X489&gt;0,0,1)+IF(Y489&gt;0,0,1))</f>
        <v>4</v>
      </c>
      <c r="AA489" s="27" t="s">
        <v>31</v>
      </c>
    </row>
    <row r="490" spans="3:34" hidden="1">
      <c r="C490" s="9"/>
      <c r="D490" s="7"/>
      <c r="E490" s="7"/>
      <c r="F490" s="8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32">
        <f>IF(Q489&gt;0,0,Q489)</f>
        <v>0</v>
      </c>
      <c r="R490" s="32">
        <f t="shared" ref="R490:Y490" si="276">IF(R489&gt;0,0,R489)</f>
        <v>0</v>
      </c>
      <c r="S490" s="32">
        <f t="shared" si="276"/>
        <v>0</v>
      </c>
      <c r="T490" s="32">
        <f t="shared" si="276"/>
        <v>0</v>
      </c>
      <c r="U490" s="32">
        <f t="shared" si="276"/>
        <v>0</v>
      </c>
      <c r="V490" s="32">
        <f t="shared" si="276"/>
        <v>0</v>
      </c>
      <c r="W490" s="32">
        <f t="shared" si="276"/>
        <v>0</v>
      </c>
      <c r="X490" s="32">
        <f t="shared" si="276"/>
        <v>0</v>
      </c>
      <c r="Y490" s="32">
        <f t="shared" si="276"/>
        <v>0</v>
      </c>
      <c r="Z490" s="7">
        <f>SUM(Q490:Y490)/Z489</f>
        <v>0</v>
      </c>
      <c r="AA490" s="7"/>
    </row>
    <row r="491" spans="3:34" hidden="1">
      <c r="C491" s="9"/>
      <c r="D491" s="7"/>
      <c r="E491" s="7"/>
      <c r="F491" s="8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33">
        <f t="shared" ref="Q491:Y491" si="277">IF(Q489&lt;0,0,Q489)</f>
        <v>0</v>
      </c>
      <c r="R491" s="33">
        <f t="shared" si="277"/>
        <v>0</v>
      </c>
      <c r="S491" s="33">
        <f t="shared" si="277"/>
        <v>0</v>
      </c>
      <c r="T491" s="33">
        <f t="shared" si="277"/>
        <v>0</v>
      </c>
      <c r="U491" s="33">
        <f t="shared" si="277"/>
        <v>5480000</v>
      </c>
      <c r="V491" s="33">
        <f t="shared" si="277"/>
        <v>130000</v>
      </c>
      <c r="W491" s="33">
        <f t="shared" si="277"/>
        <v>220000</v>
      </c>
      <c r="X491" s="33">
        <f t="shared" si="277"/>
        <v>0</v>
      </c>
      <c r="Y491" s="33">
        <f t="shared" si="277"/>
        <v>60000</v>
      </c>
    </row>
    <row r="492" spans="3:34" hidden="1">
      <c r="C492" s="9"/>
      <c r="D492" s="7"/>
      <c r="E492" s="7"/>
      <c r="F492" s="8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24">
        <f>IF(Q491=0,0,Q491+Z490)</f>
        <v>0</v>
      </c>
      <c r="R492" s="25">
        <f>IF(R491=0,0,R491+Z490)</f>
        <v>0</v>
      </c>
      <c r="S492" s="25">
        <f>IF(S491=0,0,S491+Z490)</f>
        <v>0</v>
      </c>
      <c r="T492" s="25">
        <f>IF(T491=0,0,T491+Z490)</f>
        <v>0</v>
      </c>
      <c r="U492" s="25">
        <f>IF(U491=0,0,U491+Z490)</f>
        <v>5480000</v>
      </c>
      <c r="V492" s="25">
        <f>IF(V491=0,0,V491+Z490)</f>
        <v>130000</v>
      </c>
      <c r="W492" s="25">
        <f>IF(W491=0,0,W491+Z490)</f>
        <v>220000</v>
      </c>
      <c r="X492" s="25">
        <f>IF(X491=0,0,X491+Z490)</f>
        <v>0</v>
      </c>
      <c r="Y492" s="25">
        <f>IF(Y491=0,0,Y491+Z490)</f>
        <v>60000</v>
      </c>
      <c r="Z492" s="27">
        <f>9-(IF(Q492&gt;0,0,1)+IF(R492&gt;0,0,1)+IF(S492&gt;0,0,1)+IF(T492&gt;0,0,1)+IF(U492&gt;0,0,1)+IF(V492&gt;0,0,1)+IF(W492&gt;0,0,1)+IF(X492&gt;0,0,1)+IF(Y492&gt;0,0,1))</f>
        <v>4</v>
      </c>
      <c r="AA492" s="27" t="s">
        <v>31</v>
      </c>
    </row>
    <row r="493" spans="3:34" hidden="1">
      <c r="C493" s="9"/>
      <c r="D493" s="7"/>
      <c r="E493" s="7"/>
      <c r="F493" s="8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32">
        <f>IF(Q492&gt;0,0,Q492)</f>
        <v>0</v>
      </c>
      <c r="R493" s="32">
        <f t="shared" ref="R493:Y493" si="278">IF(R492&gt;0,0,R492)</f>
        <v>0</v>
      </c>
      <c r="S493" s="32">
        <f t="shared" si="278"/>
        <v>0</v>
      </c>
      <c r="T493" s="32">
        <f t="shared" si="278"/>
        <v>0</v>
      </c>
      <c r="U493" s="32">
        <f t="shared" si="278"/>
        <v>0</v>
      </c>
      <c r="V493" s="32">
        <f t="shared" si="278"/>
        <v>0</v>
      </c>
      <c r="W493" s="32">
        <f t="shared" si="278"/>
        <v>0</v>
      </c>
      <c r="X493" s="32">
        <f t="shared" si="278"/>
        <v>0</v>
      </c>
      <c r="Y493" s="32">
        <f t="shared" si="278"/>
        <v>0</v>
      </c>
      <c r="Z493" s="7">
        <f>SUM(Q493:Y493)/Z492</f>
        <v>0</v>
      </c>
      <c r="AA493" s="7"/>
    </row>
    <row r="494" spans="3:34" hidden="1">
      <c r="C494" s="9"/>
      <c r="D494" s="7"/>
      <c r="E494" s="7"/>
      <c r="F494" s="8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33">
        <f t="shared" ref="Q494:Y494" si="279">IF(Q492&lt;0,0,Q492)</f>
        <v>0</v>
      </c>
      <c r="R494" s="33">
        <f t="shared" si="279"/>
        <v>0</v>
      </c>
      <c r="S494" s="33">
        <f t="shared" si="279"/>
        <v>0</v>
      </c>
      <c r="T494" s="33">
        <f t="shared" si="279"/>
        <v>0</v>
      </c>
      <c r="U494" s="33">
        <f t="shared" si="279"/>
        <v>5480000</v>
      </c>
      <c r="V494" s="33">
        <f t="shared" si="279"/>
        <v>130000</v>
      </c>
      <c r="W494" s="33">
        <f t="shared" si="279"/>
        <v>220000</v>
      </c>
      <c r="X494" s="33">
        <f t="shared" si="279"/>
        <v>0</v>
      </c>
      <c r="Y494" s="33">
        <f t="shared" si="279"/>
        <v>60000</v>
      </c>
    </row>
    <row r="495" spans="3:34" hidden="1">
      <c r="C495" s="9"/>
      <c r="D495" s="7"/>
      <c r="E495" s="7"/>
      <c r="F495" s="8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24">
        <f>IF(Q494=0,0,Q494+Z493)</f>
        <v>0</v>
      </c>
      <c r="R495" s="25">
        <f>IF(R494=0,0,R494+Z493)</f>
        <v>0</v>
      </c>
      <c r="S495" s="25">
        <f>IF(S494=0,0,S494+Z493)</f>
        <v>0</v>
      </c>
      <c r="T495" s="25">
        <f>IF(T494=0,0,T494+Z493)</f>
        <v>0</v>
      </c>
      <c r="U495" s="25">
        <f>IF(U494=0,0,U494+Z493)</f>
        <v>5480000</v>
      </c>
      <c r="V495" s="25">
        <f>IF(V494=0,0,V494+Z493)</f>
        <v>130000</v>
      </c>
      <c r="W495" s="25">
        <f>IF(W494=0,0,W494+Z493)</f>
        <v>220000</v>
      </c>
      <c r="X495" s="25">
        <f>IF(X494=0,0,X494+Z493)</f>
        <v>0</v>
      </c>
      <c r="Y495" s="25">
        <f>IF(Y494=0,0,Y494+Z493)</f>
        <v>60000</v>
      </c>
      <c r="Z495" s="27">
        <f>9-(IF(Q495&gt;0,0,1)+IF(R495&gt;0,0,1)+IF(S495&gt;0,0,1)+IF(T495&gt;0,0,1)+IF(U495&gt;0,0,1)+IF(V495&gt;0,0,1)+IF(W495&gt;0,0,1)+IF(X495&gt;0,0,1)+IF(Y495&gt;0,0,1))</f>
        <v>4</v>
      </c>
      <c r="AA495" s="27" t="s">
        <v>31</v>
      </c>
    </row>
    <row r="496" spans="3:34" hidden="1">
      <c r="C496" s="9"/>
      <c r="D496" s="7"/>
      <c r="E496" s="7"/>
      <c r="F496" s="8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32">
        <f>IF(Q495&gt;0,0,Q495)</f>
        <v>0</v>
      </c>
      <c r="R496" s="32">
        <f t="shared" ref="R496:Y496" si="280">IF(R495&gt;0,0,R495)</f>
        <v>0</v>
      </c>
      <c r="S496" s="32">
        <f t="shared" si="280"/>
        <v>0</v>
      </c>
      <c r="T496" s="32">
        <f t="shared" si="280"/>
        <v>0</v>
      </c>
      <c r="U496" s="32">
        <f t="shared" si="280"/>
        <v>0</v>
      </c>
      <c r="V496" s="32">
        <f t="shared" si="280"/>
        <v>0</v>
      </c>
      <c r="W496" s="32">
        <f t="shared" si="280"/>
        <v>0</v>
      </c>
      <c r="X496" s="32">
        <f t="shared" si="280"/>
        <v>0</v>
      </c>
      <c r="Y496" s="32">
        <f t="shared" si="280"/>
        <v>0</v>
      </c>
      <c r="Z496" s="7">
        <f>SUM(Q496:Y496)/Z495</f>
        <v>0</v>
      </c>
      <c r="AA496" s="7"/>
    </row>
    <row r="497" spans="1:27" hidden="1">
      <c r="C497" s="9"/>
      <c r="D497" s="7"/>
      <c r="E497" s="7"/>
      <c r="F497" s="8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33">
        <f t="shared" ref="Q497:Y497" si="281">IF(Q495&lt;0,0,Q495)</f>
        <v>0</v>
      </c>
      <c r="R497" s="33">
        <f t="shared" si="281"/>
        <v>0</v>
      </c>
      <c r="S497" s="33">
        <f t="shared" si="281"/>
        <v>0</v>
      </c>
      <c r="T497" s="33">
        <f t="shared" si="281"/>
        <v>0</v>
      </c>
      <c r="U497" s="33">
        <f t="shared" si="281"/>
        <v>5480000</v>
      </c>
      <c r="V497" s="33">
        <f t="shared" si="281"/>
        <v>130000</v>
      </c>
      <c r="W497" s="33">
        <f t="shared" si="281"/>
        <v>220000</v>
      </c>
      <c r="X497" s="33">
        <f t="shared" si="281"/>
        <v>0</v>
      </c>
      <c r="Y497" s="33">
        <f t="shared" si="281"/>
        <v>60000</v>
      </c>
    </row>
    <row r="498" spans="1:27" hidden="1">
      <c r="C498" s="9"/>
      <c r="D498" s="7"/>
      <c r="E498" s="7"/>
      <c r="F498" s="8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24">
        <f>IF(Q497=0,0,Q497+Z496)</f>
        <v>0</v>
      </c>
      <c r="R498" s="25">
        <f>IF(R497=0,0,R497+Z496)</f>
        <v>0</v>
      </c>
      <c r="S498" s="25">
        <f>IF(S497=0,0,S497+Z496)</f>
        <v>0</v>
      </c>
      <c r="T498" s="25">
        <f>IF(T497=0,0,T497+Z496)</f>
        <v>0</v>
      </c>
      <c r="U498" s="25">
        <f>IF(U497=0,0,U497+Z496)</f>
        <v>5480000</v>
      </c>
      <c r="V498" s="25">
        <f>IF(V497=0,0,V497+Z496)</f>
        <v>130000</v>
      </c>
      <c r="W498" s="25">
        <f>IF(W497=0,0,W497+Z496)</f>
        <v>220000</v>
      </c>
      <c r="X498" s="25">
        <f>IF(X497=0,0,X497+Z496)</f>
        <v>0</v>
      </c>
      <c r="Y498" s="25">
        <f>IF(Y497=0,0,Y497+Z496)</f>
        <v>60000</v>
      </c>
      <c r="Z498" s="27">
        <f>9-(IF(Q498&gt;0,0,1)+IF(R498&gt;0,0,1)+IF(S498&gt;0,0,1)+IF(T498&gt;0,0,1)+IF(U498&gt;0,0,1)+IF(V498&gt;0,0,1)+IF(W498&gt;0,0,1)+IF(X498&gt;0,0,1)+IF(Y498&gt;0,0,1))</f>
        <v>4</v>
      </c>
      <c r="AA498" s="27" t="s">
        <v>31</v>
      </c>
    </row>
    <row r="499" spans="1:27" hidden="1">
      <c r="C499" s="9"/>
      <c r="D499" s="7"/>
      <c r="E499" s="7"/>
      <c r="F499" s="8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32">
        <f>IF(Q498&gt;0,0,Q498)</f>
        <v>0</v>
      </c>
      <c r="R499" s="32">
        <f t="shared" ref="R499:Y499" si="282">IF(R498&gt;0,0,R498)</f>
        <v>0</v>
      </c>
      <c r="S499" s="32">
        <f t="shared" si="282"/>
        <v>0</v>
      </c>
      <c r="T499" s="32">
        <f t="shared" si="282"/>
        <v>0</v>
      </c>
      <c r="U499" s="32">
        <f t="shared" si="282"/>
        <v>0</v>
      </c>
      <c r="V499" s="32">
        <f t="shared" si="282"/>
        <v>0</v>
      </c>
      <c r="W499" s="32">
        <f t="shared" si="282"/>
        <v>0</v>
      </c>
      <c r="X499" s="32">
        <f t="shared" si="282"/>
        <v>0</v>
      </c>
      <c r="Y499" s="32">
        <f t="shared" si="282"/>
        <v>0</v>
      </c>
      <c r="Z499" s="7">
        <f>SUM(Q499:Y499)/Z498</f>
        <v>0</v>
      </c>
      <c r="AA499" s="7"/>
    </row>
    <row r="500" spans="1:27" hidden="1">
      <c r="C500" s="9"/>
      <c r="D500" s="7"/>
      <c r="E500" s="7"/>
      <c r="F500" s="8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33">
        <f t="shared" ref="Q500:Y500" si="283">IF(Q498&lt;0,0,Q498)</f>
        <v>0</v>
      </c>
      <c r="R500" s="33">
        <f t="shared" si="283"/>
        <v>0</v>
      </c>
      <c r="S500" s="33">
        <f t="shared" si="283"/>
        <v>0</v>
      </c>
      <c r="T500" s="33">
        <f t="shared" si="283"/>
        <v>0</v>
      </c>
      <c r="U500" s="33">
        <f t="shared" si="283"/>
        <v>5480000</v>
      </c>
      <c r="V500" s="33">
        <f t="shared" si="283"/>
        <v>130000</v>
      </c>
      <c r="W500" s="33">
        <f t="shared" si="283"/>
        <v>220000</v>
      </c>
      <c r="X500" s="33">
        <f t="shared" si="283"/>
        <v>0</v>
      </c>
      <c r="Y500" s="33">
        <f t="shared" si="283"/>
        <v>60000</v>
      </c>
    </row>
    <row r="501" spans="1:27" hidden="1">
      <c r="C501" s="9"/>
      <c r="D501" s="7"/>
      <c r="E501" s="7"/>
      <c r="F501" s="8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24">
        <f>IF(Q500=0,0,Q500+Z499)</f>
        <v>0</v>
      </c>
      <c r="R501" s="25">
        <f>IF(R500=0,0,R500+Z499)</f>
        <v>0</v>
      </c>
      <c r="S501" s="25">
        <f>IF(S500=0,0,S500+Z499)</f>
        <v>0</v>
      </c>
      <c r="T501" s="25">
        <f>IF(T500=0,0,T500+Z499)</f>
        <v>0</v>
      </c>
      <c r="U501" s="25">
        <f>IF(U500=0,0,U500+Z499)</f>
        <v>5480000</v>
      </c>
      <c r="V501" s="25">
        <f>IF(V500=0,0,V500+Z499)</f>
        <v>130000</v>
      </c>
      <c r="W501" s="25">
        <f>IF(W500=0,0,W500+Z499)</f>
        <v>220000</v>
      </c>
      <c r="X501" s="25">
        <f>IF(X500=0,0,X500+Z499)</f>
        <v>0</v>
      </c>
      <c r="Y501" s="25">
        <f>IF(Y500=0,0,Y500+Z499)</f>
        <v>60000</v>
      </c>
      <c r="Z501" s="27">
        <f>9-(IF(Q501&gt;0,0,1)+IF(R501&gt;0,0,1)+IF(S501&gt;0,0,1)+IF(T501&gt;0,0,1)+IF(U501&gt;0,0,1)+IF(V501&gt;0,0,1)+IF(W501&gt;0,0,1)+IF(X501&gt;0,0,1)+IF(Y501&gt;0,0,1))</f>
        <v>4</v>
      </c>
      <c r="AA501" s="27" t="s">
        <v>31</v>
      </c>
    </row>
    <row r="502" spans="1:27" hidden="1">
      <c r="C502" s="9"/>
      <c r="D502" s="7"/>
      <c r="E502" s="7"/>
      <c r="F502" s="8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32">
        <f>IF(Q501&gt;0,0,Q501)</f>
        <v>0</v>
      </c>
      <c r="R502" s="32">
        <f t="shared" ref="R502:Y502" si="284">IF(R501&gt;0,0,R501)</f>
        <v>0</v>
      </c>
      <c r="S502" s="32">
        <f t="shared" si="284"/>
        <v>0</v>
      </c>
      <c r="T502" s="32">
        <f t="shared" si="284"/>
        <v>0</v>
      </c>
      <c r="U502" s="32">
        <f t="shared" si="284"/>
        <v>0</v>
      </c>
      <c r="V502" s="32">
        <f t="shared" si="284"/>
        <v>0</v>
      </c>
      <c r="W502" s="32">
        <f t="shared" si="284"/>
        <v>0</v>
      </c>
      <c r="X502" s="32">
        <f t="shared" si="284"/>
        <v>0</v>
      </c>
      <c r="Y502" s="32">
        <f t="shared" si="284"/>
        <v>0</v>
      </c>
      <c r="Z502" s="7">
        <f>SUM(Q502:Y502)/Z501</f>
        <v>0</v>
      </c>
      <c r="AA502" s="7"/>
    </row>
    <row r="503" spans="1:27" hidden="1">
      <c r="C503" s="9"/>
      <c r="D503" s="7"/>
      <c r="E503" s="7"/>
      <c r="F503" s="8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33">
        <f t="shared" ref="Q503:Y503" si="285">IF(Q501&lt;0,0,Q501)</f>
        <v>0</v>
      </c>
      <c r="R503" s="33">
        <f t="shared" si="285"/>
        <v>0</v>
      </c>
      <c r="S503" s="33">
        <f t="shared" si="285"/>
        <v>0</v>
      </c>
      <c r="T503" s="33">
        <f t="shared" si="285"/>
        <v>0</v>
      </c>
      <c r="U503" s="33">
        <f t="shared" si="285"/>
        <v>5480000</v>
      </c>
      <c r="V503" s="33">
        <f t="shared" si="285"/>
        <v>130000</v>
      </c>
      <c r="W503" s="33">
        <f t="shared" si="285"/>
        <v>220000</v>
      </c>
      <c r="X503" s="33">
        <f t="shared" si="285"/>
        <v>0</v>
      </c>
      <c r="Y503" s="33">
        <f t="shared" si="285"/>
        <v>60000</v>
      </c>
    </row>
    <row r="504" spans="1:27" hidden="1">
      <c r="C504" s="9"/>
      <c r="D504" s="7"/>
      <c r="E504" s="7"/>
      <c r="F504" s="8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35">
        <f>IF(Q503=0,0,Q503+Z502)</f>
        <v>0</v>
      </c>
      <c r="R504" s="35">
        <f>IF(R503=0,0,R503+Z502)</f>
        <v>0</v>
      </c>
      <c r="S504" s="35">
        <f>IF(S503=0,0,S503+Z502)</f>
        <v>0</v>
      </c>
      <c r="T504" s="35">
        <f>IF(T503=0,0,T503+Z502)</f>
        <v>0</v>
      </c>
      <c r="U504" s="35">
        <f>IF(U503=0,0,U503+Z502)</f>
        <v>5480000</v>
      </c>
      <c r="V504" s="35">
        <f>IF(V503=0,0,V503+Z502)</f>
        <v>130000</v>
      </c>
      <c r="W504" s="35">
        <f>IF(W503=0,0,W503+Z502)</f>
        <v>220000</v>
      </c>
      <c r="X504" s="35">
        <f>IF(X503=0,0,X503+Z502)</f>
        <v>0</v>
      </c>
      <c r="Y504" s="35">
        <f>IF(Y503=0,0,Y503+Z502)</f>
        <v>60000</v>
      </c>
      <c r="Z504" s="27">
        <f>9-(IF(Q504&gt;0,0,1)+IF(R504&gt;0,0,1)+IF(S504&gt;0,0,1)+IF(T504&gt;0,0,1)+IF(U504&gt;0,0,1)+IF(V504&gt;0,0,1)+IF(W504&gt;0,0,1)+IF(X504&gt;0,0,1)+IF(Y504&gt;0,0,1))</f>
        <v>4</v>
      </c>
      <c r="AA504" s="27" t="s">
        <v>31</v>
      </c>
    </row>
    <row r="505" spans="1:27" hidden="1">
      <c r="C505" s="9"/>
      <c r="D505" s="7"/>
      <c r="E505" s="7"/>
      <c r="F505" s="8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36">
        <f t="shared" ref="Q505:Y505" si="286">IF(Q504=0,0,Q504/Q482)</f>
        <v>0</v>
      </c>
      <c r="R505" s="36">
        <f t="shared" si="286"/>
        <v>0</v>
      </c>
      <c r="S505" s="36">
        <f t="shared" si="286"/>
        <v>0</v>
      </c>
      <c r="T505" s="36">
        <f t="shared" si="286"/>
        <v>0</v>
      </c>
      <c r="U505" s="36">
        <f t="shared" si="286"/>
        <v>1</v>
      </c>
      <c r="V505" s="36">
        <f t="shared" si="286"/>
        <v>1</v>
      </c>
      <c r="W505" s="36">
        <f t="shared" si="286"/>
        <v>1</v>
      </c>
      <c r="X505" s="36">
        <f t="shared" si="286"/>
        <v>0</v>
      </c>
      <c r="Y505" s="36">
        <f t="shared" si="286"/>
        <v>1</v>
      </c>
      <c r="Z505" s="27"/>
      <c r="AA505" s="27"/>
    </row>
    <row r="506" spans="1:27">
      <c r="C506" s="9"/>
      <c r="D506" s="7"/>
      <c r="E506" s="7"/>
      <c r="F506" s="8"/>
      <c r="G506" s="7"/>
      <c r="H506" s="7" t="s">
        <v>0</v>
      </c>
      <c r="I506" s="7" t="s">
        <v>1</v>
      </c>
      <c r="J506" s="7" t="s">
        <v>2</v>
      </c>
      <c r="K506" s="7" t="s">
        <v>3</v>
      </c>
      <c r="L506" s="7" t="s">
        <v>4</v>
      </c>
      <c r="M506" s="7" t="s">
        <v>5</v>
      </c>
      <c r="N506" s="7" t="s">
        <v>6</v>
      </c>
      <c r="O506" s="7" t="s">
        <v>7</v>
      </c>
      <c r="P506" s="7" t="s">
        <v>8</v>
      </c>
      <c r="Q506" s="7"/>
      <c r="R506" s="7"/>
      <c r="S506" s="7"/>
      <c r="T506" s="7"/>
      <c r="U506" s="7"/>
    </row>
    <row r="507" spans="1:27" ht="14.25" thickBot="1">
      <c r="C507" s="37"/>
      <c r="D507" s="38"/>
      <c r="E507" s="38"/>
      <c r="F507" s="39"/>
      <c r="G507" s="38" t="s">
        <v>32</v>
      </c>
      <c r="H507" s="40">
        <f t="shared" ref="H507:P507" si="287">H465*Q505</f>
        <v>0</v>
      </c>
      <c r="I507" s="40">
        <f t="shared" si="287"/>
        <v>0</v>
      </c>
      <c r="J507" s="40">
        <f t="shared" si="287"/>
        <v>0</v>
      </c>
      <c r="K507" s="40">
        <f t="shared" si="287"/>
        <v>0</v>
      </c>
      <c r="L507" s="40">
        <f t="shared" si="287"/>
        <v>40000</v>
      </c>
      <c r="M507" s="40">
        <f t="shared" si="287"/>
        <v>2000</v>
      </c>
      <c r="N507" s="40">
        <f t="shared" si="287"/>
        <v>2000</v>
      </c>
      <c r="O507" s="40">
        <f t="shared" si="287"/>
        <v>0</v>
      </c>
      <c r="P507" s="40">
        <f t="shared" si="287"/>
        <v>3000</v>
      </c>
      <c r="Q507" s="38"/>
      <c r="R507" s="38"/>
      <c r="S507" s="38"/>
      <c r="T507" s="38"/>
      <c r="U507" s="38"/>
    </row>
    <row r="508" spans="1:27" ht="12.6" customHeight="1" thickBot="1"/>
    <row r="509" spans="1:27">
      <c r="C509" s="6" t="s">
        <v>46</v>
      </c>
      <c r="D509" s="7"/>
      <c r="E509" s="7" t="s">
        <v>12</v>
      </c>
      <c r="F509" s="8"/>
      <c r="G509" s="7"/>
      <c r="H509" s="7" t="s">
        <v>0</v>
      </c>
      <c r="I509" s="7" t="s">
        <v>1</v>
      </c>
      <c r="J509" s="7" t="s">
        <v>2</v>
      </c>
      <c r="K509" s="7" t="s">
        <v>3</v>
      </c>
      <c r="L509" s="7" t="s">
        <v>4</v>
      </c>
      <c r="M509" s="7" t="s">
        <v>5</v>
      </c>
      <c r="N509" s="7" t="s">
        <v>6</v>
      </c>
      <c r="O509" s="7"/>
      <c r="P509" s="7"/>
      <c r="Q509" s="7"/>
      <c r="R509" s="7"/>
      <c r="S509" s="7"/>
      <c r="T509" s="7"/>
      <c r="U509" s="7"/>
    </row>
    <row r="510" spans="1:27">
      <c r="A510" t="s">
        <v>13</v>
      </c>
      <c r="C510" s="9"/>
      <c r="D510" s="7" t="s">
        <v>14</v>
      </c>
      <c r="E510" s="10" t="s">
        <v>25</v>
      </c>
      <c r="F510" s="8"/>
      <c r="G510" s="7" t="s">
        <v>16</v>
      </c>
      <c r="H510" s="10"/>
      <c r="I510" s="10"/>
      <c r="J510" s="10"/>
      <c r="K510" s="10"/>
      <c r="L510" s="10"/>
      <c r="M510" s="10"/>
      <c r="N510" s="10"/>
      <c r="O510" s="7"/>
      <c r="P510" s="7"/>
      <c r="Q510" s="7"/>
      <c r="R510" s="7"/>
      <c r="S510" s="7" t="s">
        <v>17</v>
      </c>
      <c r="T510" s="11">
        <f>SUM(Q520:Y523)</f>
        <v>5890000</v>
      </c>
      <c r="U510" s="7"/>
    </row>
    <row r="511" spans="1:27">
      <c r="A511" t="s">
        <v>18</v>
      </c>
      <c r="C511" s="9"/>
      <c r="D511" s="7" t="s">
        <v>19</v>
      </c>
      <c r="E511" s="10"/>
      <c r="F511" s="8"/>
      <c r="G511" s="7" t="s">
        <v>20</v>
      </c>
      <c r="H511" s="10">
        <v>100</v>
      </c>
      <c r="I511" s="10">
        <v>100</v>
      </c>
      <c r="J511" s="10">
        <v>100</v>
      </c>
      <c r="K511" s="10">
        <v>100</v>
      </c>
      <c r="L511" s="10">
        <v>100</v>
      </c>
      <c r="M511" s="10">
        <v>100</v>
      </c>
      <c r="N511" s="10">
        <v>100</v>
      </c>
      <c r="O511" s="7"/>
      <c r="P511" s="7"/>
      <c r="Q511" s="7"/>
      <c r="R511" s="7"/>
      <c r="S511" s="7" t="s">
        <v>21</v>
      </c>
      <c r="T511" s="11">
        <f>SUM(H518:N518)*E513+(E511*(E512/100)+E511)*E513</f>
        <v>0</v>
      </c>
      <c r="U511" s="7"/>
    </row>
    <row r="512" spans="1:27">
      <c r="A512" t="s">
        <v>15</v>
      </c>
      <c r="C512" s="9"/>
      <c r="D512" s="7" t="s">
        <v>34</v>
      </c>
      <c r="E512" s="10"/>
      <c r="F512" s="8"/>
      <c r="G512" s="7" t="s">
        <v>34</v>
      </c>
      <c r="H512" s="10"/>
      <c r="I512" s="10"/>
      <c r="J512" s="10"/>
      <c r="K512" s="10"/>
      <c r="L512" s="10"/>
      <c r="M512" s="10"/>
      <c r="N512" s="10"/>
      <c r="O512" s="7"/>
      <c r="P512" s="7"/>
      <c r="Q512" s="7"/>
      <c r="R512" s="7"/>
      <c r="S512" s="7" t="s">
        <v>23</v>
      </c>
      <c r="T512" s="12">
        <f>T511/T510*100</f>
        <v>0</v>
      </c>
      <c r="U512" s="7" t="s">
        <v>35</v>
      </c>
      <c r="V512">
        <f>($V$3*T512*T512+$W$3*T512)/100</f>
        <v>0</v>
      </c>
    </row>
    <row r="513" spans="1:34">
      <c r="A513" t="s">
        <v>25</v>
      </c>
      <c r="C513" s="9"/>
      <c r="D513" s="7" t="s">
        <v>26</v>
      </c>
      <c r="E513" s="10">
        <v>1</v>
      </c>
      <c r="F513" s="8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34" hidden="1">
      <c r="C514" s="9"/>
      <c r="D514" s="7"/>
      <c r="E514" s="7"/>
      <c r="F514" s="8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34" hidden="1">
      <c r="A515">
        <v>1</v>
      </c>
      <c r="C515" s="9"/>
      <c r="D515" s="7"/>
      <c r="E515" s="7"/>
      <c r="F515" s="8"/>
      <c r="G515" s="7"/>
      <c r="H515" s="7">
        <v>15</v>
      </c>
      <c r="I515" s="7">
        <v>40</v>
      </c>
      <c r="J515" s="7">
        <v>42</v>
      </c>
      <c r="K515" s="7">
        <v>44</v>
      </c>
      <c r="L515" s="7">
        <v>100</v>
      </c>
      <c r="M515" s="7">
        <v>105</v>
      </c>
      <c r="N515" s="7">
        <v>110</v>
      </c>
      <c r="O515" s="7"/>
      <c r="P515" s="7"/>
      <c r="Q515" s="7"/>
      <c r="R515" s="7"/>
      <c r="S515" s="7"/>
      <c r="T515" s="7"/>
      <c r="U515" s="7"/>
      <c r="V515">
        <f>T510*V512</f>
        <v>0</v>
      </c>
    </row>
    <row r="516" spans="1:34" hidden="1">
      <c r="A516">
        <v>1.1000000000000001</v>
      </c>
      <c r="C516" s="9"/>
      <c r="D516" s="7"/>
      <c r="E516" s="7"/>
      <c r="F516" s="8"/>
      <c r="G516" s="7"/>
      <c r="H516" s="7">
        <f t="shared" ref="H516:N516" si="288">H510*H515*H511/100</f>
        <v>0</v>
      </c>
      <c r="I516" s="7">
        <f t="shared" si="288"/>
        <v>0</v>
      </c>
      <c r="J516" s="7">
        <f t="shared" si="288"/>
        <v>0</v>
      </c>
      <c r="K516" s="7">
        <f t="shared" si="288"/>
        <v>0</v>
      </c>
      <c r="L516" s="7">
        <f t="shared" si="288"/>
        <v>0</v>
      </c>
      <c r="M516" s="7">
        <f t="shared" si="288"/>
        <v>0</v>
      </c>
      <c r="N516" s="7">
        <f t="shared" si="288"/>
        <v>0</v>
      </c>
      <c r="O516" s="7"/>
      <c r="P516" s="7"/>
      <c r="Q516" s="7"/>
      <c r="R516" s="7"/>
      <c r="S516" s="7"/>
      <c r="T516" s="11"/>
      <c r="U516" s="7"/>
    </row>
    <row r="517" spans="1:34" hidden="1">
      <c r="C517" s="9"/>
      <c r="D517" s="7"/>
      <c r="E517" s="7"/>
      <c r="F517" s="8"/>
      <c r="G517" s="7"/>
      <c r="H517" s="7">
        <f t="shared" ref="H517:N517" si="289">H510*H512*H515/100</f>
        <v>0</v>
      </c>
      <c r="I517" s="7">
        <f t="shared" si="289"/>
        <v>0</v>
      </c>
      <c r="J517" s="7">
        <f t="shared" si="289"/>
        <v>0</v>
      </c>
      <c r="K517" s="7">
        <f t="shared" si="289"/>
        <v>0</v>
      </c>
      <c r="L517" s="7">
        <f t="shared" si="289"/>
        <v>0</v>
      </c>
      <c r="M517" s="7">
        <f t="shared" si="289"/>
        <v>0</v>
      </c>
      <c r="N517" s="7">
        <f t="shared" si="289"/>
        <v>0</v>
      </c>
      <c r="O517" s="7"/>
      <c r="P517" s="7"/>
      <c r="Q517" s="7"/>
      <c r="R517" s="7"/>
      <c r="S517" s="7"/>
      <c r="T517" s="7"/>
      <c r="U517" s="7"/>
    </row>
    <row r="518" spans="1:34" hidden="1">
      <c r="C518" s="9"/>
      <c r="D518" s="7"/>
      <c r="E518" s="7"/>
      <c r="F518" s="8"/>
      <c r="G518" s="7"/>
      <c r="H518" s="7">
        <f>H516+H517</f>
        <v>0</v>
      </c>
      <c r="I518" s="7">
        <f t="shared" ref="I518:N518" si="290">I516+I517</f>
        <v>0</v>
      </c>
      <c r="J518" s="7">
        <f t="shared" si="290"/>
        <v>0</v>
      </c>
      <c r="K518" s="7">
        <f t="shared" si="290"/>
        <v>0</v>
      </c>
      <c r="L518" s="7">
        <f t="shared" si="290"/>
        <v>0</v>
      </c>
      <c r="M518" s="7">
        <f t="shared" si="290"/>
        <v>0</v>
      </c>
      <c r="N518" s="7">
        <f t="shared" si="290"/>
        <v>0</v>
      </c>
      <c r="O518" s="7"/>
      <c r="P518" s="7"/>
      <c r="Q518" s="7"/>
      <c r="R518" s="7"/>
      <c r="S518" s="7"/>
      <c r="T518" s="7"/>
      <c r="U518" s="7"/>
    </row>
    <row r="519" spans="1:34" hidden="1">
      <c r="C519" s="9"/>
      <c r="D519" s="7"/>
      <c r="E519" s="7"/>
      <c r="F519" s="8"/>
      <c r="G519" s="7"/>
      <c r="H519" t="s">
        <v>0</v>
      </c>
      <c r="I519" t="s">
        <v>1</v>
      </c>
      <c r="J519" t="s">
        <v>2</v>
      </c>
      <c r="K519" t="s">
        <v>3</v>
      </c>
      <c r="L519" t="s">
        <v>4</v>
      </c>
      <c r="M519" t="s">
        <v>5</v>
      </c>
      <c r="N519" t="s">
        <v>6</v>
      </c>
      <c r="O519" t="s">
        <v>7</v>
      </c>
      <c r="P519" t="s">
        <v>8</v>
      </c>
      <c r="Q519" t="s">
        <v>0</v>
      </c>
      <c r="R519" t="s">
        <v>1</v>
      </c>
      <c r="S519" t="s">
        <v>2</v>
      </c>
      <c r="T519" t="s">
        <v>3</v>
      </c>
      <c r="U519" t="s">
        <v>4</v>
      </c>
      <c r="V519" t="s">
        <v>5</v>
      </c>
      <c r="W519" t="s">
        <v>6</v>
      </c>
      <c r="X519" t="s">
        <v>7</v>
      </c>
      <c r="Y519" t="s">
        <v>8</v>
      </c>
      <c r="Z519" s="7"/>
      <c r="AA519" s="7"/>
      <c r="AB519" s="7"/>
      <c r="AC519" s="7"/>
      <c r="AD519" s="7"/>
      <c r="AE519" s="7"/>
      <c r="AF519" s="7"/>
      <c r="AG519" s="7"/>
      <c r="AH519" s="7"/>
    </row>
    <row r="520" spans="1:34" hidden="1">
      <c r="C520" s="9"/>
      <c r="D520" s="7" t="str">
        <f>IF(E510="歩兵科","1","0")</f>
        <v>0</v>
      </c>
      <c r="E520" s="7" t="s">
        <v>13</v>
      </c>
      <c r="F520" s="8"/>
      <c r="G520" s="7">
        <f>H510+D520</f>
        <v>0</v>
      </c>
      <c r="H520" s="13">
        <f t="shared" ref="H520:P520" si="291">H507*H526</f>
        <v>0</v>
      </c>
      <c r="I520" s="14">
        <f t="shared" si="291"/>
        <v>0</v>
      </c>
      <c r="J520" s="14">
        <f t="shared" si="291"/>
        <v>0</v>
      </c>
      <c r="K520" s="14">
        <f t="shared" si="291"/>
        <v>0</v>
      </c>
      <c r="L520" s="14">
        <f t="shared" si="291"/>
        <v>8000000</v>
      </c>
      <c r="M520" s="14">
        <f t="shared" si="291"/>
        <v>416000</v>
      </c>
      <c r="N520" s="14">
        <f t="shared" si="291"/>
        <v>432000</v>
      </c>
      <c r="O520" s="14">
        <f t="shared" si="291"/>
        <v>0</v>
      </c>
      <c r="P520" s="14">
        <f t="shared" si="291"/>
        <v>90000</v>
      </c>
      <c r="Q520" s="15">
        <f>G520*H520/G524</f>
        <v>0</v>
      </c>
      <c r="R520" s="16">
        <f>G520*I520/G524</f>
        <v>0</v>
      </c>
      <c r="S520" s="16">
        <f>G520*J520/G524</f>
        <v>0</v>
      </c>
      <c r="T520" s="16">
        <f>G520*K520/G524</f>
        <v>0</v>
      </c>
      <c r="U520" s="16">
        <f>G520*L520/G524</f>
        <v>0</v>
      </c>
      <c r="V520" s="16">
        <f>G520*M520/G524</f>
        <v>0</v>
      </c>
      <c r="W520" s="16">
        <f>G520*N520/G524</f>
        <v>0</v>
      </c>
      <c r="X520" s="16">
        <f>G520*O520/G524</f>
        <v>0</v>
      </c>
      <c r="Y520" s="17">
        <f>G520*P520/G524</f>
        <v>0</v>
      </c>
      <c r="Z520" s="7"/>
      <c r="AA520" s="7"/>
      <c r="AB520" s="7"/>
      <c r="AC520" s="7"/>
      <c r="AD520" s="7"/>
      <c r="AE520" s="7"/>
      <c r="AF520" s="7"/>
      <c r="AG520" s="7"/>
      <c r="AH520" s="7"/>
    </row>
    <row r="521" spans="1:34" hidden="1">
      <c r="C521" s="9"/>
      <c r="D521" s="7" t="str">
        <f>IF(E510="槍兵科","1","0")</f>
        <v>0</v>
      </c>
      <c r="E521" s="7" t="s">
        <v>18</v>
      </c>
      <c r="F521" s="8"/>
      <c r="G521" s="7">
        <f>I510+L510+D521</f>
        <v>0</v>
      </c>
      <c r="H521" s="18">
        <f t="shared" ref="H521:P521" si="292">H507*H527</f>
        <v>0</v>
      </c>
      <c r="I521" s="7">
        <f t="shared" si="292"/>
        <v>0</v>
      </c>
      <c r="J521" s="7">
        <f t="shared" si="292"/>
        <v>0</v>
      </c>
      <c r="K521" s="7">
        <f t="shared" si="292"/>
        <v>0</v>
      </c>
      <c r="L521" s="7">
        <f t="shared" si="292"/>
        <v>4000000</v>
      </c>
      <c r="M521" s="7">
        <f t="shared" si="292"/>
        <v>290000</v>
      </c>
      <c r="N521" s="7">
        <f t="shared" si="292"/>
        <v>140000</v>
      </c>
      <c r="O521" s="7">
        <f t="shared" si="292"/>
        <v>0</v>
      </c>
      <c r="P521" s="7">
        <f t="shared" si="292"/>
        <v>30000</v>
      </c>
      <c r="Q521" s="19">
        <f>G521*H521/G524</f>
        <v>0</v>
      </c>
      <c r="R521" s="20">
        <f>G521*I521/G524</f>
        <v>0</v>
      </c>
      <c r="S521" s="20">
        <f>G521*J521/G524</f>
        <v>0</v>
      </c>
      <c r="T521" s="20">
        <f>G521*K521/G524</f>
        <v>0</v>
      </c>
      <c r="U521" s="20">
        <f>G521*L521/G524</f>
        <v>0</v>
      </c>
      <c r="V521" s="20">
        <f>G521*M521/G524</f>
        <v>0</v>
      </c>
      <c r="W521" s="20">
        <f>G521*N521/G524</f>
        <v>0</v>
      </c>
      <c r="X521" s="20">
        <f>G521*O521/G524</f>
        <v>0</v>
      </c>
      <c r="Y521" s="21">
        <f>G521*P521/G524</f>
        <v>0</v>
      </c>
      <c r="Z521" s="7"/>
      <c r="AA521" s="7"/>
      <c r="AB521" s="7"/>
      <c r="AC521" s="7"/>
      <c r="AD521" s="7"/>
      <c r="AE521" s="7"/>
      <c r="AF521" s="7"/>
      <c r="AG521" s="7"/>
      <c r="AH521" s="7"/>
    </row>
    <row r="522" spans="1:34" hidden="1">
      <c r="C522" s="9"/>
      <c r="D522" s="7" t="str">
        <f>IF(E510="弓兵科","1","0")</f>
        <v>0</v>
      </c>
      <c r="E522" s="7" t="s">
        <v>15</v>
      </c>
      <c r="F522" s="8"/>
      <c r="G522" s="7">
        <f>J510+M510+D522</f>
        <v>0</v>
      </c>
      <c r="H522" s="18">
        <f t="shared" ref="H522:P522" si="293">H507*H528</f>
        <v>0</v>
      </c>
      <c r="I522" s="7">
        <f t="shared" si="293"/>
        <v>0</v>
      </c>
      <c r="J522" s="7">
        <f t="shared" si="293"/>
        <v>0</v>
      </c>
      <c r="K522" s="7">
        <f t="shared" si="293"/>
        <v>0</v>
      </c>
      <c r="L522" s="7">
        <f t="shared" si="293"/>
        <v>2520000</v>
      </c>
      <c r="M522" s="7">
        <f t="shared" si="293"/>
        <v>210000</v>
      </c>
      <c r="N522" s="7">
        <f t="shared" si="293"/>
        <v>300000</v>
      </c>
      <c r="O522" s="7">
        <f t="shared" si="293"/>
        <v>0</v>
      </c>
      <c r="P522" s="7">
        <f t="shared" si="293"/>
        <v>120000</v>
      </c>
      <c r="Q522" s="19">
        <f>G522*H522/G524</f>
        <v>0</v>
      </c>
      <c r="R522" s="20">
        <f>G522*I522/G524</f>
        <v>0</v>
      </c>
      <c r="S522" s="20">
        <f>G522*J522/G524</f>
        <v>0</v>
      </c>
      <c r="T522" s="20">
        <f>G522*K522/G524</f>
        <v>0</v>
      </c>
      <c r="U522" s="20">
        <f>G522*L522/G524</f>
        <v>0</v>
      </c>
      <c r="V522" s="20">
        <f>G522*M522/G524</f>
        <v>0</v>
      </c>
      <c r="W522" s="20">
        <f>G522*N522/G524</f>
        <v>0</v>
      </c>
      <c r="X522" s="20">
        <f>G522*O522/G524</f>
        <v>0</v>
      </c>
      <c r="Y522" s="21">
        <f>G522*P522/G524</f>
        <v>0</v>
      </c>
      <c r="Z522" s="7"/>
      <c r="AA522" s="7"/>
      <c r="AB522" s="7"/>
      <c r="AC522" s="7"/>
      <c r="AD522" s="7"/>
      <c r="AE522" s="7"/>
      <c r="AF522" s="7"/>
      <c r="AG522" s="7"/>
      <c r="AH522" s="7"/>
    </row>
    <row r="523" spans="1:34" hidden="1">
      <c r="C523" s="9"/>
      <c r="D523" s="7" t="str">
        <f>IF(E510="騎兵科","1","0")</f>
        <v>1</v>
      </c>
      <c r="E523" s="7" t="s">
        <v>25</v>
      </c>
      <c r="F523" s="8"/>
      <c r="G523" s="7">
        <f>K510+N510+D523</f>
        <v>1</v>
      </c>
      <c r="H523" s="22">
        <f t="shared" ref="H523:P523" si="294">H507*H529</f>
        <v>0</v>
      </c>
      <c r="I523" s="23">
        <f t="shared" si="294"/>
        <v>0</v>
      </c>
      <c r="J523" s="23">
        <f t="shared" si="294"/>
        <v>0</v>
      </c>
      <c r="K523" s="23">
        <f t="shared" si="294"/>
        <v>0</v>
      </c>
      <c r="L523" s="23">
        <f t="shared" si="294"/>
        <v>5480000</v>
      </c>
      <c r="M523" s="23">
        <f t="shared" si="294"/>
        <v>130000</v>
      </c>
      <c r="N523" s="23">
        <f t="shared" si="294"/>
        <v>220000</v>
      </c>
      <c r="O523" s="23">
        <f t="shared" si="294"/>
        <v>0</v>
      </c>
      <c r="P523" s="23">
        <f t="shared" si="294"/>
        <v>60000</v>
      </c>
      <c r="Q523" s="24">
        <f>G523*H523/G524</f>
        <v>0</v>
      </c>
      <c r="R523" s="25">
        <f>G523*I523/G524</f>
        <v>0</v>
      </c>
      <c r="S523" s="25">
        <f>G523*J523/G524</f>
        <v>0</v>
      </c>
      <c r="T523" s="25">
        <f>G523*K523/G524</f>
        <v>0</v>
      </c>
      <c r="U523" s="25">
        <f>G523*L523/G524</f>
        <v>5480000</v>
      </c>
      <c r="V523" s="25">
        <f>G523*M523/G524</f>
        <v>130000</v>
      </c>
      <c r="W523" s="25">
        <f>G523*N523/G524</f>
        <v>220000</v>
      </c>
      <c r="X523" s="25">
        <f>G523*O523/G524</f>
        <v>0</v>
      </c>
      <c r="Y523" s="26">
        <f>G523*P523/G524</f>
        <v>60000</v>
      </c>
      <c r="Z523" s="7"/>
      <c r="AA523" s="7"/>
      <c r="AB523" s="7"/>
      <c r="AC523" s="7"/>
      <c r="AD523" s="7"/>
      <c r="AE523" s="7"/>
      <c r="AF523" s="7"/>
      <c r="AG523" s="7"/>
      <c r="AH523" s="7"/>
    </row>
    <row r="524" spans="1:34" hidden="1">
      <c r="C524" s="9"/>
      <c r="D524" s="7"/>
      <c r="E524" s="7"/>
      <c r="F524" s="8"/>
      <c r="G524" s="7">
        <f>SUM(G520:G523)</f>
        <v>1</v>
      </c>
      <c r="H524" s="7"/>
      <c r="I524" s="7"/>
      <c r="J524" s="7"/>
      <c r="K524" s="7"/>
      <c r="L524" s="7"/>
      <c r="M524" s="7"/>
      <c r="N524" s="7"/>
      <c r="O524" s="7"/>
      <c r="P524" s="7"/>
      <c r="Q524" s="20">
        <f t="shared" ref="Q524:Y524" si="295">SUM(Q520:Q523)</f>
        <v>0</v>
      </c>
      <c r="R524" s="20">
        <f t="shared" si="295"/>
        <v>0</v>
      </c>
      <c r="S524" s="20">
        <f t="shared" si="295"/>
        <v>0</v>
      </c>
      <c r="T524" s="20">
        <f t="shared" si="295"/>
        <v>0</v>
      </c>
      <c r="U524" s="20">
        <f t="shared" si="295"/>
        <v>5480000</v>
      </c>
      <c r="V524" s="20">
        <f t="shared" si="295"/>
        <v>130000</v>
      </c>
      <c r="W524" s="20">
        <f t="shared" si="295"/>
        <v>220000</v>
      </c>
      <c r="X524" s="20">
        <f t="shared" si="295"/>
        <v>0</v>
      </c>
      <c r="Y524" s="20">
        <f t="shared" si="295"/>
        <v>60000</v>
      </c>
      <c r="Z524" s="27">
        <f>9-COUNTIF(Q524:Y524,0)</f>
        <v>4</v>
      </c>
      <c r="AA524" s="7" t="s">
        <v>27</v>
      </c>
      <c r="AB524" s="7"/>
      <c r="AC524" s="7"/>
      <c r="AD524" s="7"/>
      <c r="AE524" s="7"/>
      <c r="AF524" s="7"/>
      <c r="AG524" s="7"/>
      <c r="AH524" s="7"/>
    </row>
    <row r="525" spans="1:34" hidden="1">
      <c r="C525" s="9"/>
      <c r="D525" s="7"/>
      <c r="E525" s="7"/>
      <c r="F525" s="8"/>
      <c r="G525" s="7"/>
      <c r="H525" s="13" t="s">
        <v>0</v>
      </c>
      <c r="I525" s="14" t="s">
        <v>1</v>
      </c>
      <c r="J525" s="14" t="s">
        <v>2</v>
      </c>
      <c r="K525" s="14" t="s">
        <v>3</v>
      </c>
      <c r="L525" s="14" t="s">
        <v>28</v>
      </c>
      <c r="M525" s="14" t="s">
        <v>29</v>
      </c>
      <c r="N525" s="14" t="s">
        <v>30</v>
      </c>
      <c r="O525" s="14" t="s">
        <v>7</v>
      </c>
      <c r="P525" s="28" t="s">
        <v>8</v>
      </c>
      <c r="Q525" s="29">
        <f>IF(Q524=0,0,Q524-V515/Z524)</f>
        <v>0</v>
      </c>
      <c r="R525" s="30">
        <f>IF(R524=0,0,R524-V515/Z524)</f>
        <v>0</v>
      </c>
      <c r="S525" s="30">
        <f>IF(S524=0,0,S524-V515/Z524)</f>
        <v>0</v>
      </c>
      <c r="T525" s="30">
        <f>IF(T524=0,0,T524-V515/Z524)</f>
        <v>0</v>
      </c>
      <c r="U525" s="30">
        <f>IF(U524=0,0,U524-V515/Z524)</f>
        <v>5480000</v>
      </c>
      <c r="V525" s="30">
        <f>IF(V524=0,0,V524-V515/Z524)</f>
        <v>130000</v>
      </c>
      <c r="W525" s="30">
        <f>IF(W524=0,0,W524-V515/Z524)</f>
        <v>220000</v>
      </c>
      <c r="X525" s="30">
        <f>IF(X524=0,0,X524-V515/Z524)</f>
        <v>0</v>
      </c>
      <c r="Y525" s="30">
        <f>IF(Y524=0,0,Y524-V515/Z524)</f>
        <v>60000</v>
      </c>
      <c r="Z525" s="27">
        <f>9-(IF(Q525&gt;0,0,1)+IF(R525&gt;0,0,1)+IF(S525&gt;0,0,1)+IF(T525&gt;0,0,1)+IF(U525&gt;0,0,1)+IF(V525&gt;0,0,1)+IF(W525&gt;0,0,1)+IF(X525&gt;0,0,1)+IF(Y525&gt;0,0,1))</f>
        <v>4</v>
      </c>
      <c r="AA525" s="27" t="s">
        <v>31</v>
      </c>
      <c r="AB525" s="7"/>
      <c r="AC525" s="7"/>
      <c r="AD525" s="7"/>
      <c r="AE525" s="7"/>
      <c r="AF525" s="7"/>
      <c r="AG525" s="7"/>
      <c r="AH525" s="7"/>
    </row>
    <row r="526" spans="1:34" hidden="1">
      <c r="C526" s="9"/>
      <c r="D526" s="7"/>
      <c r="E526" s="7" t="s">
        <v>13</v>
      </c>
      <c r="F526" s="8"/>
      <c r="G526" s="7"/>
      <c r="H526" s="18">
        <v>15</v>
      </c>
      <c r="I526" s="7">
        <v>50</v>
      </c>
      <c r="J526" s="7">
        <v>52</v>
      </c>
      <c r="K526" s="7">
        <v>54</v>
      </c>
      <c r="L526" s="7">
        <v>200</v>
      </c>
      <c r="M526" s="7">
        <v>208</v>
      </c>
      <c r="N526" s="7">
        <v>216</v>
      </c>
      <c r="O526" s="7">
        <v>10</v>
      </c>
      <c r="P526" s="31">
        <v>30</v>
      </c>
      <c r="Q526" s="32">
        <f>IF(Q525&gt;0,0,Q525)</f>
        <v>0</v>
      </c>
      <c r="R526" s="32">
        <f t="shared" ref="R526:Y526" si="296">IF(R525&gt;0,0,R525)</f>
        <v>0</v>
      </c>
      <c r="S526" s="32">
        <f t="shared" si="296"/>
        <v>0</v>
      </c>
      <c r="T526" s="32">
        <f t="shared" si="296"/>
        <v>0</v>
      </c>
      <c r="U526" s="32">
        <f t="shared" si="296"/>
        <v>0</v>
      </c>
      <c r="V526" s="32">
        <f t="shared" si="296"/>
        <v>0</v>
      </c>
      <c r="W526" s="32">
        <f t="shared" si="296"/>
        <v>0</v>
      </c>
      <c r="X526" s="32">
        <f t="shared" si="296"/>
        <v>0</v>
      </c>
      <c r="Y526" s="32">
        <f t="shared" si="296"/>
        <v>0</v>
      </c>
      <c r="Z526" s="7">
        <f>SUM(Q526:Y526)/Z525</f>
        <v>0</v>
      </c>
      <c r="AA526" s="7"/>
      <c r="AB526" s="7"/>
      <c r="AC526" s="7"/>
      <c r="AD526" s="7"/>
      <c r="AE526" s="7"/>
      <c r="AF526" s="7"/>
      <c r="AG526" s="7"/>
      <c r="AH526" s="7"/>
    </row>
    <row r="527" spans="1:34" hidden="1">
      <c r="C527" s="9"/>
      <c r="D527" s="7"/>
      <c r="E527" s="7" t="s">
        <v>18</v>
      </c>
      <c r="F527" s="8"/>
      <c r="G527" s="7"/>
      <c r="H527" s="18">
        <v>10</v>
      </c>
      <c r="I527" s="7">
        <v>40</v>
      </c>
      <c r="J527" s="7">
        <v>58</v>
      </c>
      <c r="K527" s="7">
        <v>28</v>
      </c>
      <c r="L527" s="7">
        <v>100</v>
      </c>
      <c r="M527" s="7">
        <v>145</v>
      </c>
      <c r="N527" s="7">
        <v>70</v>
      </c>
      <c r="O527" s="7">
        <v>10</v>
      </c>
      <c r="P527" s="31">
        <v>10</v>
      </c>
      <c r="Q527" s="33">
        <f t="shared" ref="Q527:Y527" si="297">IF(Q525&lt;0,0,Q525)</f>
        <v>0</v>
      </c>
      <c r="R527" s="33">
        <f t="shared" si="297"/>
        <v>0</v>
      </c>
      <c r="S527" s="33">
        <f t="shared" si="297"/>
        <v>0</v>
      </c>
      <c r="T527" s="33">
        <f t="shared" si="297"/>
        <v>0</v>
      </c>
      <c r="U527" s="33">
        <f t="shared" si="297"/>
        <v>5480000</v>
      </c>
      <c r="V527" s="33">
        <f t="shared" si="297"/>
        <v>130000</v>
      </c>
      <c r="W527" s="33">
        <f t="shared" si="297"/>
        <v>220000</v>
      </c>
      <c r="X527" s="33">
        <f t="shared" si="297"/>
        <v>0</v>
      </c>
      <c r="Y527" s="33">
        <f t="shared" si="297"/>
        <v>60000</v>
      </c>
    </row>
    <row r="528" spans="1:34" hidden="1">
      <c r="C528" s="9"/>
      <c r="D528" s="7"/>
      <c r="E528" s="7" t="s">
        <v>15</v>
      </c>
      <c r="F528" s="8"/>
      <c r="G528" s="7"/>
      <c r="H528" s="18">
        <v>10</v>
      </c>
      <c r="I528" s="7">
        <v>25</v>
      </c>
      <c r="J528" s="7">
        <v>42</v>
      </c>
      <c r="K528" s="7">
        <v>60</v>
      </c>
      <c r="L528" s="7">
        <v>63</v>
      </c>
      <c r="M528" s="7">
        <v>105</v>
      </c>
      <c r="N528" s="7">
        <v>150</v>
      </c>
      <c r="O528" s="7">
        <v>5</v>
      </c>
      <c r="P528" s="31">
        <v>40</v>
      </c>
      <c r="Q528" s="24">
        <f>IF(Q527=0,0,Q527+Z526)</f>
        <v>0</v>
      </c>
      <c r="R528" s="25">
        <f>IF(R527=0,0,R527+Z526)</f>
        <v>0</v>
      </c>
      <c r="S528" s="25">
        <f>IF(S527=0,0,S527+Z526)</f>
        <v>0</v>
      </c>
      <c r="T528" s="25">
        <f>IF(T527=0,0,T527+Z526)</f>
        <v>0</v>
      </c>
      <c r="U528" s="25">
        <f>IF(U527=0,0,U527+Z526)</f>
        <v>5480000</v>
      </c>
      <c r="V528" s="25">
        <f>IF(V527=0,0,V527+Z526)</f>
        <v>130000</v>
      </c>
      <c r="W528" s="25">
        <f>IF(W527=0,0,W527+Z526)</f>
        <v>220000</v>
      </c>
      <c r="X528" s="25">
        <f>IF(X527=0,0,X527+Z526)</f>
        <v>0</v>
      </c>
      <c r="Y528" s="25">
        <f>IF(Y527=0,0,Y527+Z526)</f>
        <v>60000</v>
      </c>
      <c r="Z528" s="27">
        <f>9-(IF(Q528&gt;0,0,1)+IF(R528&gt;0,0,1)+IF(S528&gt;0,0,1)+IF(T528&gt;0,0,1)+IF(U528&gt;0,0,1)+IF(V528&gt;0,0,1)+IF(W528&gt;0,0,1)+IF(X528&gt;0,0,1)+IF(Y528&gt;0,0,1))</f>
        <v>4</v>
      </c>
      <c r="AA528" s="27" t="s">
        <v>31</v>
      </c>
    </row>
    <row r="529" spans="3:27" hidden="1">
      <c r="C529" s="9"/>
      <c r="D529" s="7"/>
      <c r="E529" s="7" t="s">
        <v>25</v>
      </c>
      <c r="F529" s="8"/>
      <c r="G529" s="7"/>
      <c r="H529" s="22">
        <v>10</v>
      </c>
      <c r="I529" s="23">
        <v>55</v>
      </c>
      <c r="J529" s="23">
        <v>26</v>
      </c>
      <c r="K529" s="23">
        <v>44</v>
      </c>
      <c r="L529" s="23">
        <v>137</v>
      </c>
      <c r="M529" s="23">
        <v>65</v>
      </c>
      <c r="N529" s="23">
        <v>110</v>
      </c>
      <c r="O529" s="23">
        <v>5</v>
      </c>
      <c r="P529" s="34">
        <v>20</v>
      </c>
      <c r="Q529" s="32">
        <f>IF(Q528&gt;0,0,Q528)</f>
        <v>0</v>
      </c>
      <c r="R529" s="32">
        <f t="shared" ref="R529:Y529" si="298">IF(R528&gt;0,0,R528)</f>
        <v>0</v>
      </c>
      <c r="S529" s="32">
        <f t="shared" si="298"/>
        <v>0</v>
      </c>
      <c r="T529" s="32">
        <f t="shared" si="298"/>
        <v>0</v>
      </c>
      <c r="U529" s="32">
        <f t="shared" si="298"/>
        <v>0</v>
      </c>
      <c r="V529" s="32">
        <f t="shared" si="298"/>
        <v>0</v>
      </c>
      <c r="W529" s="32">
        <f t="shared" si="298"/>
        <v>0</v>
      </c>
      <c r="X529" s="32">
        <f t="shared" si="298"/>
        <v>0</v>
      </c>
      <c r="Y529" s="32">
        <f t="shared" si="298"/>
        <v>0</v>
      </c>
      <c r="Z529" s="7">
        <f>SUM(Q529:Y529)/Z528</f>
        <v>0</v>
      </c>
      <c r="AA529" s="7"/>
    </row>
    <row r="530" spans="3:27" hidden="1">
      <c r="C530" s="9"/>
      <c r="D530" s="7"/>
      <c r="E530" s="7"/>
      <c r="F530" s="8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33">
        <f t="shared" ref="Q530:Y530" si="299">IF(Q528&lt;0,0,Q528)</f>
        <v>0</v>
      </c>
      <c r="R530" s="33">
        <f t="shared" si="299"/>
        <v>0</v>
      </c>
      <c r="S530" s="33">
        <f t="shared" si="299"/>
        <v>0</v>
      </c>
      <c r="T530" s="33">
        <f t="shared" si="299"/>
        <v>0</v>
      </c>
      <c r="U530" s="33">
        <f t="shared" si="299"/>
        <v>5480000</v>
      </c>
      <c r="V530" s="33">
        <f t="shared" si="299"/>
        <v>130000</v>
      </c>
      <c r="W530" s="33">
        <f t="shared" si="299"/>
        <v>220000</v>
      </c>
      <c r="X530" s="33">
        <f t="shared" si="299"/>
        <v>0</v>
      </c>
      <c r="Y530" s="33">
        <f t="shared" si="299"/>
        <v>60000</v>
      </c>
    </row>
    <row r="531" spans="3:27" hidden="1">
      <c r="C531" s="9"/>
      <c r="D531" s="7"/>
      <c r="E531" s="7"/>
      <c r="F531" s="8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>
        <f>IF(Q530=0,0,Q530+Z529)</f>
        <v>0</v>
      </c>
      <c r="R531" s="25">
        <f>IF(R530=0,0,R530+Z529)</f>
        <v>0</v>
      </c>
      <c r="S531" s="25">
        <f>IF(S530=0,0,S530+Z529)</f>
        <v>0</v>
      </c>
      <c r="T531" s="25">
        <f>IF(T530=0,0,T530+Z529)</f>
        <v>0</v>
      </c>
      <c r="U531" s="25">
        <f>IF(U530=0,0,U530+Z529)</f>
        <v>5480000</v>
      </c>
      <c r="V531" s="25">
        <f>IF(V530=0,0,V530+Z529)</f>
        <v>130000</v>
      </c>
      <c r="W531" s="25">
        <f>IF(W530=0,0,W530+Z529)</f>
        <v>220000</v>
      </c>
      <c r="X531" s="25">
        <f>IF(X530=0,0,X530+Z529)</f>
        <v>0</v>
      </c>
      <c r="Y531" s="25">
        <f>IF(Y530=0,0,Y530+Z529)</f>
        <v>60000</v>
      </c>
      <c r="Z531" s="27">
        <f>9-(IF(Q531&gt;0,0,1)+IF(R531&gt;0,0,1)+IF(S531&gt;0,0,1)+IF(T531&gt;0,0,1)+IF(U531&gt;0,0,1)+IF(V531&gt;0,0,1)+IF(W531&gt;0,0,1)+IF(X531&gt;0,0,1)+IF(Y531&gt;0,0,1))</f>
        <v>4</v>
      </c>
      <c r="AA531" s="27" t="s">
        <v>31</v>
      </c>
    </row>
    <row r="532" spans="3:27" hidden="1">
      <c r="C532" s="9"/>
      <c r="D532" s="7"/>
      <c r="E532" s="7"/>
      <c r="F532" s="8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32">
        <f>IF(Q531&gt;0,0,Q531)</f>
        <v>0</v>
      </c>
      <c r="R532" s="32">
        <f t="shared" ref="R532:Y532" si="300">IF(R531&gt;0,0,R531)</f>
        <v>0</v>
      </c>
      <c r="S532" s="32">
        <f t="shared" si="300"/>
        <v>0</v>
      </c>
      <c r="T532" s="32">
        <f t="shared" si="300"/>
        <v>0</v>
      </c>
      <c r="U532" s="32">
        <f t="shared" si="300"/>
        <v>0</v>
      </c>
      <c r="V532" s="32">
        <f t="shared" si="300"/>
        <v>0</v>
      </c>
      <c r="W532" s="32">
        <f t="shared" si="300"/>
        <v>0</v>
      </c>
      <c r="X532" s="32">
        <f t="shared" si="300"/>
        <v>0</v>
      </c>
      <c r="Y532" s="32">
        <f t="shared" si="300"/>
        <v>0</v>
      </c>
      <c r="Z532" s="7">
        <f>SUM(Q532:Y532)/Z531</f>
        <v>0</v>
      </c>
      <c r="AA532" s="7"/>
    </row>
    <row r="533" spans="3:27" hidden="1">
      <c r="C533" s="9"/>
      <c r="D533" s="7"/>
      <c r="E533" s="7"/>
      <c r="F533" s="8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33">
        <f t="shared" ref="Q533:Y533" si="301">IF(Q531&lt;0,0,Q531)</f>
        <v>0</v>
      </c>
      <c r="R533" s="33">
        <f t="shared" si="301"/>
        <v>0</v>
      </c>
      <c r="S533" s="33">
        <f t="shared" si="301"/>
        <v>0</v>
      </c>
      <c r="T533" s="33">
        <f t="shared" si="301"/>
        <v>0</v>
      </c>
      <c r="U533" s="33">
        <f t="shared" si="301"/>
        <v>5480000</v>
      </c>
      <c r="V533" s="33">
        <f t="shared" si="301"/>
        <v>130000</v>
      </c>
      <c r="W533" s="33">
        <f t="shared" si="301"/>
        <v>220000</v>
      </c>
      <c r="X533" s="33">
        <f t="shared" si="301"/>
        <v>0</v>
      </c>
      <c r="Y533" s="33">
        <f t="shared" si="301"/>
        <v>60000</v>
      </c>
    </row>
    <row r="534" spans="3:27" hidden="1">
      <c r="C534" s="9"/>
      <c r="D534" s="7"/>
      <c r="E534" s="7"/>
      <c r="F534" s="8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>
        <f>IF(Q533=0,0,Q533+Z532)</f>
        <v>0</v>
      </c>
      <c r="R534" s="25">
        <f>IF(R533=0,0,R533+Z532)</f>
        <v>0</v>
      </c>
      <c r="S534" s="25">
        <f>IF(S533=0,0,S533+Z532)</f>
        <v>0</v>
      </c>
      <c r="T534" s="25">
        <f>IF(T533=0,0,T533+Z532)</f>
        <v>0</v>
      </c>
      <c r="U534" s="25">
        <f>IF(U533=0,0,U533+Z532)</f>
        <v>5480000</v>
      </c>
      <c r="V534" s="25">
        <f>IF(V533=0,0,V533+Z532)</f>
        <v>130000</v>
      </c>
      <c r="W534" s="25">
        <f>IF(W533=0,0,W533+Z532)</f>
        <v>220000</v>
      </c>
      <c r="X534" s="25">
        <f>IF(X533=0,0,X533+Z532)</f>
        <v>0</v>
      </c>
      <c r="Y534" s="25">
        <f>IF(Y533=0,0,Y533+Z532)</f>
        <v>60000</v>
      </c>
      <c r="Z534" s="27">
        <f>9-(IF(Q534&gt;0,0,1)+IF(R534&gt;0,0,1)+IF(S534&gt;0,0,1)+IF(T534&gt;0,0,1)+IF(U534&gt;0,0,1)+IF(V534&gt;0,0,1)+IF(W534&gt;0,0,1)+IF(X534&gt;0,0,1)+IF(Y534&gt;0,0,1))</f>
        <v>4</v>
      </c>
      <c r="AA534" s="27" t="s">
        <v>31</v>
      </c>
    </row>
    <row r="535" spans="3:27" hidden="1">
      <c r="C535" s="9"/>
      <c r="D535" s="7"/>
      <c r="E535" s="7"/>
      <c r="F535" s="8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32">
        <f>IF(Q534&gt;0,0,Q534)</f>
        <v>0</v>
      </c>
      <c r="R535" s="32">
        <f t="shared" ref="R535:Y535" si="302">IF(R534&gt;0,0,R534)</f>
        <v>0</v>
      </c>
      <c r="S535" s="32">
        <f t="shared" si="302"/>
        <v>0</v>
      </c>
      <c r="T535" s="32">
        <f t="shared" si="302"/>
        <v>0</v>
      </c>
      <c r="U535" s="32">
        <f t="shared" si="302"/>
        <v>0</v>
      </c>
      <c r="V535" s="32">
        <f t="shared" si="302"/>
        <v>0</v>
      </c>
      <c r="W535" s="32">
        <f t="shared" si="302"/>
        <v>0</v>
      </c>
      <c r="X535" s="32">
        <f t="shared" si="302"/>
        <v>0</v>
      </c>
      <c r="Y535" s="32">
        <f t="shared" si="302"/>
        <v>0</v>
      </c>
      <c r="Z535" s="7">
        <f>SUM(Q535:Y535)/Z534</f>
        <v>0</v>
      </c>
      <c r="AA535" s="7"/>
    </row>
    <row r="536" spans="3:27" hidden="1">
      <c r="C536" s="9"/>
      <c r="D536" s="7"/>
      <c r="E536" s="7"/>
      <c r="F536" s="8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33">
        <f t="shared" ref="Q536:Y536" si="303">IF(Q534&lt;0,0,Q534)</f>
        <v>0</v>
      </c>
      <c r="R536" s="33">
        <f t="shared" si="303"/>
        <v>0</v>
      </c>
      <c r="S536" s="33">
        <f t="shared" si="303"/>
        <v>0</v>
      </c>
      <c r="T536" s="33">
        <f t="shared" si="303"/>
        <v>0</v>
      </c>
      <c r="U536" s="33">
        <f t="shared" si="303"/>
        <v>5480000</v>
      </c>
      <c r="V536" s="33">
        <f t="shared" si="303"/>
        <v>130000</v>
      </c>
      <c r="W536" s="33">
        <f t="shared" si="303"/>
        <v>220000</v>
      </c>
      <c r="X536" s="33">
        <f t="shared" si="303"/>
        <v>0</v>
      </c>
      <c r="Y536" s="33">
        <f t="shared" si="303"/>
        <v>60000</v>
      </c>
    </row>
    <row r="537" spans="3:27" hidden="1">
      <c r="C537" s="9"/>
      <c r="D537" s="7"/>
      <c r="E537" s="7"/>
      <c r="F537" s="8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>
        <f>IF(Q536=0,0,Q536+Z535)</f>
        <v>0</v>
      </c>
      <c r="R537" s="25">
        <f>IF(R536=0,0,R536+Z535)</f>
        <v>0</v>
      </c>
      <c r="S537" s="25">
        <f>IF(S536=0,0,S536+Z535)</f>
        <v>0</v>
      </c>
      <c r="T537" s="25">
        <f>IF(T536=0,0,T536+Z535)</f>
        <v>0</v>
      </c>
      <c r="U537" s="25">
        <f>IF(U536=0,0,U536+Z535)</f>
        <v>5480000</v>
      </c>
      <c r="V537" s="25">
        <f>IF(V536=0,0,V536+Z535)</f>
        <v>130000</v>
      </c>
      <c r="W537" s="25">
        <f>IF(W536=0,0,W536+Z535)</f>
        <v>220000</v>
      </c>
      <c r="X537" s="25">
        <f>IF(X536=0,0,X536+Z535)</f>
        <v>0</v>
      </c>
      <c r="Y537" s="25">
        <f>IF(Y536=0,0,Y536+Z535)</f>
        <v>60000</v>
      </c>
      <c r="Z537" s="27">
        <f>9-(IF(Q537&gt;0,0,1)+IF(R537&gt;0,0,1)+IF(S537&gt;0,0,1)+IF(T537&gt;0,0,1)+IF(U537&gt;0,0,1)+IF(V537&gt;0,0,1)+IF(W537&gt;0,0,1)+IF(X537&gt;0,0,1)+IF(Y537&gt;0,0,1))</f>
        <v>4</v>
      </c>
      <c r="AA537" s="27" t="s">
        <v>31</v>
      </c>
    </row>
    <row r="538" spans="3:27" hidden="1">
      <c r="C538" s="9"/>
      <c r="D538" s="7"/>
      <c r="E538" s="7"/>
      <c r="F538" s="8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32">
        <f>IF(Q537&gt;0,0,Q537)</f>
        <v>0</v>
      </c>
      <c r="R538" s="32">
        <f t="shared" ref="R538:Y538" si="304">IF(R537&gt;0,0,R537)</f>
        <v>0</v>
      </c>
      <c r="S538" s="32">
        <f t="shared" si="304"/>
        <v>0</v>
      </c>
      <c r="T538" s="32">
        <f t="shared" si="304"/>
        <v>0</v>
      </c>
      <c r="U538" s="32">
        <f t="shared" si="304"/>
        <v>0</v>
      </c>
      <c r="V538" s="32">
        <f t="shared" si="304"/>
        <v>0</v>
      </c>
      <c r="W538" s="32">
        <f t="shared" si="304"/>
        <v>0</v>
      </c>
      <c r="X538" s="32">
        <f t="shared" si="304"/>
        <v>0</v>
      </c>
      <c r="Y538" s="32">
        <f t="shared" si="304"/>
        <v>0</v>
      </c>
      <c r="Z538" s="7">
        <f>SUM(Q538:Y538)/Z537</f>
        <v>0</v>
      </c>
      <c r="AA538" s="7"/>
    </row>
    <row r="539" spans="3:27" hidden="1">
      <c r="C539" s="9"/>
      <c r="D539" s="7"/>
      <c r="E539" s="7"/>
      <c r="F539" s="8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33">
        <f t="shared" ref="Q539:Y539" si="305">IF(Q537&lt;0,0,Q537)</f>
        <v>0</v>
      </c>
      <c r="R539" s="33">
        <f t="shared" si="305"/>
        <v>0</v>
      </c>
      <c r="S539" s="33">
        <f t="shared" si="305"/>
        <v>0</v>
      </c>
      <c r="T539" s="33">
        <f t="shared" si="305"/>
        <v>0</v>
      </c>
      <c r="U539" s="33">
        <f t="shared" si="305"/>
        <v>5480000</v>
      </c>
      <c r="V539" s="33">
        <f t="shared" si="305"/>
        <v>130000</v>
      </c>
      <c r="W539" s="33">
        <f t="shared" si="305"/>
        <v>220000</v>
      </c>
      <c r="X539" s="33">
        <f t="shared" si="305"/>
        <v>0</v>
      </c>
      <c r="Y539" s="33">
        <f t="shared" si="305"/>
        <v>60000</v>
      </c>
    </row>
    <row r="540" spans="3:27" hidden="1">
      <c r="C540" s="9"/>
      <c r="D540" s="7"/>
      <c r="E540" s="7"/>
      <c r="F540" s="8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24">
        <f>IF(Q539=0,0,Q539+Z538)</f>
        <v>0</v>
      </c>
      <c r="R540" s="25">
        <f>IF(R539=0,0,R539+Z538)</f>
        <v>0</v>
      </c>
      <c r="S540" s="25">
        <f>IF(S539=0,0,S539+Z538)</f>
        <v>0</v>
      </c>
      <c r="T540" s="25">
        <f>IF(T539=0,0,T539+Z538)</f>
        <v>0</v>
      </c>
      <c r="U540" s="25">
        <f>IF(U539=0,0,U539+Z538)</f>
        <v>5480000</v>
      </c>
      <c r="V540" s="25">
        <f>IF(V539=0,0,V539+Z538)</f>
        <v>130000</v>
      </c>
      <c r="W540" s="25">
        <f>IF(W539=0,0,W539+Z538)</f>
        <v>220000</v>
      </c>
      <c r="X540" s="25">
        <f>IF(X539=0,0,X539+Z538)</f>
        <v>0</v>
      </c>
      <c r="Y540" s="25">
        <f>IF(Y539=0,0,Y539+Z538)</f>
        <v>60000</v>
      </c>
      <c r="Z540" s="27">
        <f>9-(IF(Q540&gt;0,0,1)+IF(R540&gt;0,0,1)+IF(S540&gt;0,0,1)+IF(T540&gt;0,0,1)+IF(U540&gt;0,0,1)+IF(V540&gt;0,0,1)+IF(W540&gt;0,0,1)+IF(X540&gt;0,0,1)+IF(Y540&gt;0,0,1))</f>
        <v>4</v>
      </c>
      <c r="AA540" s="27" t="s">
        <v>31</v>
      </c>
    </row>
    <row r="541" spans="3:27" hidden="1">
      <c r="C541" s="9"/>
      <c r="D541" s="7"/>
      <c r="E541" s="7"/>
      <c r="F541" s="8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32">
        <f>IF(Q540&gt;0,0,Q540)</f>
        <v>0</v>
      </c>
      <c r="R541" s="32">
        <f t="shared" ref="R541:Y541" si="306">IF(R540&gt;0,0,R540)</f>
        <v>0</v>
      </c>
      <c r="S541" s="32">
        <f t="shared" si="306"/>
        <v>0</v>
      </c>
      <c r="T541" s="32">
        <f t="shared" si="306"/>
        <v>0</v>
      </c>
      <c r="U541" s="32">
        <f t="shared" si="306"/>
        <v>0</v>
      </c>
      <c r="V541" s="32">
        <f t="shared" si="306"/>
        <v>0</v>
      </c>
      <c r="W541" s="32">
        <f t="shared" si="306"/>
        <v>0</v>
      </c>
      <c r="X541" s="32">
        <f t="shared" si="306"/>
        <v>0</v>
      </c>
      <c r="Y541" s="32">
        <f t="shared" si="306"/>
        <v>0</v>
      </c>
      <c r="Z541" s="7">
        <f>SUM(Q541:Y541)/Z540</f>
        <v>0</v>
      </c>
      <c r="AA541" s="7"/>
    </row>
    <row r="542" spans="3:27" hidden="1">
      <c r="C542" s="9"/>
      <c r="D542" s="7"/>
      <c r="E542" s="7"/>
      <c r="F542" s="8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33">
        <f t="shared" ref="Q542:Y542" si="307">IF(Q540&lt;0,0,Q540)</f>
        <v>0</v>
      </c>
      <c r="R542" s="33">
        <f t="shared" si="307"/>
        <v>0</v>
      </c>
      <c r="S542" s="33">
        <f t="shared" si="307"/>
        <v>0</v>
      </c>
      <c r="T542" s="33">
        <f t="shared" si="307"/>
        <v>0</v>
      </c>
      <c r="U542" s="33">
        <f t="shared" si="307"/>
        <v>5480000</v>
      </c>
      <c r="V542" s="33">
        <f t="shared" si="307"/>
        <v>130000</v>
      </c>
      <c r="W542" s="33">
        <f t="shared" si="307"/>
        <v>220000</v>
      </c>
      <c r="X542" s="33">
        <f t="shared" si="307"/>
        <v>0</v>
      </c>
      <c r="Y542" s="33">
        <f t="shared" si="307"/>
        <v>60000</v>
      </c>
    </row>
    <row r="543" spans="3:27" hidden="1">
      <c r="C543" s="9"/>
      <c r="D543" s="7"/>
      <c r="E543" s="7"/>
      <c r="F543" s="8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>
        <f>IF(Q542=0,0,Q542+Z541)</f>
        <v>0</v>
      </c>
      <c r="R543" s="25">
        <f>IF(R542=0,0,R542+Z541)</f>
        <v>0</v>
      </c>
      <c r="S543" s="25">
        <f>IF(S542=0,0,S542+Z541)</f>
        <v>0</v>
      </c>
      <c r="T543" s="25">
        <f>IF(T542=0,0,T542+Z541)</f>
        <v>0</v>
      </c>
      <c r="U543" s="25">
        <f>IF(U542=0,0,U542+Z541)</f>
        <v>5480000</v>
      </c>
      <c r="V543" s="25">
        <f>IF(V542=0,0,V542+Z541)</f>
        <v>130000</v>
      </c>
      <c r="W543" s="25">
        <f>IF(W542=0,0,W542+Z541)</f>
        <v>220000</v>
      </c>
      <c r="X543" s="25">
        <f>IF(X542=0,0,X542+Z541)</f>
        <v>0</v>
      </c>
      <c r="Y543" s="25">
        <f>IF(Y542=0,0,Y542+Z541)</f>
        <v>60000</v>
      </c>
      <c r="Z543" s="27">
        <f>9-(IF(Q543&gt;0,0,1)+IF(R543&gt;0,0,1)+IF(S543&gt;0,0,1)+IF(T543&gt;0,0,1)+IF(U543&gt;0,0,1)+IF(V543&gt;0,0,1)+IF(W543&gt;0,0,1)+IF(X543&gt;0,0,1)+IF(Y543&gt;0,0,1))</f>
        <v>4</v>
      </c>
      <c r="AA543" s="27" t="s">
        <v>31</v>
      </c>
    </row>
    <row r="544" spans="3:27" hidden="1">
      <c r="C544" s="9"/>
      <c r="D544" s="7"/>
      <c r="E544" s="7"/>
      <c r="F544" s="8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32">
        <f>IF(Q543&gt;0,0,Q543)</f>
        <v>0</v>
      </c>
      <c r="R544" s="32">
        <f t="shared" ref="R544:Y544" si="308">IF(R543&gt;0,0,R543)</f>
        <v>0</v>
      </c>
      <c r="S544" s="32">
        <f t="shared" si="308"/>
        <v>0</v>
      </c>
      <c r="T544" s="32">
        <f t="shared" si="308"/>
        <v>0</v>
      </c>
      <c r="U544" s="32">
        <f t="shared" si="308"/>
        <v>0</v>
      </c>
      <c r="V544" s="32">
        <f t="shared" si="308"/>
        <v>0</v>
      </c>
      <c r="W544" s="32">
        <f t="shared" si="308"/>
        <v>0</v>
      </c>
      <c r="X544" s="32">
        <f t="shared" si="308"/>
        <v>0</v>
      </c>
      <c r="Y544" s="32">
        <f t="shared" si="308"/>
        <v>0</v>
      </c>
      <c r="Z544" s="7">
        <f>SUM(Q544:Y544)/Z543</f>
        <v>0</v>
      </c>
      <c r="AA544" s="7"/>
    </row>
    <row r="545" spans="1:27" hidden="1">
      <c r="C545" s="9"/>
      <c r="D545" s="7"/>
      <c r="E545" s="7"/>
      <c r="F545" s="8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33">
        <f t="shared" ref="Q545:Y545" si="309">IF(Q543&lt;0,0,Q543)</f>
        <v>0</v>
      </c>
      <c r="R545" s="33">
        <f t="shared" si="309"/>
        <v>0</v>
      </c>
      <c r="S545" s="33">
        <f t="shared" si="309"/>
        <v>0</v>
      </c>
      <c r="T545" s="33">
        <f t="shared" si="309"/>
        <v>0</v>
      </c>
      <c r="U545" s="33">
        <f t="shared" si="309"/>
        <v>5480000</v>
      </c>
      <c r="V545" s="33">
        <f t="shared" si="309"/>
        <v>130000</v>
      </c>
      <c r="W545" s="33">
        <f t="shared" si="309"/>
        <v>220000</v>
      </c>
      <c r="X545" s="33">
        <f t="shared" si="309"/>
        <v>0</v>
      </c>
      <c r="Y545" s="33">
        <f t="shared" si="309"/>
        <v>60000</v>
      </c>
    </row>
    <row r="546" spans="1:27" hidden="1">
      <c r="C546" s="9"/>
      <c r="D546" s="7"/>
      <c r="E546" s="7"/>
      <c r="F546" s="8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35">
        <f>IF(Q545=0,0,Q545+Z544)</f>
        <v>0</v>
      </c>
      <c r="R546" s="35">
        <f>IF(R545=0,0,R545+Z544)</f>
        <v>0</v>
      </c>
      <c r="S546" s="35">
        <f>IF(S545=0,0,S545+Z544)</f>
        <v>0</v>
      </c>
      <c r="T546" s="35">
        <f>IF(T545=0,0,T545+Z544)</f>
        <v>0</v>
      </c>
      <c r="U546" s="35">
        <f>IF(U545=0,0,U545+Z544)</f>
        <v>5480000</v>
      </c>
      <c r="V546" s="35">
        <f>IF(V545=0,0,V545+Z544)</f>
        <v>130000</v>
      </c>
      <c r="W546" s="35">
        <f>IF(W545=0,0,W545+Z544)</f>
        <v>220000</v>
      </c>
      <c r="X546" s="35">
        <f>IF(X545=0,0,X545+Z544)</f>
        <v>0</v>
      </c>
      <c r="Y546" s="35">
        <f>IF(Y545=0,0,Y545+Z544)</f>
        <v>60000</v>
      </c>
      <c r="Z546" s="27">
        <f>9-(IF(Q546&gt;0,0,1)+IF(R546&gt;0,0,1)+IF(S546&gt;0,0,1)+IF(T546&gt;0,0,1)+IF(U546&gt;0,0,1)+IF(V546&gt;0,0,1)+IF(W546&gt;0,0,1)+IF(X546&gt;0,0,1)+IF(Y546&gt;0,0,1))</f>
        <v>4</v>
      </c>
      <c r="AA546" s="27" t="s">
        <v>31</v>
      </c>
    </row>
    <row r="547" spans="1:27" hidden="1">
      <c r="C547" s="9"/>
      <c r="D547" s="7"/>
      <c r="E547" s="7"/>
      <c r="F547" s="8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36">
        <f t="shared" ref="Q547:Y547" si="310">IF(Q546=0,0,Q546/Q524)</f>
        <v>0</v>
      </c>
      <c r="R547" s="36">
        <f t="shared" si="310"/>
        <v>0</v>
      </c>
      <c r="S547" s="36">
        <f t="shared" si="310"/>
        <v>0</v>
      </c>
      <c r="T547" s="36">
        <f t="shared" si="310"/>
        <v>0</v>
      </c>
      <c r="U547" s="36">
        <f t="shared" si="310"/>
        <v>1</v>
      </c>
      <c r="V547" s="36">
        <f t="shared" si="310"/>
        <v>1</v>
      </c>
      <c r="W547" s="36">
        <f t="shared" si="310"/>
        <v>1</v>
      </c>
      <c r="X547" s="36">
        <f t="shared" si="310"/>
        <v>0</v>
      </c>
      <c r="Y547" s="36">
        <f t="shared" si="310"/>
        <v>1</v>
      </c>
      <c r="Z547" s="27"/>
      <c r="AA547" s="27"/>
    </row>
    <row r="548" spans="1:27">
      <c r="C548" s="9"/>
      <c r="D548" s="7"/>
      <c r="E548" s="7"/>
      <c r="F548" s="8"/>
      <c r="G548" s="7"/>
      <c r="H548" s="7" t="s">
        <v>0</v>
      </c>
      <c r="I548" s="7" t="s">
        <v>1</v>
      </c>
      <c r="J548" s="7" t="s">
        <v>2</v>
      </c>
      <c r="K548" s="7" t="s">
        <v>3</v>
      </c>
      <c r="L548" s="7" t="s">
        <v>4</v>
      </c>
      <c r="M548" s="7" t="s">
        <v>5</v>
      </c>
      <c r="N548" s="7" t="s">
        <v>6</v>
      </c>
      <c r="O548" s="7" t="s">
        <v>7</v>
      </c>
      <c r="P548" s="7" t="s">
        <v>8</v>
      </c>
      <c r="Q548" s="7"/>
      <c r="R548" s="7"/>
      <c r="S548" s="7"/>
      <c r="T548" s="7"/>
      <c r="U548" s="7"/>
    </row>
    <row r="549" spans="1:27" ht="14.25" thickBot="1">
      <c r="C549" s="37"/>
      <c r="D549" s="38"/>
      <c r="E549" s="38"/>
      <c r="F549" s="39"/>
      <c r="G549" s="38" t="s">
        <v>32</v>
      </c>
      <c r="H549" s="40">
        <f t="shared" ref="H549:P549" si="311">H507*Q547</f>
        <v>0</v>
      </c>
      <c r="I549" s="40">
        <f t="shared" si="311"/>
        <v>0</v>
      </c>
      <c r="J549" s="40">
        <f t="shared" si="311"/>
        <v>0</v>
      </c>
      <c r="K549" s="40">
        <f t="shared" si="311"/>
        <v>0</v>
      </c>
      <c r="L549" s="40">
        <f t="shared" si="311"/>
        <v>40000</v>
      </c>
      <c r="M549" s="40">
        <f t="shared" si="311"/>
        <v>2000</v>
      </c>
      <c r="N549" s="40">
        <f t="shared" si="311"/>
        <v>2000</v>
      </c>
      <c r="O549" s="40">
        <f t="shared" si="311"/>
        <v>0</v>
      </c>
      <c r="P549" s="40">
        <f t="shared" si="311"/>
        <v>3000</v>
      </c>
      <c r="Q549" s="38"/>
      <c r="R549" s="38"/>
      <c r="S549" s="38"/>
      <c r="T549" s="38"/>
      <c r="U549" s="38"/>
    </row>
    <row r="550" spans="1:27" ht="12.6" customHeight="1" thickBot="1"/>
    <row r="551" spans="1:27">
      <c r="C551" s="6" t="s">
        <v>47</v>
      </c>
      <c r="D551" s="7"/>
      <c r="E551" s="7" t="s">
        <v>12</v>
      </c>
      <c r="F551" s="8"/>
      <c r="G551" s="7"/>
      <c r="H551" s="7" t="s">
        <v>0</v>
      </c>
      <c r="I551" s="7" t="s">
        <v>1</v>
      </c>
      <c r="J551" s="7" t="s">
        <v>2</v>
      </c>
      <c r="K551" s="7" t="s">
        <v>3</v>
      </c>
      <c r="L551" s="7" t="s">
        <v>4</v>
      </c>
      <c r="M551" s="7" t="s">
        <v>5</v>
      </c>
      <c r="N551" s="7" t="s">
        <v>6</v>
      </c>
      <c r="O551" s="7"/>
      <c r="P551" s="7"/>
      <c r="Q551" s="7"/>
      <c r="R551" s="7"/>
      <c r="S551" s="7"/>
      <c r="T551" s="7"/>
      <c r="U551" s="7"/>
    </row>
    <row r="552" spans="1:27">
      <c r="A552" t="s">
        <v>13</v>
      </c>
      <c r="C552" s="9"/>
      <c r="D552" s="7" t="s">
        <v>14</v>
      </c>
      <c r="E552" s="10" t="s">
        <v>25</v>
      </c>
      <c r="F552" s="8"/>
      <c r="G552" s="7" t="s">
        <v>16</v>
      </c>
      <c r="H552" s="10"/>
      <c r="I552" s="10"/>
      <c r="J552" s="10"/>
      <c r="K552" s="10"/>
      <c r="L552" s="10"/>
      <c r="M552" s="10"/>
      <c r="N552" s="10"/>
      <c r="O552" s="7"/>
      <c r="P552" s="7"/>
      <c r="Q552" s="7"/>
      <c r="R552" s="7"/>
      <c r="S552" s="7" t="s">
        <v>17</v>
      </c>
      <c r="T552" s="11">
        <f>SUM(Q562:Y565)</f>
        <v>5890000</v>
      </c>
      <c r="U552" s="7"/>
    </row>
    <row r="553" spans="1:27">
      <c r="A553" t="s">
        <v>18</v>
      </c>
      <c r="C553" s="9"/>
      <c r="D553" s="7" t="s">
        <v>19</v>
      </c>
      <c r="E553" s="10"/>
      <c r="F553" s="8"/>
      <c r="G553" s="7" t="s">
        <v>20</v>
      </c>
      <c r="H553" s="10">
        <v>100</v>
      </c>
      <c r="I553" s="10">
        <v>100</v>
      </c>
      <c r="J553" s="10">
        <v>100</v>
      </c>
      <c r="K553" s="10">
        <v>100</v>
      </c>
      <c r="L553" s="10">
        <v>100</v>
      </c>
      <c r="M553" s="10">
        <v>100</v>
      </c>
      <c r="N553" s="10">
        <v>100</v>
      </c>
      <c r="O553" s="7"/>
      <c r="P553" s="7"/>
      <c r="Q553" s="7"/>
      <c r="R553" s="7"/>
      <c r="S553" s="7" t="s">
        <v>21</v>
      </c>
      <c r="T553" s="11">
        <f>SUM(H560:N560)*E555+(E553*(E554/100)+E553)*E555</f>
        <v>0</v>
      </c>
      <c r="U553" s="7"/>
    </row>
    <row r="554" spans="1:27">
      <c r="A554" t="s">
        <v>15</v>
      </c>
      <c r="C554" s="9"/>
      <c r="D554" s="7" t="s">
        <v>34</v>
      </c>
      <c r="E554" s="10"/>
      <c r="F554" s="8"/>
      <c r="G554" s="7" t="s">
        <v>34</v>
      </c>
      <c r="H554" s="10"/>
      <c r="I554" s="10"/>
      <c r="J554" s="10"/>
      <c r="K554" s="10"/>
      <c r="L554" s="10"/>
      <c r="M554" s="10"/>
      <c r="N554" s="10"/>
      <c r="O554" s="7"/>
      <c r="P554" s="7"/>
      <c r="Q554" s="7"/>
      <c r="R554" s="7"/>
      <c r="S554" s="7" t="s">
        <v>23</v>
      </c>
      <c r="T554" s="12">
        <f>T553/T552*100</f>
        <v>0</v>
      </c>
      <c r="U554" s="7" t="s">
        <v>35</v>
      </c>
      <c r="V554">
        <f>($V$3*T554*T554+$W$3*T554)/100</f>
        <v>0</v>
      </c>
    </row>
    <row r="555" spans="1:27">
      <c r="A555" t="s">
        <v>25</v>
      </c>
      <c r="C555" s="9"/>
      <c r="D555" s="7" t="s">
        <v>26</v>
      </c>
      <c r="E555" s="10">
        <v>1</v>
      </c>
      <c r="F555" s="8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 spans="1:27" hidden="1">
      <c r="C556" s="9"/>
      <c r="D556" s="7"/>
      <c r="E556" s="7"/>
      <c r="F556" s="8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 spans="1:27" hidden="1">
      <c r="A557">
        <v>1</v>
      </c>
      <c r="C557" s="9"/>
      <c r="D557" s="7"/>
      <c r="E557" s="7"/>
      <c r="F557" s="8"/>
      <c r="G557" s="7"/>
      <c r="H557" s="7">
        <v>15</v>
      </c>
      <c r="I557" s="7">
        <v>40</v>
      </c>
      <c r="J557" s="7">
        <v>42</v>
      </c>
      <c r="K557" s="7">
        <v>44</v>
      </c>
      <c r="L557" s="7">
        <v>100</v>
      </c>
      <c r="M557" s="7">
        <v>105</v>
      </c>
      <c r="N557" s="7">
        <v>110</v>
      </c>
      <c r="O557" s="7"/>
      <c r="P557" s="7"/>
      <c r="Q557" s="7"/>
      <c r="R557" s="7"/>
      <c r="S557" s="7"/>
      <c r="T557" s="7"/>
      <c r="U557" s="7"/>
      <c r="V557">
        <f>T552*V554</f>
        <v>0</v>
      </c>
    </row>
    <row r="558" spans="1:27" hidden="1">
      <c r="A558">
        <v>1.1000000000000001</v>
      </c>
      <c r="C558" s="9"/>
      <c r="D558" s="7"/>
      <c r="E558" s="7"/>
      <c r="F558" s="8"/>
      <c r="G558" s="7"/>
      <c r="H558" s="7">
        <f t="shared" ref="H558:N558" si="312">H552*H557*H553/100</f>
        <v>0</v>
      </c>
      <c r="I558" s="7">
        <f t="shared" si="312"/>
        <v>0</v>
      </c>
      <c r="J558" s="7">
        <f t="shared" si="312"/>
        <v>0</v>
      </c>
      <c r="K558" s="7">
        <f t="shared" si="312"/>
        <v>0</v>
      </c>
      <c r="L558" s="7">
        <f t="shared" si="312"/>
        <v>0</v>
      </c>
      <c r="M558" s="7">
        <f t="shared" si="312"/>
        <v>0</v>
      </c>
      <c r="N558" s="7">
        <f t="shared" si="312"/>
        <v>0</v>
      </c>
      <c r="O558" s="7"/>
      <c r="P558" s="7"/>
      <c r="Q558" s="7"/>
      <c r="R558" s="7"/>
      <c r="S558" s="7"/>
      <c r="T558" s="11"/>
      <c r="U558" s="7"/>
    </row>
    <row r="559" spans="1:27" hidden="1">
      <c r="C559" s="9"/>
      <c r="D559" s="7"/>
      <c r="E559" s="7"/>
      <c r="F559" s="8"/>
      <c r="G559" s="7"/>
      <c r="H559" s="7">
        <f t="shared" ref="H559:N559" si="313">H552*H554*H557/100</f>
        <v>0</v>
      </c>
      <c r="I559" s="7">
        <f t="shared" si="313"/>
        <v>0</v>
      </c>
      <c r="J559" s="7">
        <f t="shared" si="313"/>
        <v>0</v>
      </c>
      <c r="K559" s="7">
        <f t="shared" si="313"/>
        <v>0</v>
      </c>
      <c r="L559" s="7">
        <f t="shared" si="313"/>
        <v>0</v>
      </c>
      <c r="M559" s="7">
        <f t="shared" si="313"/>
        <v>0</v>
      </c>
      <c r="N559" s="7">
        <f t="shared" si="313"/>
        <v>0</v>
      </c>
      <c r="O559" s="7"/>
      <c r="P559" s="7"/>
      <c r="Q559" s="7"/>
      <c r="R559" s="7"/>
      <c r="S559" s="7"/>
      <c r="T559" s="7"/>
      <c r="U559" s="7"/>
    </row>
    <row r="560" spans="1:27" hidden="1">
      <c r="C560" s="9"/>
      <c r="D560" s="7"/>
      <c r="E560" s="7"/>
      <c r="F560" s="8"/>
      <c r="G560" s="7"/>
      <c r="H560" s="7">
        <f>H558+H559</f>
        <v>0</v>
      </c>
      <c r="I560" s="7">
        <f t="shared" ref="I560:N560" si="314">I558+I559</f>
        <v>0</v>
      </c>
      <c r="J560" s="7">
        <f t="shared" si="314"/>
        <v>0</v>
      </c>
      <c r="K560" s="7">
        <f t="shared" si="314"/>
        <v>0</v>
      </c>
      <c r="L560" s="7">
        <f t="shared" si="314"/>
        <v>0</v>
      </c>
      <c r="M560" s="7">
        <f t="shared" si="314"/>
        <v>0</v>
      </c>
      <c r="N560" s="7">
        <f t="shared" si="314"/>
        <v>0</v>
      </c>
      <c r="O560" s="7"/>
      <c r="P560" s="7"/>
      <c r="Q560" s="7"/>
      <c r="R560" s="7"/>
      <c r="S560" s="7"/>
      <c r="T560" s="7"/>
      <c r="U560" s="7"/>
    </row>
    <row r="561" spans="3:34" hidden="1">
      <c r="C561" s="9"/>
      <c r="D561" s="7"/>
      <c r="E561" s="7"/>
      <c r="F561" s="8"/>
      <c r="G561" s="7"/>
      <c r="H561" t="s">
        <v>0</v>
      </c>
      <c r="I561" t="s">
        <v>1</v>
      </c>
      <c r="J561" t="s">
        <v>2</v>
      </c>
      <c r="K561" t="s">
        <v>3</v>
      </c>
      <c r="L561" t="s">
        <v>4</v>
      </c>
      <c r="M561" t="s">
        <v>5</v>
      </c>
      <c r="N561" t="s">
        <v>6</v>
      </c>
      <c r="O561" t="s">
        <v>7</v>
      </c>
      <c r="P561" t="s">
        <v>8</v>
      </c>
      <c r="Q561" t="s">
        <v>0</v>
      </c>
      <c r="R561" t="s">
        <v>1</v>
      </c>
      <c r="S561" t="s">
        <v>2</v>
      </c>
      <c r="T561" t="s">
        <v>3</v>
      </c>
      <c r="U561" t="s">
        <v>4</v>
      </c>
      <c r="V561" t="s">
        <v>5</v>
      </c>
      <c r="W561" t="s">
        <v>6</v>
      </c>
      <c r="X561" t="s">
        <v>7</v>
      </c>
      <c r="Y561" t="s">
        <v>8</v>
      </c>
      <c r="Z561" s="7"/>
      <c r="AA561" s="7"/>
      <c r="AB561" s="7"/>
      <c r="AC561" s="7"/>
      <c r="AD561" s="7"/>
      <c r="AE561" s="7"/>
      <c r="AF561" s="7"/>
      <c r="AG561" s="7"/>
      <c r="AH561" s="7"/>
    </row>
    <row r="562" spans="3:34" hidden="1">
      <c r="C562" s="9"/>
      <c r="D562" s="7" t="str">
        <f>IF(E552="歩兵科","1","0")</f>
        <v>0</v>
      </c>
      <c r="E562" s="7" t="s">
        <v>13</v>
      </c>
      <c r="F562" s="8"/>
      <c r="G562" s="7">
        <f>H552+D562</f>
        <v>0</v>
      </c>
      <c r="H562" s="13">
        <f t="shared" ref="H562:P562" si="315">H549*H568</f>
        <v>0</v>
      </c>
      <c r="I562" s="14">
        <f t="shared" si="315"/>
        <v>0</v>
      </c>
      <c r="J562" s="14">
        <f t="shared" si="315"/>
        <v>0</v>
      </c>
      <c r="K562" s="14">
        <f t="shared" si="315"/>
        <v>0</v>
      </c>
      <c r="L562" s="14">
        <f t="shared" si="315"/>
        <v>8000000</v>
      </c>
      <c r="M562" s="14">
        <f t="shared" si="315"/>
        <v>416000</v>
      </c>
      <c r="N562" s="14">
        <f t="shared" si="315"/>
        <v>432000</v>
      </c>
      <c r="O562" s="14">
        <f t="shared" si="315"/>
        <v>0</v>
      </c>
      <c r="P562" s="14">
        <f t="shared" si="315"/>
        <v>90000</v>
      </c>
      <c r="Q562" s="15">
        <f>G562*H562/G566</f>
        <v>0</v>
      </c>
      <c r="R562" s="16">
        <f>G562*I562/G566</f>
        <v>0</v>
      </c>
      <c r="S562" s="16">
        <f>G562*J562/G566</f>
        <v>0</v>
      </c>
      <c r="T562" s="16">
        <f>G562*K562/G566</f>
        <v>0</v>
      </c>
      <c r="U562" s="16">
        <f>G562*L562/G566</f>
        <v>0</v>
      </c>
      <c r="V562" s="16">
        <f>G562*M562/G566</f>
        <v>0</v>
      </c>
      <c r="W562" s="16">
        <f>G562*N562/G566</f>
        <v>0</v>
      </c>
      <c r="X562" s="16">
        <f>G562*O562/G566</f>
        <v>0</v>
      </c>
      <c r="Y562" s="17">
        <f>G562*P562/G566</f>
        <v>0</v>
      </c>
      <c r="Z562" s="7"/>
      <c r="AA562" s="7"/>
      <c r="AB562" s="7"/>
      <c r="AC562" s="7"/>
      <c r="AD562" s="7"/>
      <c r="AE562" s="7"/>
      <c r="AF562" s="7"/>
      <c r="AG562" s="7"/>
      <c r="AH562" s="7"/>
    </row>
    <row r="563" spans="3:34" hidden="1">
      <c r="C563" s="9"/>
      <c r="D563" s="7" t="str">
        <f>IF(E552="槍兵科","1","0")</f>
        <v>0</v>
      </c>
      <c r="E563" s="7" t="s">
        <v>18</v>
      </c>
      <c r="F563" s="8"/>
      <c r="G563" s="7">
        <f>I552+L552+D563</f>
        <v>0</v>
      </c>
      <c r="H563" s="18">
        <f t="shared" ref="H563:P563" si="316">H549*H569</f>
        <v>0</v>
      </c>
      <c r="I563" s="7">
        <f t="shared" si="316"/>
        <v>0</v>
      </c>
      <c r="J563" s="7">
        <f t="shared" si="316"/>
        <v>0</v>
      </c>
      <c r="K563" s="7">
        <f t="shared" si="316"/>
        <v>0</v>
      </c>
      <c r="L563" s="7">
        <f t="shared" si="316"/>
        <v>4000000</v>
      </c>
      <c r="M563" s="7">
        <f t="shared" si="316"/>
        <v>290000</v>
      </c>
      <c r="N563" s="7">
        <f t="shared" si="316"/>
        <v>140000</v>
      </c>
      <c r="O563" s="7">
        <f t="shared" si="316"/>
        <v>0</v>
      </c>
      <c r="P563" s="7">
        <f t="shared" si="316"/>
        <v>30000</v>
      </c>
      <c r="Q563" s="19">
        <f>G563*H563/G566</f>
        <v>0</v>
      </c>
      <c r="R563" s="20">
        <f>G563*I563/G566</f>
        <v>0</v>
      </c>
      <c r="S563" s="20">
        <f>G563*J563/G566</f>
        <v>0</v>
      </c>
      <c r="T563" s="20">
        <f>G563*K563/G566</f>
        <v>0</v>
      </c>
      <c r="U563" s="20">
        <f>G563*L563/G566</f>
        <v>0</v>
      </c>
      <c r="V563" s="20">
        <f>G563*M563/G566</f>
        <v>0</v>
      </c>
      <c r="W563" s="20">
        <f>G563*N563/G566</f>
        <v>0</v>
      </c>
      <c r="X563" s="20">
        <f>G563*O563/G566</f>
        <v>0</v>
      </c>
      <c r="Y563" s="21">
        <f>G563*P563/G566</f>
        <v>0</v>
      </c>
      <c r="Z563" s="7"/>
      <c r="AA563" s="7"/>
      <c r="AB563" s="7"/>
      <c r="AC563" s="7"/>
      <c r="AD563" s="7"/>
      <c r="AE563" s="7"/>
      <c r="AF563" s="7"/>
      <c r="AG563" s="7"/>
      <c r="AH563" s="7"/>
    </row>
    <row r="564" spans="3:34" hidden="1">
      <c r="C564" s="9"/>
      <c r="D564" s="7" t="str">
        <f>IF(E552="弓兵科","1","0")</f>
        <v>0</v>
      </c>
      <c r="E564" s="7" t="s">
        <v>15</v>
      </c>
      <c r="F564" s="8"/>
      <c r="G564" s="7">
        <f>J552+M552+D564</f>
        <v>0</v>
      </c>
      <c r="H564" s="18">
        <f t="shared" ref="H564:P564" si="317">H549*H570</f>
        <v>0</v>
      </c>
      <c r="I564" s="7">
        <f t="shared" si="317"/>
        <v>0</v>
      </c>
      <c r="J564" s="7">
        <f t="shared" si="317"/>
        <v>0</v>
      </c>
      <c r="K564" s="7">
        <f t="shared" si="317"/>
        <v>0</v>
      </c>
      <c r="L564" s="7">
        <f t="shared" si="317"/>
        <v>2520000</v>
      </c>
      <c r="M564" s="7">
        <f t="shared" si="317"/>
        <v>210000</v>
      </c>
      <c r="N564" s="7">
        <f t="shared" si="317"/>
        <v>300000</v>
      </c>
      <c r="O564" s="7">
        <f t="shared" si="317"/>
        <v>0</v>
      </c>
      <c r="P564" s="7">
        <f t="shared" si="317"/>
        <v>120000</v>
      </c>
      <c r="Q564" s="19">
        <f>G564*H564/G566</f>
        <v>0</v>
      </c>
      <c r="R564" s="20">
        <f>G564*I564/G566</f>
        <v>0</v>
      </c>
      <c r="S564" s="20">
        <f>G564*J564/G566</f>
        <v>0</v>
      </c>
      <c r="T564" s="20">
        <f>G564*K564/G566</f>
        <v>0</v>
      </c>
      <c r="U564" s="20">
        <f>G564*L564/G566</f>
        <v>0</v>
      </c>
      <c r="V564" s="20">
        <f>G564*M564/G566</f>
        <v>0</v>
      </c>
      <c r="W564" s="20">
        <f>G564*N564/G566</f>
        <v>0</v>
      </c>
      <c r="X564" s="20">
        <f>G564*O564/G566</f>
        <v>0</v>
      </c>
      <c r="Y564" s="21">
        <f>G564*P564/G566</f>
        <v>0</v>
      </c>
      <c r="Z564" s="7"/>
      <c r="AA564" s="7"/>
      <c r="AB564" s="7"/>
      <c r="AC564" s="7"/>
      <c r="AD564" s="7"/>
      <c r="AE564" s="7"/>
      <c r="AF564" s="7"/>
      <c r="AG564" s="7"/>
      <c r="AH564" s="7"/>
    </row>
    <row r="565" spans="3:34" hidden="1">
      <c r="C565" s="9"/>
      <c r="D565" s="7" t="str">
        <f>IF(E552="騎兵科","1","0")</f>
        <v>1</v>
      </c>
      <c r="E565" s="7" t="s">
        <v>25</v>
      </c>
      <c r="F565" s="8"/>
      <c r="G565" s="7">
        <f>K552+N552+D565</f>
        <v>1</v>
      </c>
      <c r="H565" s="22">
        <f t="shared" ref="H565:P565" si="318">H549*H571</f>
        <v>0</v>
      </c>
      <c r="I565" s="23">
        <f t="shared" si="318"/>
        <v>0</v>
      </c>
      <c r="J565" s="23">
        <f t="shared" si="318"/>
        <v>0</v>
      </c>
      <c r="K565" s="23">
        <f t="shared" si="318"/>
        <v>0</v>
      </c>
      <c r="L565" s="23">
        <f t="shared" si="318"/>
        <v>5480000</v>
      </c>
      <c r="M565" s="23">
        <f t="shared" si="318"/>
        <v>130000</v>
      </c>
      <c r="N565" s="23">
        <f t="shared" si="318"/>
        <v>220000</v>
      </c>
      <c r="O565" s="23">
        <f t="shared" si="318"/>
        <v>0</v>
      </c>
      <c r="P565" s="23">
        <f t="shared" si="318"/>
        <v>60000</v>
      </c>
      <c r="Q565" s="24">
        <f>G565*H565/G566</f>
        <v>0</v>
      </c>
      <c r="R565" s="25">
        <f>G565*I565/G566</f>
        <v>0</v>
      </c>
      <c r="S565" s="25">
        <f>G565*J565/G566</f>
        <v>0</v>
      </c>
      <c r="T565" s="25">
        <f>G565*K565/G566</f>
        <v>0</v>
      </c>
      <c r="U565" s="25">
        <f>G565*L565/G566</f>
        <v>5480000</v>
      </c>
      <c r="V565" s="25">
        <f>G565*M565/G566</f>
        <v>130000</v>
      </c>
      <c r="W565" s="25">
        <f>G565*N565/G566</f>
        <v>220000</v>
      </c>
      <c r="X565" s="25">
        <f>G565*O565/G566</f>
        <v>0</v>
      </c>
      <c r="Y565" s="26">
        <f>G565*P565/G566</f>
        <v>60000</v>
      </c>
      <c r="Z565" s="7"/>
      <c r="AA565" s="7"/>
      <c r="AB565" s="7"/>
      <c r="AC565" s="7"/>
      <c r="AD565" s="7"/>
      <c r="AE565" s="7"/>
      <c r="AF565" s="7"/>
      <c r="AG565" s="7"/>
      <c r="AH565" s="7"/>
    </row>
    <row r="566" spans="3:34" hidden="1">
      <c r="C566" s="9"/>
      <c r="D566" s="7"/>
      <c r="E566" s="7"/>
      <c r="F566" s="8"/>
      <c r="G566" s="7">
        <f>SUM(G562:G565)</f>
        <v>1</v>
      </c>
      <c r="H566" s="7"/>
      <c r="I566" s="7"/>
      <c r="J566" s="7"/>
      <c r="K566" s="7"/>
      <c r="L566" s="7"/>
      <c r="M566" s="7"/>
      <c r="N566" s="7"/>
      <c r="O566" s="7"/>
      <c r="P566" s="7"/>
      <c r="Q566" s="20">
        <f t="shared" ref="Q566:Y566" si="319">SUM(Q562:Q565)</f>
        <v>0</v>
      </c>
      <c r="R566" s="20">
        <f t="shared" si="319"/>
        <v>0</v>
      </c>
      <c r="S566" s="20">
        <f t="shared" si="319"/>
        <v>0</v>
      </c>
      <c r="T566" s="20">
        <f t="shared" si="319"/>
        <v>0</v>
      </c>
      <c r="U566" s="20">
        <f t="shared" si="319"/>
        <v>5480000</v>
      </c>
      <c r="V566" s="20">
        <f t="shared" si="319"/>
        <v>130000</v>
      </c>
      <c r="W566" s="20">
        <f t="shared" si="319"/>
        <v>220000</v>
      </c>
      <c r="X566" s="20">
        <f t="shared" si="319"/>
        <v>0</v>
      </c>
      <c r="Y566" s="20">
        <f t="shared" si="319"/>
        <v>60000</v>
      </c>
      <c r="Z566" s="27">
        <f>9-COUNTIF(Q566:Y566,0)</f>
        <v>4</v>
      </c>
      <c r="AA566" s="7" t="s">
        <v>27</v>
      </c>
      <c r="AB566" s="7"/>
      <c r="AC566" s="7"/>
      <c r="AD566" s="7"/>
      <c r="AE566" s="7"/>
      <c r="AF566" s="7"/>
      <c r="AG566" s="7"/>
      <c r="AH566" s="7"/>
    </row>
    <row r="567" spans="3:34" hidden="1">
      <c r="C567" s="9"/>
      <c r="D567" s="7"/>
      <c r="E567" s="7"/>
      <c r="F567" s="8"/>
      <c r="G567" s="7"/>
      <c r="H567" s="13" t="s">
        <v>0</v>
      </c>
      <c r="I567" s="14" t="s">
        <v>1</v>
      </c>
      <c r="J567" s="14" t="s">
        <v>2</v>
      </c>
      <c r="K567" s="14" t="s">
        <v>3</v>
      </c>
      <c r="L567" s="14" t="s">
        <v>28</v>
      </c>
      <c r="M567" s="14" t="s">
        <v>29</v>
      </c>
      <c r="N567" s="14" t="s">
        <v>30</v>
      </c>
      <c r="O567" s="14" t="s">
        <v>7</v>
      </c>
      <c r="P567" s="28" t="s">
        <v>8</v>
      </c>
      <c r="Q567" s="29">
        <f>IF(Q566=0,0,Q566-V557/Z566)</f>
        <v>0</v>
      </c>
      <c r="R567" s="30">
        <f>IF(R566=0,0,R566-V557/Z566)</f>
        <v>0</v>
      </c>
      <c r="S567" s="30">
        <f>IF(S566=0,0,S566-V557/Z566)</f>
        <v>0</v>
      </c>
      <c r="T567" s="30">
        <f>IF(T566=0,0,T566-V557/Z566)</f>
        <v>0</v>
      </c>
      <c r="U567" s="30">
        <f>IF(U566=0,0,U566-V557/Z566)</f>
        <v>5480000</v>
      </c>
      <c r="V567" s="30">
        <f>IF(V566=0,0,V566-V557/Z566)</f>
        <v>130000</v>
      </c>
      <c r="W567" s="30">
        <f>IF(W566=0,0,W566-V557/Z566)</f>
        <v>220000</v>
      </c>
      <c r="X567" s="30">
        <f>IF(X566=0,0,X566-V557/Z566)</f>
        <v>0</v>
      </c>
      <c r="Y567" s="30">
        <f>IF(Y566=0,0,Y566-V557/Z566)</f>
        <v>60000</v>
      </c>
      <c r="Z567" s="27">
        <f>9-(IF(Q567&gt;0,0,1)+IF(R567&gt;0,0,1)+IF(S567&gt;0,0,1)+IF(T567&gt;0,0,1)+IF(U567&gt;0,0,1)+IF(V567&gt;0,0,1)+IF(W567&gt;0,0,1)+IF(X567&gt;0,0,1)+IF(Y567&gt;0,0,1))</f>
        <v>4</v>
      </c>
      <c r="AA567" s="27" t="s">
        <v>31</v>
      </c>
      <c r="AB567" s="7"/>
      <c r="AC567" s="7"/>
      <c r="AD567" s="7"/>
      <c r="AE567" s="7"/>
      <c r="AF567" s="7"/>
      <c r="AG567" s="7"/>
      <c r="AH567" s="7"/>
    </row>
    <row r="568" spans="3:34" hidden="1">
      <c r="C568" s="9"/>
      <c r="D568" s="7"/>
      <c r="E568" s="7" t="s">
        <v>13</v>
      </c>
      <c r="F568" s="8"/>
      <c r="G568" s="7"/>
      <c r="H568" s="18">
        <v>15</v>
      </c>
      <c r="I568" s="7">
        <v>50</v>
      </c>
      <c r="J568" s="7">
        <v>52</v>
      </c>
      <c r="K568" s="7">
        <v>54</v>
      </c>
      <c r="L568" s="7">
        <v>200</v>
      </c>
      <c r="M568" s="7">
        <v>208</v>
      </c>
      <c r="N568" s="7">
        <v>216</v>
      </c>
      <c r="O568" s="7">
        <v>10</v>
      </c>
      <c r="P568" s="31">
        <v>30</v>
      </c>
      <c r="Q568" s="32">
        <f>IF(Q567&gt;0,0,Q567)</f>
        <v>0</v>
      </c>
      <c r="R568" s="32">
        <f t="shared" ref="R568:Y568" si="320">IF(R567&gt;0,0,R567)</f>
        <v>0</v>
      </c>
      <c r="S568" s="32">
        <f t="shared" si="320"/>
        <v>0</v>
      </c>
      <c r="T568" s="32">
        <f t="shared" si="320"/>
        <v>0</v>
      </c>
      <c r="U568" s="32">
        <f t="shared" si="320"/>
        <v>0</v>
      </c>
      <c r="V568" s="32">
        <f t="shared" si="320"/>
        <v>0</v>
      </c>
      <c r="W568" s="32">
        <f t="shared" si="320"/>
        <v>0</v>
      </c>
      <c r="X568" s="32">
        <f t="shared" si="320"/>
        <v>0</v>
      </c>
      <c r="Y568" s="32">
        <f t="shared" si="320"/>
        <v>0</v>
      </c>
      <c r="Z568" s="7">
        <f>SUM(Q568:Y568)/Z567</f>
        <v>0</v>
      </c>
      <c r="AA568" s="7"/>
      <c r="AB568" s="7"/>
      <c r="AC568" s="7"/>
      <c r="AD568" s="7"/>
      <c r="AE568" s="7"/>
      <c r="AF568" s="7"/>
      <c r="AG568" s="7"/>
      <c r="AH568" s="7"/>
    </row>
    <row r="569" spans="3:34" hidden="1">
      <c r="C569" s="9"/>
      <c r="D569" s="7"/>
      <c r="E569" s="7" t="s">
        <v>18</v>
      </c>
      <c r="F569" s="8"/>
      <c r="G569" s="7"/>
      <c r="H569" s="18">
        <v>10</v>
      </c>
      <c r="I569" s="7">
        <v>40</v>
      </c>
      <c r="J569" s="7">
        <v>58</v>
      </c>
      <c r="K569" s="7">
        <v>28</v>
      </c>
      <c r="L569" s="7">
        <v>100</v>
      </c>
      <c r="M569" s="7">
        <v>145</v>
      </c>
      <c r="N569" s="7">
        <v>70</v>
      </c>
      <c r="O569" s="7">
        <v>10</v>
      </c>
      <c r="P569" s="31">
        <v>10</v>
      </c>
      <c r="Q569" s="33">
        <f t="shared" ref="Q569:Y569" si="321">IF(Q567&lt;0,0,Q567)</f>
        <v>0</v>
      </c>
      <c r="R569" s="33">
        <f t="shared" si="321"/>
        <v>0</v>
      </c>
      <c r="S569" s="33">
        <f t="shared" si="321"/>
        <v>0</v>
      </c>
      <c r="T569" s="33">
        <f t="shared" si="321"/>
        <v>0</v>
      </c>
      <c r="U569" s="33">
        <f t="shared" si="321"/>
        <v>5480000</v>
      </c>
      <c r="V569" s="33">
        <f t="shared" si="321"/>
        <v>130000</v>
      </c>
      <c r="W569" s="33">
        <f t="shared" si="321"/>
        <v>220000</v>
      </c>
      <c r="X569" s="33">
        <f t="shared" si="321"/>
        <v>0</v>
      </c>
      <c r="Y569" s="33">
        <f t="shared" si="321"/>
        <v>60000</v>
      </c>
    </row>
    <row r="570" spans="3:34" hidden="1">
      <c r="C570" s="9"/>
      <c r="D570" s="7"/>
      <c r="E570" s="7" t="s">
        <v>15</v>
      </c>
      <c r="F570" s="8"/>
      <c r="G570" s="7"/>
      <c r="H570" s="18">
        <v>10</v>
      </c>
      <c r="I570" s="7">
        <v>25</v>
      </c>
      <c r="J570" s="7">
        <v>42</v>
      </c>
      <c r="K570" s="7">
        <v>60</v>
      </c>
      <c r="L570" s="7">
        <v>63</v>
      </c>
      <c r="M570" s="7">
        <v>105</v>
      </c>
      <c r="N570" s="7">
        <v>150</v>
      </c>
      <c r="O570" s="7">
        <v>5</v>
      </c>
      <c r="P570" s="31">
        <v>40</v>
      </c>
      <c r="Q570" s="24">
        <f>IF(Q569=0,0,Q569+Z568)</f>
        <v>0</v>
      </c>
      <c r="R570" s="25">
        <f>IF(R569=0,0,R569+Z568)</f>
        <v>0</v>
      </c>
      <c r="S570" s="25">
        <f>IF(S569=0,0,S569+Z568)</f>
        <v>0</v>
      </c>
      <c r="T570" s="25">
        <f>IF(T569=0,0,T569+Z568)</f>
        <v>0</v>
      </c>
      <c r="U570" s="25">
        <f>IF(U569=0,0,U569+Z568)</f>
        <v>5480000</v>
      </c>
      <c r="V570" s="25">
        <f>IF(V569=0,0,V569+Z568)</f>
        <v>130000</v>
      </c>
      <c r="W570" s="25">
        <f>IF(W569=0,0,W569+Z568)</f>
        <v>220000</v>
      </c>
      <c r="X570" s="25">
        <f>IF(X569=0,0,X569+Z568)</f>
        <v>0</v>
      </c>
      <c r="Y570" s="25">
        <f>IF(Y569=0,0,Y569+Z568)</f>
        <v>60000</v>
      </c>
      <c r="Z570" s="27">
        <f>9-(IF(Q570&gt;0,0,1)+IF(R570&gt;0,0,1)+IF(S570&gt;0,0,1)+IF(T570&gt;0,0,1)+IF(U570&gt;0,0,1)+IF(V570&gt;0,0,1)+IF(W570&gt;0,0,1)+IF(X570&gt;0,0,1)+IF(Y570&gt;0,0,1))</f>
        <v>4</v>
      </c>
      <c r="AA570" s="27" t="s">
        <v>31</v>
      </c>
    </row>
    <row r="571" spans="3:34" hidden="1">
      <c r="C571" s="9"/>
      <c r="D571" s="7"/>
      <c r="E571" s="7" t="s">
        <v>25</v>
      </c>
      <c r="F571" s="8"/>
      <c r="G571" s="7"/>
      <c r="H571" s="22">
        <v>10</v>
      </c>
      <c r="I571" s="23">
        <v>55</v>
      </c>
      <c r="J571" s="23">
        <v>26</v>
      </c>
      <c r="K571" s="23">
        <v>44</v>
      </c>
      <c r="L571" s="23">
        <v>137</v>
      </c>
      <c r="M571" s="23">
        <v>65</v>
      </c>
      <c r="N571" s="23">
        <v>110</v>
      </c>
      <c r="O571" s="23">
        <v>5</v>
      </c>
      <c r="P571" s="34">
        <v>20</v>
      </c>
      <c r="Q571" s="32">
        <f>IF(Q570&gt;0,0,Q570)</f>
        <v>0</v>
      </c>
      <c r="R571" s="32">
        <f t="shared" ref="R571:Y571" si="322">IF(R570&gt;0,0,R570)</f>
        <v>0</v>
      </c>
      <c r="S571" s="32">
        <f t="shared" si="322"/>
        <v>0</v>
      </c>
      <c r="T571" s="32">
        <f t="shared" si="322"/>
        <v>0</v>
      </c>
      <c r="U571" s="32">
        <f t="shared" si="322"/>
        <v>0</v>
      </c>
      <c r="V571" s="32">
        <f t="shared" si="322"/>
        <v>0</v>
      </c>
      <c r="W571" s="32">
        <f t="shared" si="322"/>
        <v>0</v>
      </c>
      <c r="X571" s="32">
        <f t="shared" si="322"/>
        <v>0</v>
      </c>
      <c r="Y571" s="32">
        <f t="shared" si="322"/>
        <v>0</v>
      </c>
      <c r="Z571" s="7">
        <f>SUM(Q571:Y571)/Z570</f>
        <v>0</v>
      </c>
      <c r="AA571" s="7"/>
    </row>
    <row r="572" spans="3:34" hidden="1">
      <c r="C572" s="9"/>
      <c r="D572" s="7"/>
      <c r="E572" s="7"/>
      <c r="F572" s="8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33">
        <f t="shared" ref="Q572:Y572" si="323">IF(Q570&lt;0,0,Q570)</f>
        <v>0</v>
      </c>
      <c r="R572" s="33">
        <f t="shared" si="323"/>
        <v>0</v>
      </c>
      <c r="S572" s="33">
        <f t="shared" si="323"/>
        <v>0</v>
      </c>
      <c r="T572" s="33">
        <f t="shared" si="323"/>
        <v>0</v>
      </c>
      <c r="U572" s="33">
        <f t="shared" si="323"/>
        <v>5480000</v>
      </c>
      <c r="V572" s="33">
        <f t="shared" si="323"/>
        <v>130000</v>
      </c>
      <c r="W572" s="33">
        <f t="shared" si="323"/>
        <v>220000</v>
      </c>
      <c r="X572" s="33">
        <f t="shared" si="323"/>
        <v>0</v>
      </c>
      <c r="Y572" s="33">
        <f t="shared" si="323"/>
        <v>60000</v>
      </c>
    </row>
    <row r="573" spans="3:34" hidden="1">
      <c r="C573" s="9"/>
      <c r="D573" s="7"/>
      <c r="E573" s="7"/>
      <c r="F573" s="8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24">
        <f>IF(Q572=0,0,Q572+Z571)</f>
        <v>0</v>
      </c>
      <c r="R573" s="25">
        <f>IF(R572=0,0,R572+Z571)</f>
        <v>0</v>
      </c>
      <c r="S573" s="25">
        <f>IF(S572=0,0,S572+Z571)</f>
        <v>0</v>
      </c>
      <c r="T573" s="25">
        <f>IF(T572=0,0,T572+Z571)</f>
        <v>0</v>
      </c>
      <c r="U573" s="25">
        <f>IF(U572=0,0,U572+Z571)</f>
        <v>5480000</v>
      </c>
      <c r="V573" s="25">
        <f>IF(V572=0,0,V572+Z571)</f>
        <v>130000</v>
      </c>
      <c r="W573" s="25">
        <f>IF(W572=0,0,W572+Z571)</f>
        <v>220000</v>
      </c>
      <c r="X573" s="25">
        <f>IF(X572=0,0,X572+Z571)</f>
        <v>0</v>
      </c>
      <c r="Y573" s="25">
        <f>IF(Y572=0,0,Y572+Z571)</f>
        <v>60000</v>
      </c>
      <c r="Z573" s="27">
        <f>9-(IF(Q573&gt;0,0,1)+IF(R573&gt;0,0,1)+IF(S573&gt;0,0,1)+IF(T573&gt;0,0,1)+IF(U573&gt;0,0,1)+IF(V573&gt;0,0,1)+IF(W573&gt;0,0,1)+IF(X573&gt;0,0,1)+IF(Y573&gt;0,0,1))</f>
        <v>4</v>
      </c>
      <c r="AA573" s="27" t="s">
        <v>31</v>
      </c>
    </row>
    <row r="574" spans="3:34" hidden="1">
      <c r="C574" s="9"/>
      <c r="D574" s="7"/>
      <c r="E574" s="7"/>
      <c r="F574" s="8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32">
        <f>IF(Q573&gt;0,0,Q573)</f>
        <v>0</v>
      </c>
      <c r="R574" s="32">
        <f t="shared" ref="R574:Y574" si="324">IF(R573&gt;0,0,R573)</f>
        <v>0</v>
      </c>
      <c r="S574" s="32">
        <f t="shared" si="324"/>
        <v>0</v>
      </c>
      <c r="T574" s="32">
        <f t="shared" si="324"/>
        <v>0</v>
      </c>
      <c r="U574" s="32">
        <f t="shared" si="324"/>
        <v>0</v>
      </c>
      <c r="V574" s="32">
        <f t="shared" si="324"/>
        <v>0</v>
      </c>
      <c r="W574" s="32">
        <f t="shared" si="324"/>
        <v>0</v>
      </c>
      <c r="X574" s="32">
        <f t="shared" si="324"/>
        <v>0</v>
      </c>
      <c r="Y574" s="32">
        <f t="shared" si="324"/>
        <v>0</v>
      </c>
      <c r="Z574" s="7">
        <f>SUM(Q574:Y574)/Z573</f>
        <v>0</v>
      </c>
      <c r="AA574" s="7"/>
    </row>
    <row r="575" spans="3:34" hidden="1">
      <c r="C575" s="9"/>
      <c r="D575" s="7"/>
      <c r="E575" s="7"/>
      <c r="F575" s="8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33">
        <f t="shared" ref="Q575:Y575" si="325">IF(Q573&lt;0,0,Q573)</f>
        <v>0</v>
      </c>
      <c r="R575" s="33">
        <f t="shared" si="325"/>
        <v>0</v>
      </c>
      <c r="S575" s="33">
        <f t="shared" si="325"/>
        <v>0</v>
      </c>
      <c r="T575" s="33">
        <f t="shared" si="325"/>
        <v>0</v>
      </c>
      <c r="U575" s="33">
        <f t="shared" si="325"/>
        <v>5480000</v>
      </c>
      <c r="V575" s="33">
        <f t="shared" si="325"/>
        <v>130000</v>
      </c>
      <c r="W575" s="33">
        <f t="shared" si="325"/>
        <v>220000</v>
      </c>
      <c r="X575" s="33">
        <f t="shared" si="325"/>
        <v>0</v>
      </c>
      <c r="Y575" s="33">
        <f t="shared" si="325"/>
        <v>60000</v>
      </c>
    </row>
    <row r="576" spans="3:34" hidden="1">
      <c r="C576" s="9"/>
      <c r="D576" s="7"/>
      <c r="E576" s="7"/>
      <c r="F576" s="8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>
        <f>IF(Q575=0,0,Q575+Z574)</f>
        <v>0</v>
      </c>
      <c r="R576" s="25">
        <f>IF(R575=0,0,R575+Z574)</f>
        <v>0</v>
      </c>
      <c r="S576" s="25">
        <f>IF(S575=0,0,S575+Z574)</f>
        <v>0</v>
      </c>
      <c r="T576" s="25">
        <f>IF(T575=0,0,T575+Z574)</f>
        <v>0</v>
      </c>
      <c r="U576" s="25">
        <f>IF(U575=0,0,U575+Z574)</f>
        <v>5480000</v>
      </c>
      <c r="V576" s="25">
        <f>IF(V575=0,0,V575+Z574)</f>
        <v>130000</v>
      </c>
      <c r="W576" s="25">
        <f>IF(W575=0,0,W575+Z574)</f>
        <v>220000</v>
      </c>
      <c r="X576" s="25">
        <f>IF(X575=0,0,X575+Z574)</f>
        <v>0</v>
      </c>
      <c r="Y576" s="25">
        <f>IF(Y575=0,0,Y575+Z574)</f>
        <v>60000</v>
      </c>
      <c r="Z576" s="27">
        <f>9-(IF(Q576&gt;0,0,1)+IF(R576&gt;0,0,1)+IF(S576&gt;0,0,1)+IF(T576&gt;0,0,1)+IF(U576&gt;0,0,1)+IF(V576&gt;0,0,1)+IF(W576&gt;0,0,1)+IF(X576&gt;0,0,1)+IF(Y576&gt;0,0,1))</f>
        <v>4</v>
      </c>
      <c r="AA576" s="27" t="s">
        <v>31</v>
      </c>
    </row>
    <row r="577" spans="3:27" hidden="1">
      <c r="C577" s="9"/>
      <c r="D577" s="7"/>
      <c r="E577" s="7"/>
      <c r="F577" s="8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32">
        <f>IF(Q576&gt;0,0,Q576)</f>
        <v>0</v>
      </c>
      <c r="R577" s="32">
        <f t="shared" ref="R577:Y577" si="326">IF(R576&gt;0,0,R576)</f>
        <v>0</v>
      </c>
      <c r="S577" s="32">
        <f t="shared" si="326"/>
        <v>0</v>
      </c>
      <c r="T577" s="32">
        <f t="shared" si="326"/>
        <v>0</v>
      </c>
      <c r="U577" s="32">
        <f t="shared" si="326"/>
        <v>0</v>
      </c>
      <c r="V577" s="32">
        <f t="shared" si="326"/>
        <v>0</v>
      </c>
      <c r="W577" s="32">
        <f t="shared" si="326"/>
        <v>0</v>
      </c>
      <c r="X577" s="32">
        <f t="shared" si="326"/>
        <v>0</v>
      </c>
      <c r="Y577" s="32">
        <f t="shared" si="326"/>
        <v>0</v>
      </c>
      <c r="Z577" s="7">
        <f>SUM(Q577:Y577)/Z576</f>
        <v>0</v>
      </c>
      <c r="AA577" s="7"/>
    </row>
    <row r="578" spans="3:27" hidden="1">
      <c r="C578" s="9"/>
      <c r="D578" s="7"/>
      <c r="E578" s="7"/>
      <c r="F578" s="8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33">
        <f t="shared" ref="Q578:Y578" si="327">IF(Q576&lt;0,0,Q576)</f>
        <v>0</v>
      </c>
      <c r="R578" s="33">
        <f t="shared" si="327"/>
        <v>0</v>
      </c>
      <c r="S578" s="33">
        <f t="shared" si="327"/>
        <v>0</v>
      </c>
      <c r="T578" s="33">
        <f t="shared" si="327"/>
        <v>0</v>
      </c>
      <c r="U578" s="33">
        <f t="shared" si="327"/>
        <v>5480000</v>
      </c>
      <c r="V578" s="33">
        <f t="shared" si="327"/>
        <v>130000</v>
      </c>
      <c r="W578" s="33">
        <f t="shared" si="327"/>
        <v>220000</v>
      </c>
      <c r="X578" s="33">
        <f t="shared" si="327"/>
        <v>0</v>
      </c>
      <c r="Y578" s="33">
        <f t="shared" si="327"/>
        <v>60000</v>
      </c>
    </row>
    <row r="579" spans="3:27" hidden="1">
      <c r="C579" s="9"/>
      <c r="D579" s="7"/>
      <c r="E579" s="7"/>
      <c r="F579" s="8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24">
        <f>IF(Q578=0,0,Q578+Z577)</f>
        <v>0</v>
      </c>
      <c r="R579" s="25">
        <f>IF(R578=0,0,R578+Z577)</f>
        <v>0</v>
      </c>
      <c r="S579" s="25">
        <f>IF(S578=0,0,S578+Z577)</f>
        <v>0</v>
      </c>
      <c r="T579" s="25">
        <f>IF(T578=0,0,T578+Z577)</f>
        <v>0</v>
      </c>
      <c r="U579" s="25">
        <f>IF(U578=0,0,U578+Z577)</f>
        <v>5480000</v>
      </c>
      <c r="V579" s="25">
        <f>IF(V578=0,0,V578+Z577)</f>
        <v>130000</v>
      </c>
      <c r="W579" s="25">
        <f>IF(W578=0,0,W578+Z577)</f>
        <v>220000</v>
      </c>
      <c r="X579" s="25">
        <f>IF(X578=0,0,X578+Z577)</f>
        <v>0</v>
      </c>
      <c r="Y579" s="25">
        <f>IF(Y578=0,0,Y578+Z577)</f>
        <v>60000</v>
      </c>
      <c r="Z579" s="27">
        <f>9-(IF(Q579&gt;0,0,1)+IF(R579&gt;0,0,1)+IF(S579&gt;0,0,1)+IF(T579&gt;0,0,1)+IF(U579&gt;0,0,1)+IF(V579&gt;0,0,1)+IF(W579&gt;0,0,1)+IF(X579&gt;0,0,1)+IF(Y579&gt;0,0,1))</f>
        <v>4</v>
      </c>
      <c r="AA579" s="27" t="s">
        <v>31</v>
      </c>
    </row>
    <row r="580" spans="3:27" hidden="1">
      <c r="C580" s="9"/>
      <c r="D580" s="7"/>
      <c r="E580" s="7"/>
      <c r="F580" s="8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32">
        <f>IF(Q579&gt;0,0,Q579)</f>
        <v>0</v>
      </c>
      <c r="R580" s="32">
        <f t="shared" ref="R580:Y580" si="328">IF(R579&gt;0,0,R579)</f>
        <v>0</v>
      </c>
      <c r="S580" s="32">
        <f t="shared" si="328"/>
        <v>0</v>
      </c>
      <c r="T580" s="32">
        <f t="shared" si="328"/>
        <v>0</v>
      </c>
      <c r="U580" s="32">
        <f t="shared" si="328"/>
        <v>0</v>
      </c>
      <c r="V580" s="32">
        <f t="shared" si="328"/>
        <v>0</v>
      </c>
      <c r="W580" s="32">
        <f t="shared" si="328"/>
        <v>0</v>
      </c>
      <c r="X580" s="32">
        <f t="shared" si="328"/>
        <v>0</v>
      </c>
      <c r="Y580" s="32">
        <f t="shared" si="328"/>
        <v>0</v>
      </c>
      <c r="Z580" s="7">
        <f>SUM(Q580:Y580)/Z579</f>
        <v>0</v>
      </c>
      <c r="AA580" s="7"/>
    </row>
    <row r="581" spans="3:27" hidden="1">
      <c r="C581" s="9"/>
      <c r="D581" s="7"/>
      <c r="E581" s="7"/>
      <c r="F581" s="8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33">
        <f t="shared" ref="Q581:Y581" si="329">IF(Q579&lt;0,0,Q579)</f>
        <v>0</v>
      </c>
      <c r="R581" s="33">
        <f t="shared" si="329"/>
        <v>0</v>
      </c>
      <c r="S581" s="33">
        <f t="shared" si="329"/>
        <v>0</v>
      </c>
      <c r="T581" s="33">
        <f t="shared" si="329"/>
        <v>0</v>
      </c>
      <c r="U581" s="33">
        <f t="shared" si="329"/>
        <v>5480000</v>
      </c>
      <c r="V581" s="33">
        <f t="shared" si="329"/>
        <v>130000</v>
      </c>
      <c r="W581" s="33">
        <f t="shared" si="329"/>
        <v>220000</v>
      </c>
      <c r="X581" s="33">
        <f t="shared" si="329"/>
        <v>0</v>
      </c>
      <c r="Y581" s="33">
        <f t="shared" si="329"/>
        <v>60000</v>
      </c>
    </row>
    <row r="582" spans="3:27" hidden="1">
      <c r="C582" s="9"/>
      <c r="D582" s="7"/>
      <c r="E582" s="7"/>
      <c r="F582" s="8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>
        <f>IF(Q581=0,0,Q581+Z580)</f>
        <v>0</v>
      </c>
      <c r="R582" s="25">
        <f>IF(R581=0,0,R581+Z580)</f>
        <v>0</v>
      </c>
      <c r="S582" s="25">
        <f>IF(S581=0,0,S581+Z580)</f>
        <v>0</v>
      </c>
      <c r="T582" s="25">
        <f>IF(T581=0,0,T581+Z580)</f>
        <v>0</v>
      </c>
      <c r="U582" s="25">
        <f>IF(U581=0,0,U581+Z580)</f>
        <v>5480000</v>
      </c>
      <c r="V582" s="25">
        <f>IF(V581=0,0,V581+Z580)</f>
        <v>130000</v>
      </c>
      <c r="W582" s="25">
        <f>IF(W581=0,0,W581+Z580)</f>
        <v>220000</v>
      </c>
      <c r="X582" s="25">
        <f>IF(X581=0,0,X581+Z580)</f>
        <v>0</v>
      </c>
      <c r="Y582" s="25">
        <f>IF(Y581=0,0,Y581+Z580)</f>
        <v>60000</v>
      </c>
      <c r="Z582" s="27">
        <f>9-(IF(Q582&gt;0,0,1)+IF(R582&gt;0,0,1)+IF(S582&gt;0,0,1)+IF(T582&gt;0,0,1)+IF(U582&gt;0,0,1)+IF(V582&gt;0,0,1)+IF(W582&gt;0,0,1)+IF(X582&gt;0,0,1)+IF(Y582&gt;0,0,1))</f>
        <v>4</v>
      </c>
      <c r="AA582" s="27" t="s">
        <v>31</v>
      </c>
    </row>
    <row r="583" spans="3:27" hidden="1">
      <c r="C583" s="9"/>
      <c r="D583" s="7"/>
      <c r="E583" s="7"/>
      <c r="F583" s="8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32">
        <f>IF(Q582&gt;0,0,Q582)</f>
        <v>0</v>
      </c>
      <c r="R583" s="32">
        <f t="shared" ref="R583:Y583" si="330">IF(R582&gt;0,0,R582)</f>
        <v>0</v>
      </c>
      <c r="S583" s="32">
        <f t="shared" si="330"/>
        <v>0</v>
      </c>
      <c r="T583" s="32">
        <f t="shared" si="330"/>
        <v>0</v>
      </c>
      <c r="U583" s="32">
        <f t="shared" si="330"/>
        <v>0</v>
      </c>
      <c r="V583" s="32">
        <f t="shared" si="330"/>
        <v>0</v>
      </c>
      <c r="W583" s="32">
        <f t="shared" si="330"/>
        <v>0</v>
      </c>
      <c r="X583" s="32">
        <f t="shared" si="330"/>
        <v>0</v>
      </c>
      <c r="Y583" s="32">
        <f t="shared" si="330"/>
        <v>0</v>
      </c>
      <c r="Z583" s="7">
        <f>SUM(Q583:Y583)/Z582</f>
        <v>0</v>
      </c>
      <c r="AA583" s="7"/>
    </row>
    <row r="584" spans="3:27" hidden="1">
      <c r="C584" s="9"/>
      <c r="D584" s="7"/>
      <c r="E584" s="7"/>
      <c r="F584" s="8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33">
        <f t="shared" ref="Q584:Y584" si="331">IF(Q582&lt;0,0,Q582)</f>
        <v>0</v>
      </c>
      <c r="R584" s="33">
        <f t="shared" si="331"/>
        <v>0</v>
      </c>
      <c r="S584" s="33">
        <f t="shared" si="331"/>
        <v>0</v>
      </c>
      <c r="T584" s="33">
        <f t="shared" si="331"/>
        <v>0</v>
      </c>
      <c r="U584" s="33">
        <f t="shared" si="331"/>
        <v>5480000</v>
      </c>
      <c r="V584" s="33">
        <f t="shared" si="331"/>
        <v>130000</v>
      </c>
      <c r="W584" s="33">
        <f t="shared" si="331"/>
        <v>220000</v>
      </c>
      <c r="X584" s="33">
        <f t="shared" si="331"/>
        <v>0</v>
      </c>
      <c r="Y584" s="33">
        <f t="shared" si="331"/>
        <v>60000</v>
      </c>
    </row>
    <row r="585" spans="3:27" hidden="1">
      <c r="C585" s="9"/>
      <c r="D585" s="7"/>
      <c r="E585" s="7"/>
      <c r="F585" s="8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>
        <f>IF(Q584=0,0,Q584+Z583)</f>
        <v>0</v>
      </c>
      <c r="R585" s="25">
        <f>IF(R584=0,0,R584+Z583)</f>
        <v>0</v>
      </c>
      <c r="S585" s="25">
        <f>IF(S584=0,0,S584+Z583)</f>
        <v>0</v>
      </c>
      <c r="T585" s="25">
        <f>IF(T584=0,0,T584+Z583)</f>
        <v>0</v>
      </c>
      <c r="U585" s="25">
        <f>IF(U584=0,0,U584+Z583)</f>
        <v>5480000</v>
      </c>
      <c r="V585" s="25">
        <f>IF(V584=0,0,V584+Z583)</f>
        <v>130000</v>
      </c>
      <c r="W585" s="25">
        <f>IF(W584=0,0,W584+Z583)</f>
        <v>220000</v>
      </c>
      <c r="X585" s="25">
        <f>IF(X584=0,0,X584+Z583)</f>
        <v>0</v>
      </c>
      <c r="Y585" s="25">
        <f>IF(Y584=0,0,Y584+Z583)</f>
        <v>60000</v>
      </c>
      <c r="Z585" s="27">
        <f>9-(IF(Q585&gt;0,0,1)+IF(R585&gt;0,0,1)+IF(S585&gt;0,0,1)+IF(T585&gt;0,0,1)+IF(U585&gt;0,0,1)+IF(V585&gt;0,0,1)+IF(W585&gt;0,0,1)+IF(X585&gt;0,0,1)+IF(Y585&gt;0,0,1))</f>
        <v>4</v>
      </c>
      <c r="AA585" s="27" t="s">
        <v>31</v>
      </c>
    </row>
    <row r="586" spans="3:27" hidden="1">
      <c r="C586" s="9"/>
      <c r="D586" s="7"/>
      <c r="E586" s="7"/>
      <c r="F586" s="8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32">
        <f>IF(Q585&gt;0,0,Q585)</f>
        <v>0</v>
      </c>
      <c r="R586" s="32">
        <f t="shared" ref="R586:Y586" si="332">IF(R585&gt;0,0,R585)</f>
        <v>0</v>
      </c>
      <c r="S586" s="32">
        <f t="shared" si="332"/>
        <v>0</v>
      </c>
      <c r="T586" s="32">
        <f t="shared" si="332"/>
        <v>0</v>
      </c>
      <c r="U586" s="32">
        <f t="shared" si="332"/>
        <v>0</v>
      </c>
      <c r="V586" s="32">
        <f t="shared" si="332"/>
        <v>0</v>
      </c>
      <c r="W586" s="32">
        <f t="shared" si="332"/>
        <v>0</v>
      </c>
      <c r="X586" s="32">
        <f t="shared" si="332"/>
        <v>0</v>
      </c>
      <c r="Y586" s="32">
        <f t="shared" si="332"/>
        <v>0</v>
      </c>
      <c r="Z586" s="7">
        <f>SUM(Q586:Y586)/Z585</f>
        <v>0</v>
      </c>
      <c r="AA586" s="7"/>
    </row>
    <row r="587" spans="3:27" hidden="1">
      <c r="C587" s="9"/>
      <c r="D587" s="7"/>
      <c r="E587" s="7"/>
      <c r="F587" s="8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33">
        <f t="shared" ref="Q587:Y587" si="333">IF(Q585&lt;0,0,Q585)</f>
        <v>0</v>
      </c>
      <c r="R587" s="33">
        <f t="shared" si="333"/>
        <v>0</v>
      </c>
      <c r="S587" s="33">
        <f t="shared" si="333"/>
        <v>0</v>
      </c>
      <c r="T587" s="33">
        <f t="shared" si="333"/>
        <v>0</v>
      </c>
      <c r="U587" s="33">
        <f t="shared" si="333"/>
        <v>5480000</v>
      </c>
      <c r="V587" s="33">
        <f t="shared" si="333"/>
        <v>130000</v>
      </c>
      <c r="W587" s="33">
        <f t="shared" si="333"/>
        <v>220000</v>
      </c>
      <c r="X587" s="33">
        <f t="shared" si="333"/>
        <v>0</v>
      </c>
      <c r="Y587" s="33">
        <f t="shared" si="333"/>
        <v>60000</v>
      </c>
    </row>
    <row r="588" spans="3:27" hidden="1">
      <c r="C588" s="9"/>
      <c r="D588" s="7"/>
      <c r="E588" s="7"/>
      <c r="F588" s="8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35">
        <f>IF(Q587=0,0,Q587+Z586)</f>
        <v>0</v>
      </c>
      <c r="R588" s="35">
        <f>IF(R587=0,0,R587+Z586)</f>
        <v>0</v>
      </c>
      <c r="S588" s="35">
        <f>IF(S587=0,0,S587+Z586)</f>
        <v>0</v>
      </c>
      <c r="T588" s="35">
        <f>IF(T587=0,0,T587+Z586)</f>
        <v>0</v>
      </c>
      <c r="U588" s="35">
        <f>IF(U587=0,0,U587+Z586)</f>
        <v>5480000</v>
      </c>
      <c r="V588" s="35">
        <f>IF(V587=0,0,V587+Z586)</f>
        <v>130000</v>
      </c>
      <c r="W588" s="35">
        <f>IF(W587=0,0,W587+Z586)</f>
        <v>220000</v>
      </c>
      <c r="X588" s="35">
        <f>IF(X587=0,0,X587+Z586)</f>
        <v>0</v>
      </c>
      <c r="Y588" s="35">
        <f>IF(Y587=0,0,Y587+Z586)</f>
        <v>60000</v>
      </c>
      <c r="Z588" s="27">
        <f>9-(IF(Q588&gt;0,0,1)+IF(R588&gt;0,0,1)+IF(S588&gt;0,0,1)+IF(T588&gt;0,0,1)+IF(U588&gt;0,0,1)+IF(V588&gt;0,0,1)+IF(W588&gt;0,0,1)+IF(X588&gt;0,0,1)+IF(Y588&gt;0,0,1))</f>
        <v>4</v>
      </c>
      <c r="AA588" s="27" t="s">
        <v>31</v>
      </c>
    </row>
    <row r="589" spans="3:27" hidden="1">
      <c r="C589" s="9"/>
      <c r="D589" s="7"/>
      <c r="E589" s="7"/>
      <c r="F589" s="8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36">
        <f t="shared" ref="Q589:Y589" si="334">IF(Q588=0,0,Q588/Q566)</f>
        <v>0</v>
      </c>
      <c r="R589" s="36">
        <f t="shared" si="334"/>
        <v>0</v>
      </c>
      <c r="S589" s="36">
        <f t="shared" si="334"/>
        <v>0</v>
      </c>
      <c r="T589" s="36">
        <f t="shared" si="334"/>
        <v>0</v>
      </c>
      <c r="U589" s="36">
        <f t="shared" si="334"/>
        <v>1</v>
      </c>
      <c r="V589" s="36">
        <f t="shared" si="334"/>
        <v>1</v>
      </c>
      <c r="W589" s="36">
        <f t="shared" si="334"/>
        <v>1</v>
      </c>
      <c r="X589" s="36">
        <f t="shared" si="334"/>
        <v>0</v>
      </c>
      <c r="Y589" s="36">
        <f t="shared" si="334"/>
        <v>1</v>
      </c>
      <c r="Z589" s="27"/>
      <c r="AA589" s="27"/>
    </row>
    <row r="590" spans="3:27">
      <c r="C590" s="9"/>
      <c r="D590" s="7"/>
      <c r="E590" s="7"/>
      <c r="F590" s="8"/>
      <c r="G590" s="7"/>
      <c r="H590" s="7" t="s">
        <v>0</v>
      </c>
      <c r="I590" s="7" t="s">
        <v>1</v>
      </c>
      <c r="J590" s="7" t="s">
        <v>2</v>
      </c>
      <c r="K590" s="7" t="s">
        <v>3</v>
      </c>
      <c r="L590" s="7" t="s">
        <v>4</v>
      </c>
      <c r="M590" s="7" t="s">
        <v>5</v>
      </c>
      <c r="N590" s="7" t="s">
        <v>6</v>
      </c>
      <c r="O590" s="7" t="s">
        <v>7</v>
      </c>
      <c r="P590" s="7" t="s">
        <v>8</v>
      </c>
      <c r="Q590" s="7"/>
      <c r="R590" s="7"/>
      <c r="S590" s="7"/>
      <c r="T590" s="7"/>
      <c r="U590" s="7"/>
    </row>
    <row r="591" spans="3:27" ht="14.25" thickBot="1">
      <c r="C591" s="37"/>
      <c r="D591" s="38"/>
      <c r="E591" s="38"/>
      <c r="F591" s="39"/>
      <c r="G591" s="38" t="s">
        <v>32</v>
      </c>
      <c r="H591" s="40">
        <f t="shared" ref="H591:P591" si="335">H549*Q589</f>
        <v>0</v>
      </c>
      <c r="I591" s="40">
        <f t="shared" si="335"/>
        <v>0</v>
      </c>
      <c r="J591" s="40">
        <f t="shared" si="335"/>
        <v>0</v>
      </c>
      <c r="K591" s="40">
        <f t="shared" si="335"/>
        <v>0</v>
      </c>
      <c r="L591" s="40">
        <f t="shared" si="335"/>
        <v>40000</v>
      </c>
      <c r="M591" s="40">
        <f t="shared" si="335"/>
        <v>2000</v>
      </c>
      <c r="N591" s="40">
        <f t="shared" si="335"/>
        <v>2000</v>
      </c>
      <c r="O591" s="40">
        <f t="shared" si="335"/>
        <v>0</v>
      </c>
      <c r="P591" s="40">
        <f t="shared" si="335"/>
        <v>3000</v>
      </c>
      <c r="Q591" s="38"/>
      <c r="R591" s="38"/>
      <c r="S591" s="38"/>
      <c r="T591" s="38"/>
      <c r="U591" s="38"/>
    </row>
    <row r="592" spans="3:27" ht="12.6" customHeight="1" thickBot="1"/>
    <row r="593" spans="1:34">
      <c r="C593" s="6" t="s">
        <v>48</v>
      </c>
      <c r="D593" s="7"/>
      <c r="E593" s="7" t="s">
        <v>12</v>
      </c>
      <c r="F593" s="8"/>
      <c r="G593" s="7"/>
      <c r="H593" s="7" t="s">
        <v>0</v>
      </c>
      <c r="I593" s="7" t="s">
        <v>1</v>
      </c>
      <c r="J593" s="7" t="s">
        <v>2</v>
      </c>
      <c r="K593" s="7" t="s">
        <v>3</v>
      </c>
      <c r="L593" s="7" t="s">
        <v>4</v>
      </c>
      <c r="M593" s="7" t="s">
        <v>5</v>
      </c>
      <c r="N593" s="7" t="s">
        <v>6</v>
      </c>
      <c r="O593" s="7"/>
      <c r="P593" s="7"/>
      <c r="Q593" s="7"/>
      <c r="R593" s="7"/>
      <c r="S593" s="7"/>
      <c r="T593" s="7"/>
      <c r="U593" s="7"/>
    </row>
    <row r="594" spans="1:34">
      <c r="A594" t="s">
        <v>13</v>
      </c>
      <c r="C594" s="9"/>
      <c r="D594" s="7" t="s">
        <v>14</v>
      </c>
      <c r="E594" s="10" t="s">
        <v>25</v>
      </c>
      <c r="F594" s="8"/>
      <c r="G594" s="7" t="s">
        <v>16</v>
      </c>
      <c r="H594" s="10"/>
      <c r="I594" s="10"/>
      <c r="J594" s="10"/>
      <c r="K594" s="10"/>
      <c r="L594" s="10"/>
      <c r="M594" s="10"/>
      <c r="N594" s="10"/>
      <c r="O594" s="7"/>
      <c r="P594" s="7"/>
      <c r="Q594" s="7"/>
      <c r="R594" s="7"/>
      <c r="S594" s="7" t="s">
        <v>17</v>
      </c>
      <c r="T594" s="11">
        <f>SUM(Q604:Y607)</f>
        <v>5890000</v>
      </c>
      <c r="U594" s="7"/>
    </row>
    <row r="595" spans="1:34">
      <c r="A595" t="s">
        <v>18</v>
      </c>
      <c r="C595" s="9"/>
      <c r="D595" s="7" t="s">
        <v>19</v>
      </c>
      <c r="E595" s="10"/>
      <c r="F595" s="8"/>
      <c r="G595" s="7" t="s">
        <v>20</v>
      </c>
      <c r="H595" s="10">
        <v>100</v>
      </c>
      <c r="I595" s="10">
        <v>100</v>
      </c>
      <c r="J595" s="10">
        <v>100</v>
      </c>
      <c r="K595" s="10">
        <v>100</v>
      </c>
      <c r="L595" s="10">
        <v>100</v>
      </c>
      <c r="M595" s="10">
        <v>100</v>
      </c>
      <c r="N595" s="10">
        <v>100</v>
      </c>
      <c r="O595" s="7"/>
      <c r="P595" s="7"/>
      <c r="Q595" s="7"/>
      <c r="R595" s="7"/>
      <c r="S595" s="7" t="s">
        <v>21</v>
      </c>
      <c r="T595" s="11">
        <f>SUM(H602:N602)*E597+(E595*(E596/100)+E595)*E597</f>
        <v>0</v>
      </c>
      <c r="U595" s="7"/>
    </row>
    <row r="596" spans="1:34">
      <c r="A596" t="s">
        <v>15</v>
      </c>
      <c r="C596" s="9"/>
      <c r="D596" s="7" t="s">
        <v>34</v>
      </c>
      <c r="E596" s="10"/>
      <c r="F596" s="8"/>
      <c r="G596" s="7" t="s">
        <v>34</v>
      </c>
      <c r="H596" s="10"/>
      <c r="I596" s="10"/>
      <c r="J596" s="10"/>
      <c r="K596" s="10"/>
      <c r="L596" s="10"/>
      <c r="M596" s="10"/>
      <c r="N596" s="10"/>
      <c r="O596" s="7"/>
      <c r="P596" s="7"/>
      <c r="Q596" s="7"/>
      <c r="R596" s="7"/>
      <c r="S596" s="7" t="s">
        <v>23</v>
      </c>
      <c r="T596" s="12">
        <f>T595/T594*100</f>
        <v>0</v>
      </c>
      <c r="U596" s="7" t="s">
        <v>35</v>
      </c>
      <c r="V596">
        <f>($V$3*T596*T596+$W$3*T596)/100</f>
        <v>0</v>
      </c>
    </row>
    <row r="597" spans="1:34">
      <c r="A597" t="s">
        <v>25</v>
      </c>
      <c r="C597" s="9"/>
      <c r="D597" s="7" t="s">
        <v>26</v>
      </c>
      <c r="E597" s="10">
        <v>1</v>
      </c>
      <c r="F597" s="8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34" hidden="1">
      <c r="C598" s="9"/>
      <c r="D598" s="7"/>
      <c r="E598" s="7"/>
      <c r="F598" s="8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34" hidden="1">
      <c r="A599">
        <v>1</v>
      </c>
      <c r="C599" s="9"/>
      <c r="D599" s="7"/>
      <c r="E599" s="7"/>
      <c r="F599" s="8"/>
      <c r="G599" s="7"/>
      <c r="H599" s="7">
        <v>15</v>
      </c>
      <c r="I599" s="7">
        <v>40</v>
      </c>
      <c r="J599" s="7">
        <v>42</v>
      </c>
      <c r="K599" s="7">
        <v>44</v>
      </c>
      <c r="L599" s="7">
        <v>100</v>
      </c>
      <c r="M599" s="7">
        <v>105</v>
      </c>
      <c r="N599" s="7">
        <v>110</v>
      </c>
      <c r="O599" s="7"/>
      <c r="P599" s="7"/>
      <c r="Q599" s="7"/>
      <c r="R599" s="7"/>
      <c r="S599" s="7"/>
      <c r="T599" s="7"/>
      <c r="U599" s="7"/>
      <c r="V599">
        <f>T594*V596</f>
        <v>0</v>
      </c>
    </row>
    <row r="600" spans="1:34" hidden="1">
      <c r="A600">
        <v>1.1000000000000001</v>
      </c>
      <c r="C600" s="9"/>
      <c r="D600" s="7"/>
      <c r="E600" s="7"/>
      <c r="F600" s="8"/>
      <c r="G600" s="7"/>
      <c r="H600" s="7">
        <f t="shared" ref="H600:N600" si="336">H594*H599*H595/100</f>
        <v>0</v>
      </c>
      <c r="I600" s="7">
        <f t="shared" si="336"/>
        <v>0</v>
      </c>
      <c r="J600" s="7">
        <f t="shared" si="336"/>
        <v>0</v>
      </c>
      <c r="K600" s="7">
        <f t="shared" si="336"/>
        <v>0</v>
      </c>
      <c r="L600" s="7">
        <f t="shared" si="336"/>
        <v>0</v>
      </c>
      <c r="M600" s="7">
        <f t="shared" si="336"/>
        <v>0</v>
      </c>
      <c r="N600" s="7">
        <f t="shared" si="336"/>
        <v>0</v>
      </c>
      <c r="O600" s="7"/>
      <c r="P600" s="7"/>
      <c r="Q600" s="7"/>
      <c r="R600" s="7"/>
      <c r="S600" s="7"/>
      <c r="T600" s="11"/>
      <c r="U600" s="7"/>
    </row>
    <row r="601" spans="1:34" hidden="1">
      <c r="C601" s="9"/>
      <c r="D601" s="7"/>
      <c r="E601" s="7"/>
      <c r="F601" s="8"/>
      <c r="G601" s="7"/>
      <c r="H601" s="7">
        <f t="shared" ref="H601:N601" si="337">H594*H596*H599/100</f>
        <v>0</v>
      </c>
      <c r="I601" s="7">
        <f t="shared" si="337"/>
        <v>0</v>
      </c>
      <c r="J601" s="7">
        <f t="shared" si="337"/>
        <v>0</v>
      </c>
      <c r="K601" s="7">
        <f t="shared" si="337"/>
        <v>0</v>
      </c>
      <c r="L601" s="7">
        <f t="shared" si="337"/>
        <v>0</v>
      </c>
      <c r="M601" s="7">
        <f t="shared" si="337"/>
        <v>0</v>
      </c>
      <c r="N601" s="7">
        <f t="shared" si="337"/>
        <v>0</v>
      </c>
      <c r="O601" s="7"/>
      <c r="P601" s="7"/>
      <c r="Q601" s="7"/>
      <c r="R601" s="7"/>
      <c r="S601" s="7"/>
      <c r="T601" s="7"/>
      <c r="U601" s="7"/>
    </row>
    <row r="602" spans="1:34" hidden="1">
      <c r="C602" s="9"/>
      <c r="D602" s="7"/>
      <c r="E602" s="7"/>
      <c r="F602" s="8"/>
      <c r="G602" s="7"/>
      <c r="H602" s="7">
        <f>H600+H601</f>
        <v>0</v>
      </c>
      <c r="I602" s="7">
        <f t="shared" ref="I602:N602" si="338">I600+I601</f>
        <v>0</v>
      </c>
      <c r="J602" s="7">
        <f t="shared" si="338"/>
        <v>0</v>
      </c>
      <c r="K602" s="7">
        <f t="shared" si="338"/>
        <v>0</v>
      </c>
      <c r="L602" s="7">
        <f t="shared" si="338"/>
        <v>0</v>
      </c>
      <c r="M602" s="7">
        <f t="shared" si="338"/>
        <v>0</v>
      </c>
      <c r="N602" s="7">
        <f t="shared" si="338"/>
        <v>0</v>
      </c>
      <c r="O602" s="7"/>
      <c r="P602" s="7"/>
      <c r="Q602" s="7"/>
      <c r="R602" s="7"/>
      <c r="S602" s="7"/>
      <c r="T602" s="7"/>
      <c r="U602" s="7"/>
    </row>
    <row r="603" spans="1:34" hidden="1">
      <c r="C603" s="9"/>
      <c r="D603" s="7"/>
      <c r="E603" s="7"/>
      <c r="F603" s="8"/>
      <c r="G603" s="7"/>
      <c r="H603" t="s">
        <v>0</v>
      </c>
      <c r="I603" t="s">
        <v>1</v>
      </c>
      <c r="J603" t="s">
        <v>2</v>
      </c>
      <c r="K603" t="s">
        <v>3</v>
      </c>
      <c r="L603" t="s">
        <v>4</v>
      </c>
      <c r="M603" t="s">
        <v>5</v>
      </c>
      <c r="N603" t="s">
        <v>6</v>
      </c>
      <c r="O603" t="s">
        <v>7</v>
      </c>
      <c r="P603" t="s">
        <v>8</v>
      </c>
      <c r="Q603" t="s">
        <v>0</v>
      </c>
      <c r="R603" t="s">
        <v>1</v>
      </c>
      <c r="S603" t="s">
        <v>2</v>
      </c>
      <c r="T603" t="s">
        <v>3</v>
      </c>
      <c r="U603" t="s">
        <v>4</v>
      </c>
      <c r="V603" t="s">
        <v>5</v>
      </c>
      <c r="W603" t="s">
        <v>6</v>
      </c>
      <c r="X603" t="s">
        <v>7</v>
      </c>
      <c r="Y603" t="s">
        <v>8</v>
      </c>
      <c r="Z603" s="7"/>
      <c r="AA603" s="7"/>
      <c r="AB603" s="7"/>
      <c r="AC603" s="7"/>
      <c r="AD603" s="7"/>
      <c r="AE603" s="7"/>
      <c r="AF603" s="7"/>
      <c r="AG603" s="7"/>
      <c r="AH603" s="7"/>
    </row>
    <row r="604" spans="1:34" hidden="1">
      <c r="C604" s="9"/>
      <c r="D604" s="7" t="str">
        <f>IF(E594="歩兵科","1","0")</f>
        <v>0</v>
      </c>
      <c r="E604" s="7" t="s">
        <v>13</v>
      </c>
      <c r="F604" s="8"/>
      <c r="G604" s="7">
        <f>H594+D604</f>
        <v>0</v>
      </c>
      <c r="H604" s="13">
        <f t="shared" ref="H604:P604" si="339">H591*H610</f>
        <v>0</v>
      </c>
      <c r="I604" s="14">
        <f t="shared" si="339"/>
        <v>0</v>
      </c>
      <c r="J604" s="14">
        <f t="shared" si="339"/>
        <v>0</v>
      </c>
      <c r="K604" s="14">
        <f t="shared" si="339"/>
        <v>0</v>
      </c>
      <c r="L604" s="14">
        <f t="shared" si="339"/>
        <v>8000000</v>
      </c>
      <c r="M604" s="14">
        <f t="shared" si="339"/>
        <v>416000</v>
      </c>
      <c r="N604" s="14">
        <f t="shared" si="339"/>
        <v>432000</v>
      </c>
      <c r="O604" s="14">
        <f t="shared" si="339"/>
        <v>0</v>
      </c>
      <c r="P604" s="14">
        <f t="shared" si="339"/>
        <v>90000</v>
      </c>
      <c r="Q604" s="15">
        <f>G604*H604/G608</f>
        <v>0</v>
      </c>
      <c r="R604" s="16">
        <f>G604*I604/G608</f>
        <v>0</v>
      </c>
      <c r="S604" s="16">
        <f>G604*J604/G608</f>
        <v>0</v>
      </c>
      <c r="T604" s="16">
        <f>G604*K604/G608</f>
        <v>0</v>
      </c>
      <c r="U604" s="16">
        <f>G604*L604/G608</f>
        <v>0</v>
      </c>
      <c r="V604" s="16">
        <f>G604*M604/G608</f>
        <v>0</v>
      </c>
      <c r="W604" s="16">
        <f>G604*N604/G608</f>
        <v>0</v>
      </c>
      <c r="X604" s="16">
        <f>G604*O604/G608</f>
        <v>0</v>
      </c>
      <c r="Y604" s="17">
        <f>G604*P604/G608</f>
        <v>0</v>
      </c>
      <c r="Z604" s="7"/>
      <c r="AA604" s="7"/>
      <c r="AB604" s="7"/>
      <c r="AC604" s="7"/>
      <c r="AD604" s="7"/>
      <c r="AE604" s="7"/>
      <c r="AF604" s="7"/>
      <c r="AG604" s="7"/>
      <c r="AH604" s="7"/>
    </row>
    <row r="605" spans="1:34" hidden="1">
      <c r="C605" s="9"/>
      <c r="D605" s="7" t="str">
        <f>IF(E594="槍兵科","1","0")</f>
        <v>0</v>
      </c>
      <c r="E605" s="7" t="s">
        <v>18</v>
      </c>
      <c r="F605" s="8"/>
      <c r="G605" s="7">
        <f>I594+L594+D605</f>
        <v>0</v>
      </c>
      <c r="H605" s="18">
        <f t="shared" ref="H605:P605" si="340">H591*H611</f>
        <v>0</v>
      </c>
      <c r="I605" s="7">
        <f t="shared" si="340"/>
        <v>0</v>
      </c>
      <c r="J605" s="7">
        <f t="shared" si="340"/>
        <v>0</v>
      </c>
      <c r="K605" s="7">
        <f t="shared" si="340"/>
        <v>0</v>
      </c>
      <c r="L605" s="7">
        <f t="shared" si="340"/>
        <v>4000000</v>
      </c>
      <c r="M605" s="7">
        <f t="shared" si="340"/>
        <v>290000</v>
      </c>
      <c r="N605" s="7">
        <f t="shared" si="340"/>
        <v>140000</v>
      </c>
      <c r="O605" s="7">
        <f t="shared" si="340"/>
        <v>0</v>
      </c>
      <c r="P605" s="7">
        <f t="shared" si="340"/>
        <v>30000</v>
      </c>
      <c r="Q605" s="19">
        <f>G605*H605/G608</f>
        <v>0</v>
      </c>
      <c r="R605" s="20">
        <f>G605*I605/G608</f>
        <v>0</v>
      </c>
      <c r="S605" s="20">
        <f>G605*J605/G608</f>
        <v>0</v>
      </c>
      <c r="T605" s="20">
        <f>G605*K605/G608</f>
        <v>0</v>
      </c>
      <c r="U605" s="20">
        <f>G605*L605/G608</f>
        <v>0</v>
      </c>
      <c r="V605" s="20">
        <f>G605*M605/G608</f>
        <v>0</v>
      </c>
      <c r="W605" s="20">
        <f>G605*N605/G608</f>
        <v>0</v>
      </c>
      <c r="X605" s="20">
        <f>G605*O605/G608</f>
        <v>0</v>
      </c>
      <c r="Y605" s="21">
        <f>G605*P605/G608</f>
        <v>0</v>
      </c>
      <c r="Z605" s="7"/>
      <c r="AA605" s="7"/>
      <c r="AB605" s="7"/>
      <c r="AC605" s="7"/>
      <c r="AD605" s="7"/>
      <c r="AE605" s="7"/>
      <c r="AF605" s="7"/>
      <c r="AG605" s="7"/>
      <c r="AH605" s="7"/>
    </row>
    <row r="606" spans="1:34" hidden="1">
      <c r="C606" s="9"/>
      <c r="D606" s="7" t="str">
        <f>IF(E594="弓兵科","1","0")</f>
        <v>0</v>
      </c>
      <c r="E606" s="7" t="s">
        <v>15</v>
      </c>
      <c r="F606" s="8"/>
      <c r="G606" s="7">
        <f>J594+M594+D606</f>
        <v>0</v>
      </c>
      <c r="H606" s="18">
        <f t="shared" ref="H606:P606" si="341">H591*H612</f>
        <v>0</v>
      </c>
      <c r="I606" s="7">
        <f t="shared" si="341"/>
        <v>0</v>
      </c>
      <c r="J606" s="7">
        <f t="shared" si="341"/>
        <v>0</v>
      </c>
      <c r="K606" s="7">
        <f t="shared" si="341"/>
        <v>0</v>
      </c>
      <c r="L606" s="7">
        <f t="shared" si="341"/>
        <v>2520000</v>
      </c>
      <c r="M606" s="7">
        <f t="shared" si="341"/>
        <v>210000</v>
      </c>
      <c r="N606" s="7">
        <f t="shared" si="341"/>
        <v>300000</v>
      </c>
      <c r="O606" s="7">
        <f t="shared" si="341"/>
        <v>0</v>
      </c>
      <c r="P606" s="7">
        <f t="shared" si="341"/>
        <v>120000</v>
      </c>
      <c r="Q606" s="19">
        <f>G606*H606/G608</f>
        <v>0</v>
      </c>
      <c r="R606" s="20">
        <f>G606*I606/G608</f>
        <v>0</v>
      </c>
      <c r="S606" s="20">
        <f>G606*J606/G608</f>
        <v>0</v>
      </c>
      <c r="T606" s="20">
        <f>G606*K606/G608</f>
        <v>0</v>
      </c>
      <c r="U606" s="20">
        <f>G606*L606/G608</f>
        <v>0</v>
      </c>
      <c r="V606" s="20">
        <f>G606*M606/G608</f>
        <v>0</v>
      </c>
      <c r="W606" s="20">
        <f>G606*N606/G608</f>
        <v>0</v>
      </c>
      <c r="X606" s="20">
        <f>G606*O606/G608</f>
        <v>0</v>
      </c>
      <c r="Y606" s="21">
        <f>G606*P606/G608</f>
        <v>0</v>
      </c>
      <c r="Z606" s="7"/>
      <c r="AA606" s="7"/>
      <c r="AB606" s="7"/>
      <c r="AC606" s="7"/>
      <c r="AD606" s="7"/>
      <c r="AE606" s="7"/>
      <c r="AF606" s="7"/>
      <c r="AG606" s="7"/>
      <c r="AH606" s="7"/>
    </row>
    <row r="607" spans="1:34" hidden="1">
      <c r="C607" s="9"/>
      <c r="D607" s="7" t="str">
        <f>IF(E594="騎兵科","1","0")</f>
        <v>1</v>
      </c>
      <c r="E607" s="7" t="s">
        <v>25</v>
      </c>
      <c r="F607" s="8"/>
      <c r="G607" s="7">
        <f>K594+N594+D607</f>
        <v>1</v>
      </c>
      <c r="H607" s="22">
        <f t="shared" ref="H607:P607" si="342">H591*H613</f>
        <v>0</v>
      </c>
      <c r="I607" s="23">
        <f t="shared" si="342"/>
        <v>0</v>
      </c>
      <c r="J607" s="23">
        <f t="shared" si="342"/>
        <v>0</v>
      </c>
      <c r="K607" s="23">
        <f t="shared" si="342"/>
        <v>0</v>
      </c>
      <c r="L607" s="23">
        <f t="shared" si="342"/>
        <v>5480000</v>
      </c>
      <c r="M607" s="23">
        <f t="shared" si="342"/>
        <v>130000</v>
      </c>
      <c r="N607" s="23">
        <f t="shared" si="342"/>
        <v>220000</v>
      </c>
      <c r="O607" s="23">
        <f t="shared" si="342"/>
        <v>0</v>
      </c>
      <c r="P607" s="23">
        <f t="shared" si="342"/>
        <v>60000</v>
      </c>
      <c r="Q607" s="24">
        <f>G607*H607/G608</f>
        <v>0</v>
      </c>
      <c r="R607" s="25">
        <f>G607*I607/G608</f>
        <v>0</v>
      </c>
      <c r="S607" s="25">
        <f>G607*J607/G608</f>
        <v>0</v>
      </c>
      <c r="T607" s="25">
        <f>G607*K607/G608</f>
        <v>0</v>
      </c>
      <c r="U607" s="25">
        <f>G607*L607/G608</f>
        <v>5480000</v>
      </c>
      <c r="V607" s="25">
        <f>G607*M607/G608</f>
        <v>130000</v>
      </c>
      <c r="W607" s="25">
        <f>G607*N607/G608</f>
        <v>220000</v>
      </c>
      <c r="X607" s="25">
        <f>G607*O607/G608</f>
        <v>0</v>
      </c>
      <c r="Y607" s="26">
        <f>G607*P607/G608</f>
        <v>60000</v>
      </c>
      <c r="Z607" s="7"/>
      <c r="AA607" s="7"/>
      <c r="AB607" s="7"/>
      <c r="AC607" s="7"/>
      <c r="AD607" s="7"/>
      <c r="AE607" s="7"/>
      <c r="AF607" s="7"/>
      <c r="AG607" s="7"/>
      <c r="AH607" s="7"/>
    </row>
    <row r="608" spans="1:34" hidden="1">
      <c r="C608" s="9"/>
      <c r="D608" s="7"/>
      <c r="E608" s="7"/>
      <c r="F608" s="8"/>
      <c r="G608" s="7">
        <f>SUM(G604:G607)</f>
        <v>1</v>
      </c>
      <c r="H608" s="7"/>
      <c r="I608" s="7"/>
      <c r="J608" s="7"/>
      <c r="K608" s="7"/>
      <c r="L608" s="7"/>
      <c r="M608" s="7"/>
      <c r="N608" s="7"/>
      <c r="O608" s="7"/>
      <c r="P608" s="7"/>
      <c r="Q608" s="20">
        <f t="shared" ref="Q608:Y608" si="343">SUM(Q604:Q607)</f>
        <v>0</v>
      </c>
      <c r="R608" s="20">
        <f t="shared" si="343"/>
        <v>0</v>
      </c>
      <c r="S608" s="20">
        <f t="shared" si="343"/>
        <v>0</v>
      </c>
      <c r="T608" s="20">
        <f t="shared" si="343"/>
        <v>0</v>
      </c>
      <c r="U608" s="20">
        <f t="shared" si="343"/>
        <v>5480000</v>
      </c>
      <c r="V608" s="20">
        <f t="shared" si="343"/>
        <v>130000</v>
      </c>
      <c r="W608" s="20">
        <f t="shared" si="343"/>
        <v>220000</v>
      </c>
      <c r="X608" s="20">
        <f t="shared" si="343"/>
        <v>0</v>
      </c>
      <c r="Y608" s="20">
        <f t="shared" si="343"/>
        <v>60000</v>
      </c>
      <c r="Z608" s="27">
        <f>9-COUNTIF(Q608:Y608,0)</f>
        <v>4</v>
      </c>
      <c r="AA608" s="7" t="s">
        <v>27</v>
      </c>
      <c r="AB608" s="7"/>
      <c r="AC608" s="7"/>
      <c r="AD608" s="7"/>
      <c r="AE608" s="7"/>
      <c r="AF608" s="7"/>
      <c r="AG608" s="7"/>
      <c r="AH608" s="7"/>
    </row>
    <row r="609" spans="3:34" hidden="1">
      <c r="C609" s="9"/>
      <c r="D609" s="7"/>
      <c r="E609" s="7"/>
      <c r="F609" s="8"/>
      <c r="G609" s="7"/>
      <c r="H609" s="13" t="s">
        <v>0</v>
      </c>
      <c r="I609" s="14" t="s">
        <v>1</v>
      </c>
      <c r="J609" s="14" t="s">
        <v>2</v>
      </c>
      <c r="K609" s="14" t="s">
        <v>3</v>
      </c>
      <c r="L609" s="14" t="s">
        <v>28</v>
      </c>
      <c r="M609" s="14" t="s">
        <v>29</v>
      </c>
      <c r="N609" s="14" t="s">
        <v>30</v>
      </c>
      <c r="O609" s="14" t="s">
        <v>7</v>
      </c>
      <c r="P609" s="28" t="s">
        <v>8</v>
      </c>
      <c r="Q609" s="29">
        <f>IF(Q608=0,0,Q608-V599/Z608)</f>
        <v>0</v>
      </c>
      <c r="R609" s="30">
        <f>IF(R608=0,0,R608-V599/Z608)</f>
        <v>0</v>
      </c>
      <c r="S609" s="30">
        <f>IF(S608=0,0,S608-V599/Z608)</f>
        <v>0</v>
      </c>
      <c r="T609" s="30">
        <f>IF(T608=0,0,T608-V599/Z608)</f>
        <v>0</v>
      </c>
      <c r="U609" s="30">
        <f>IF(U608=0,0,U608-V599/Z608)</f>
        <v>5480000</v>
      </c>
      <c r="V609" s="30">
        <f>IF(V608=0,0,V608-V599/Z608)</f>
        <v>130000</v>
      </c>
      <c r="W609" s="30">
        <f>IF(W608=0,0,W608-V599/Z608)</f>
        <v>220000</v>
      </c>
      <c r="X609" s="30">
        <f>IF(X608=0,0,X608-V599/Z608)</f>
        <v>0</v>
      </c>
      <c r="Y609" s="30">
        <f>IF(Y608=0,0,Y608-V599/Z608)</f>
        <v>60000</v>
      </c>
      <c r="Z609" s="27">
        <f>9-(IF(Q609&gt;0,0,1)+IF(R609&gt;0,0,1)+IF(S609&gt;0,0,1)+IF(T609&gt;0,0,1)+IF(U609&gt;0,0,1)+IF(V609&gt;0,0,1)+IF(W609&gt;0,0,1)+IF(X609&gt;0,0,1)+IF(Y609&gt;0,0,1))</f>
        <v>4</v>
      </c>
      <c r="AA609" s="27" t="s">
        <v>31</v>
      </c>
      <c r="AB609" s="7"/>
      <c r="AC609" s="7"/>
      <c r="AD609" s="7"/>
      <c r="AE609" s="7"/>
      <c r="AF609" s="7"/>
      <c r="AG609" s="7"/>
      <c r="AH609" s="7"/>
    </row>
    <row r="610" spans="3:34" hidden="1">
      <c r="C610" s="9"/>
      <c r="D610" s="7"/>
      <c r="E610" s="7" t="s">
        <v>13</v>
      </c>
      <c r="F610" s="8"/>
      <c r="G610" s="7"/>
      <c r="H610" s="18">
        <v>15</v>
      </c>
      <c r="I610" s="7">
        <v>50</v>
      </c>
      <c r="J610" s="7">
        <v>52</v>
      </c>
      <c r="K610" s="7">
        <v>54</v>
      </c>
      <c r="L610" s="7">
        <v>200</v>
      </c>
      <c r="M610" s="7">
        <v>208</v>
      </c>
      <c r="N610" s="7">
        <v>216</v>
      </c>
      <c r="O610" s="7">
        <v>10</v>
      </c>
      <c r="P610" s="31">
        <v>30</v>
      </c>
      <c r="Q610" s="32">
        <f>IF(Q609&gt;0,0,Q609)</f>
        <v>0</v>
      </c>
      <c r="R610" s="32">
        <f t="shared" ref="R610:Y610" si="344">IF(R609&gt;0,0,R609)</f>
        <v>0</v>
      </c>
      <c r="S610" s="32">
        <f t="shared" si="344"/>
        <v>0</v>
      </c>
      <c r="T610" s="32">
        <f t="shared" si="344"/>
        <v>0</v>
      </c>
      <c r="U610" s="32">
        <f t="shared" si="344"/>
        <v>0</v>
      </c>
      <c r="V610" s="32">
        <f t="shared" si="344"/>
        <v>0</v>
      </c>
      <c r="W610" s="32">
        <f t="shared" si="344"/>
        <v>0</v>
      </c>
      <c r="X610" s="32">
        <f t="shared" si="344"/>
        <v>0</v>
      </c>
      <c r="Y610" s="32">
        <f t="shared" si="344"/>
        <v>0</v>
      </c>
      <c r="Z610" s="7">
        <f>SUM(Q610:Y610)/Z609</f>
        <v>0</v>
      </c>
      <c r="AA610" s="7"/>
      <c r="AB610" s="7"/>
      <c r="AC610" s="7"/>
      <c r="AD610" s="7"/>
      <c r="AE610" s="7"/>
      <c r="AF610" s="7"/>
      <c r="AG610" s="7"/>
      <c r="AH610" s="7"/>
    </row>
    <row r="611" spans="3:34" hidden="1">
      <c r="C611" s="9"/>
      <c r="D611" s="7"/>
      <c r="E611" s="7" t="s">
        <v>18</v>
      </c>
      <c r="F611" s="8"/>
      <c r="G611" s="7"/>
      <c r="H611" s="18">
        <v>10</v>
      </c>
      <c r="I611" s="7">
        <v>40</v>
      </c>
      <c r="J611" s="7">
        <v>58</v>
      </c>
      <c r="K611" s="7">
        <v>28</v>
      </c>
      <c r="L611" s="7">
        <v>100</v>
      </c>
      <c r="M611" s="7">
        <v>145</v>
      </c>
      <c r="N611" s="7">
        <v>70</v>
      </c>
      <c r="O611" s="7">
        <v>10</v>
      </c>
      <c r="P611" s="31">
        <v>10</v>
      </c>
      <c r="Q611" s="33">
        <f t="shared" ref="Q611:Y611" si="345">IF(Q609&lt;0,0,Q609)</f>
        <v>0</v>
      </c>
      <c r="R611" s="33">
        <f t="shared" si="345"/>
        <v>0</v>
      </c>
      <c r="S611" s="33">
        <f t="shared" si="345"/>
        <v>0</v>
      </c>
      <c r="T611" s="33">
        <f t="shared" si="345"/>
        <v>0</v>
      </c>
      <c r="U611" s="33">
        <f t="shared" si="345"/>
        <v>5480000</v>
      </c>
      <c r="V611" s="33">
        <f t="shared" si="345"/>
        <v>130000</v>
      </c>
      <c r="W611" s="33">
        <f t="shared" si="345"/>
        <v>220000</v>
      </c>
      <c r="X611" s="33">
        <f t="shared" si="345"/>
        <v>0</v>
      </c>
      <c r="Y611" s="33">
        <f t="shared" si="345"/>
        <v>60000</v>
      </c>
    </row>
    <row r="612" spans="3:34" hidden="1">
      <c r="C612" s="9"/>
      <c r="D612" s="7"/>
      <c r="E612" s="7" t="s">
        <v>15</v>
      </c>
      <c r="F612" s="8"/>
      <c r="G612" s="7"/>
      <c r="H612" s="18">
        <v>10</v>
      </c>
      <c r="I612" s="7">
        <v>25</v>
      </c>
      <c r="J612" s="7">
        <v>42</v>
      </c>
      <c r="K612" s="7">
        <v>60</v>
      </c>
      <c r="L612" s="7">
        <v>63</v>
      </c>
      <c r="M612" s="7">
        <v>105</v>
      </c>
      <c r="N612" s="7">
        <v>150</v>
      </c>
      <c r="O612" s="7">
        <v>5</v>
      </c>
      <c r="P612" s="31">
        <v>40</v>
      </c>
      <c r="Q612" s="24">
        <f>IF(Q611=0,0,Q611+Z610)</f>
        <v>0</v>
      </c>
      <c r="R612" s="25">
        <f>IF(R611=0,0,R611+Z610)</f>
        <v>0</v>
      </c>
      <c r="S612" s="25">
        <f>IF(S611=0,0,S611+Z610)</f>
        <v>0</v>
      </c>
      <c r="T612" s="25">
        <f>IF(T611=0,0,T611+Z610)</f>
        <v>0</v>
      </c>
      <c r="U612" s="25">
        <f>IF(U611=0,0,U611+Z610)</f>
        <v>5480000</v>
      </c>
      <c r="V612" s="25">
        <f>IF(V611=0,0,V611+Z610)</f>
        <v>130000</v>
      </c>
      <c r="W612" s="25">
        <f>IF(W611=0,0,W611+Z610)</f>
        <v>220000</v>
      </c>
      <c r="X612" s="25">
        <f>IF(X611=0,0,X611+Z610)</f>
        <v>0</v>
      </c>
      <c r="Y612" s="25">
        <f>IF(Y611=0,0,Y611+Z610)</f>
        <v>60000</v>
      </c>
      <c r="Z612" s="27">
        <f>9-(IF(Q612&gt;0,0,1)+IF(R612&gt;0,0,1)+IF(S612&gt;0,0,1)+IF(T612&gt;0,0,1)+IF(U612&gt;0,0,1)+IF(V612&gt;0,0,1)+IF(W612&gt;0,0,1)+IF(X612&gt;0,0,1)+IF(Y612&gt;0,0,1))</f>
        <v>4</v>
      </c>
      <c r="AA612" s="27" t="s">
        <v>31</v>
      </c>
    </row>
    <row r="613" spans="3:34" hidden="1">
      <c r="C613" s="9"/>
      <c r="D613" s="7"/>
      <c r="E613" s="7" t="s">
        <v>25</v>
      </c>
      <c r="F613" s="8"/>
      <c r="G613" s="7"/>
      <c r="H613" s="22">
        <v>10</v>
      </c>
      <c r="I613" s="23">
        <v>55</v>
      </c>
      <c r="J613" s="23">
        <v>26</v>
      </c>
      <c r="K613" s="23">
        <v>44</v>
      </c>
      <c r="L613" s="23">
        <v>137</v>
      </c>
      <c r="M613" s="23">
        <v>65</v>
      </c>
      <c r="N613" s="23">
        <v>110</v>
      </c>
      <c r="O613" s="23">
        <v>5</v>
      </c>
      <c r="P613" s="34">
        <v>20</v>
      </c>
      <c r="Q613" s="32">
        <f>IF(Q612&gt;0,0,Q612)</f>
        <v>0</v>
      </c>
      <c r="R613" s="32">
        <f t="shared" ref="R613:Y613" si="346">IF(R612&gt;0,0,R612)</f>
        <v>0</v>
      </c>
      <c r="S613" s="32">
        <f t="shared" si="346"/>
        <v>0</v>
      </c>
      <c r="T613" s="32">
        <f t="shared" si="346"/>
        <v>0</v>
      </c>
      <c r="U613" s="32">
        <f t="shared" si="346"/>
        <v>0</v>
      </c>
      <c r="V613" s="32">
        <f t="shared" si="346"/>
        <v>0</v>
      </c>
      <c r="W613" s="32">
        <f t="shared" si="346"/>
        <v>0</v>
      </c>
      <c r="X613" s="32">
        <f t="shared" si="346"/>
        <v>0</v>
      </c>
      <c r="Y613" s="32">
        <f t="shared" si="346"/>
        <v>0</v>
      </c>
      <c r="Z613" s="7">
        <f>SUM(Q613:Y613)/Z612</f>
        <v>0</v>
      </c>
      <c r="AA613" s="7"/>
    </row>
    <row r="614" spans="3:34" hidden="1">
      <c r="C614" s="9"/>
      <c r="D614" s="7"/>
      <c r="E614" s="7"/>
      <c r="F614" s="8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33">
        <f t="shared" ref="Q614:Y614" si="347">IF(Q612&lt;0,0,Q612)</f>
        <v>0</v>
      </c>
      <c r="R614" s="33">
        <f t="shared" si="347"/>
        <v>0</v>
      </c>
      <c r="S614" s="33">
        <f t="shared" si="347"/>
        <v>0</v>
      </c>
      <c r="T614" s="33">
        <f t="shared" si="347"/>
        <v>0</v>
      </c>
      <c r="U614" s="33">
        <f t="shared" si="347"/>
        <v>5480000</v>
      </c>
      <c r="V614" s="33">
        <f t="shared" si="347"/>
        <v>130000</v>
      </c>
      <c r="W614" s="33">
        <f t="shared" si="347"/>
        <v>220000</v>
      </c>
      <c r="X614" s="33">
        <f t="shared" si="347"/>
        <v>0</v>
      </c>
      <c r="Y614" s="33">
        <f t="shared" si="347"/>
        <v>60000</v>
      </c>
    </row>
    <row r="615" spans="3:34" hidden="1">
      <c r="C615" s="9"/>
      <c r="D615" s="7"/>
      <c r="E615" s="7"/>
      <c r="F615" s="8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24">
        <f>IF(Q614=0,0,Q614+Z613)</f>
        <v>0</v>
      </c>
      <c r="R615" s="25">
        <f>IF(R614=0,0,R614+Z613)</f>
        <v>0</v>
      </c>
      <c r="S615" s="25">
        <f>IF(S614=0,0,S614+Z613)</f>
        <v>0</v>
      </c>
      <c r="T615" s="25">
        <f>IF(T614=0,0,T614+Z613)</f>
        <v>0</v>
      </c>
      <c r="U615" s="25">
        <f>IF(U614=0,0,U614+Z613)</f>
        <v>5480000</v>
      </c>
      <c r="V615" s="25">
        <f>IF(V614=0,0,V614+Z613)</f>
        <v>130000</v>
      </c>
      <c r="W615" s="25">
        <f>IF(W614=0,0,W614+Z613)</f>
        <v>220000</v>
      </c>
      <c r="X615" s="25">
        <f>IF(X614=0,0,X614+Z613)</f>
        <v>0</v>
      </c>
      <c r="Y615" s="25">
        <f>IF(Y614=0,0,Y614+Z613)</f>
        <v>60000</v>
      </c>
      <c r="Z615" s="27">
        <f>9-(IF(Q615&gt;0,0,1)+IF(R615&gt;0,0,1)+IF(S615&gt;0,0,1)+IF(T615&gt;0,0,1)+IF(U615&gt;0,0,1)+IF(V615&gt;0,0,1)+IF(W615&gt;0,0,1)+IF(X615&gt;0,0,1)+IF(Y615&gt;0,0,1))</f>
        <v>4</v>
      </c>
      <c r="AA615" s="27" t="s">
        <v>31</v>
      </c>
    </row>
    <row r="616" spans="3:34" hidden="1">
      <c r="C616" s="9"/>
      <c r="D616" s="7"/>
      <c r="E616" s="7"/>
      <c r="F616" s="8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32">
        <f>IF(Q615&gt;0,0,Q615)</f>
        <v>0</v>
      </c>
      <c r="R616" s="32">
        <f t="shared" ref="R616:Y616" si="348">IF(R615&gt;0,0,R615)</f>
        <v>0</v>
      </c>
      <c r="S616" s="32">
        <f t="shared" si="348"/>
        <v>0</v>
      </c>
      <c r="T616" s="32">
        <f t="shared" si="348"/>
        <v>0</v>
      </c>
      <c r="U616" s="32">
        <f t="shared" si="348"/>
        <v>0</v>
      </c>
      <c r="V616" s="32">
        <f t="shared" si="348"/>
        <v>0</v>
      </c>
      <c r="W616" s="32">
        <f t="shared" si="348"/>
        <v>0</v>
      </c>
      <c r="X616" s="32">
        <f t="shared" si="348"/>
        <v>0</v>
      </c>
      <c r="Y616" s="32">
        <f t="shared" si="348"/>
        <v>0</v>
      </c>
      <c r="Z616" s="7">
        <f>SUM(Q616:Y616)/Z615</f>
        <v>0</v>
      </c>
      <c r="AA616" s="7"/>
    </row>
    <row r="617" spans="3:34" hidden="1">
      <c r="C617" s="9"/>
      <c r="D617" s="7"/>
      <c r="E617" s="7"/>
      <c r="F617" s="8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33">
        <f t="shared" ref="Q617:Y617" si="349">IF(Q615&lt;0,0,Q615)</f>
        <v>0</v>
      </c>
      <c r="R617" s="33">
        <f t="shared" si="349"/>
        <v>0</v>
      </c>
      <c r="S617" s="33">
        <f t="shared" si="349"/>
        <v>0</v>
      </c>
      <c r="T617" s="33">
        <f t="shared" si="349"/>
        <v>0</v>
      </c>
      <c r="U617" s="33">
        <f t="shared" si="349"/>
        <v>5480000</v>
      </c>
      <c r="V617" s="33">
        <f t="shared" si="349"/>
        <v>130000</v>
      </c>
      <c r="W617" s="33">
        <f t="shared" si="349"/>
        <v>220000</v>
      </c>
      <c r="X617" s="33">
        <f t="shared" si="349"/>
        <v>0</v>
      </c>
      <c r="Y617" s="33">
        <f t="shared" si="349"/>
        <v>60000</v>
      </c>
    </row>
    <row r="618" spans="3:34" hidden="1">
      <c r="C618" s="9"/>
      <c r="D618" s="7"/>
      <c r="E618" s="7"/>
      <c r="F618" s="8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>
        <f>IF(Q617=0,0,Q617+Z616)</f>
        <v>0</v>
      </c>
      <c r="R618" s="25">
        <f>IF(R617=0,0,R617+Z616)</f>
        <v>0</v>
      </c>
      <c r="S618" s="25">
        <f>IF(S617=0,0,S617+Z616)</f>
        <v>0</v>
      </c>
      <c r="T618" s="25">
        <f>IF(T617=0,0,T617+Z616)</f>
        <v>0</v>
      </c>
      <c r="U618" s="25">
        <f>IF(U617=0,0,U617+Z616)</f>
        <v>5480000</v>
      </c>
      <c r="V618" s="25">
        <f>IF(V617=0,0,V617+Z616)</f>
        <v>130000</v>
      </c>
      <c r="W618" s="25">
        <f>IF(W617=0,0,W617+Z616)</f>
        <v>220000</v>
      </c>
      <c r="X618" s="25">
        <f>IF(X617=0,0,X617+Z616)</f>
        <v>0</v>
      </c>
      <c r="Y618" s="25">
        <f>IF(Y617=0,0,Y617+Z616)</f>
        <v>60000</v>
      </c>
      <c r="Z618" s="27">
        <f>9-(IF(Q618&gt;0,0,1)+IF(R618&gt;0,0,1)+IF(S618&gt;0,0,1)+IF(T618&gt;0,0,1)+IF(U618&gt;0,0,1)+IF(V618&gt;0,0,1)+IF(W618&gt;0,0,1)+IF(X618&gt;0,0,1)+IF(Y618&gt;0,0,1))</f>
        <v>4</v>
      </c>
      <c r="AA618" s="27" t="s">
        <v>31</v>
      </c>
    </row>
    <row r="619" spans="3:34" hidden="1">
      <c r="C619" s="9"/>
      <c r="D619" s="7"/>
      <c r="E619" s="7"/>
      <c r="F619" s="8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32">
        <f>IF(Q618&gt;0,0,Q618)</f>
        <v>0</v>
      </c>
      <c r="R619" s="32">
        <f t="shared" ref="R619:Y619" si="350">IF(R618&gt;0,0,R618)</f>
        <v>0</v>
      </c>
      <c r="S619" s="32">
        <f t="shared" si="350"/>
        <v>0</v>
      </c>
      <c r="T619" s="32">
        <f t="shared" si="350"/>
        <v>0</v>
      </c>
      <c r="U619" s="32">
        <f t="shared" si="350"/>
        <v>0</v>
      </c>
      <c r="V619" s="32">
        <f t="shared" si="350"/>
        <v>0</v>
      </c>
      <c r="W619" s="32">
        <f t="shared" si="350"/>
        <v>0</v>
      </c>
      <c r="X619" s="32">
        <f t="shared" si="350"/>
        <v>0</v>
      </c>
      <c r="Y619" s="32">
        <f t="shared" si="350"/>
        <v>0</v>
      </c>
      <c r="Z619" s="7">
        <f>SUM(Q619:Y619)/Z618</f>
        <v>0</v>
      </c>
      <c r="AA619" s="7"/>
    </row>
    <row r="620" spans="3:34" hidden="1">
      <c r="C620" s="9"/>
      <c r="D620" s="7"/>
      <c r="E620" s="7"/>
      <c r="F620" s="8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33">
        <f t="shared" ref="Q620:Y620" si="351">IF(Q618&lt;0,0,Q618)</f>
        <v>0</v>
      </c>
      <c r="R620" s="33">
        <f t="shared" si="351"/>
        <v>0</v>
      </c>
      <c r="S620" s="33">
        <f t="shared" si="351"/>
        <v>0</v>
      </c>
      <c r="T620" s="33">
        <f t="shared" si="351"/>
        <v>0</v>
      </c>
      <c r="U620" s="33">
        <f t="shared" si="351"/>
        <v>5480000</v>
      </c>
      <c r="V620" s="33">
        <f t="shared" si="351"/>
        <v>130000</v>
      </c>
      <c r="W620" s="33">
        <f t="shared" si="351"/>
        <v>220000</v>
      </c>
      <c r="X620" s="33">
        <f t="shared" si="351"/>
        <v>0</v>
      </c>
      <c r="Y620" s="33">
        <f t="shared" si="351"/>
        <v>60000</v>
      </c>
    </row>
    <row r="621" spans="3:34" hidden="1">
      <c r="C621" s="9"/>
      <c r="D621" s="7"/>
      <c r="E621" s="7"/>
      <c r="F621" s="8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>
        <f>IF(Q620=0,0,Q620+Z619)</f>
        <v>0</v>
      </c>
      <c r="R621" s="25">
        <f>IF(R620=0,0,R620+Z619)</f>
        <v>0</v>
      </c>
      <c r="S621" s="25">
        <f>IF(S620=0,0,S620+Z619)</f>
        <v>0</v>
      </c>
      <c r="T621" s="25">
        <f>IF(T620=0,0,T620+Z619)</f>
        <v>0</v>
      </c>
      <c r="U621" s="25">
        <f>IF(U620=0,0,U620+Z619)</f>
        <v>5480000</v>
      </c>
      <c r="V621" s="25">
        <f>IF(V620=0,0,V620+Z619)</f>
        <v>130000</v>
      </c>
      <c r="W621" s="25">
        <f>IF(W620=0,0,W620+Z619)</f>
        <v>220000</v>
      </c>
      <c r="X621" s="25">
        <f>IF(X620=0,0,X620+Z619)</f>
        <v>0</v>
      </c>
      <c r="Y621" s="25">
        <f>IF(Y620=0,0,Y620+Z619)</f>
        <v>60000</v>
      </c>
      <c r="Z621" s="27">
        <f>9-(IF(Q621&gt;0,0,1)+IF(R621&gt;0,0,1)+IF(S621&gt;0,0,1)+IF(T621&gt;0,0,1)+IF(U621&gt;0,0,1)+IF(V621&gt;0,0,1)+IF(W621&gt;0,0,1)+IF(X621&gt;0,0,1)+IF(Y621&gt;0,0,1))</f>
        <v>4</v>
      </c>
      <c r="AA621" s="27" t="s">
        <v>31</v>
      </c>
    </row>
    <row r="622" spans="3:34" hidden="1">
      <c r="C622" s="9"/>
      <c r="D622" s="7"/>
      <c r="E622" s="7"/>
      <c r="F622" s="8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32">
        <f>IF(Q621&gt;0,0,Q621)</f>
        <v>0</v>
      </c>
      <c r="R622" s="32">
        <f t="shared" ref="R622:Y622" si="352">IF(R621&gt;0,0,R621)</f>
        <v>0</v>
      </c>
      <c r="S622" s="32">
        <f t="shared" si="352"/>
        <v>0</v>
      </c>
      <c r="T622" s="32">
        <f t="shared" si="352"/>
        <v>0</v>
      </c>
      <c r="U622" s="32">
        <f t="shared" si="352"/>
        <v>0</v>
      </c>
      <c r="V622" s="32">
        <f t="shared" si="352"/>
        <v>0</v>
      </c>
      <c r="W622" s="32">
        <f t="shared" si="352"/>
        <v>0</v>
      </c>
      <c r="X622" s="32">
        <f t="shared" si="352"/>
        <v>0</v>
      </c>
      <c r="Y622" s="32">
        <f t="shared" si="352"/>
        <v>0</v>
      </c>
      <c r="Z622" s="7">
        <f>SUM(Q622:Y622)/Z621</f>
        <v>0</v>
      </c>
      <c r="AA622" s="7"/>
    </row>
    <row r="623" spans="3:34" hidden="1">
      <c r="C623" s="9"/>
      <c r="D623" s="7"/>
      <c r="E623" s="7"/>
      <c r="F623" s="8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33">
        <f t="shared" ref="Q623:Y623" si="353">IF(Q621&lt;0,0,Q621)</f>
        <v>0</v>
      </c>
      <c r="R623" s="33">
        <f t="shared" si="353"/>
        <v>0</v>
      </c>
      <c r="S623" s="33">
        <f t="shared" si="353"/>
        <v>0</v>
      </c>
      <c r="T623" s="33">
        <f t="shared" si="353"/>
        <v>0</v>
      </c>
      <c r="U623" s="33">
        <f t="shared" si="353"/>
        <v>5480000</v>
      </c>
      <c r="V623" s="33">
        <f t="shared" si="353"/>
        <v>130000</v>
      </c>
      <c r="W623" s="33">
        <f t="shared" si="353"/>
        <v>220000</v>
      </c>
      <c r="X623" s="33">
        <f t="shared" si="353"/>
        <v>0</v>
      </c>
      <c r="Y623" s="33">
        <f t="shared" si="353"/>
        <v>60000</v>
      </c>
    </row>
    <row r="624" spans="3:34" hidden="1">
      <c r="C624" s="9"/>
      <c r="D624" s="7"/>
      <c r="E624" s="7"/>
      <c r="F624" s="8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24">
        <f>IF(Q623=0,0,Q623+Z622)</f>
        <v>0</v>
      </c>
      <c r="R624" s="25">
        <f>IF(R623=0,0,R623+Z622)</f>
        <v>0</v>
      </c>
      <c r="S624" s="25">
        <f>IF(S623=0,0,S623+Z622)</f>
        <v>0</v>
      </c>
      <c r="T624" s="25">
        <f>IF(T623=0,0,T623+Z622)</f>
        <v>0</v>
      </c>
      <c r="U624" s="25">
        <f>IF(U623=0,0,U623+Z622)</f>
        <v>5480000</v>
      </c>
      <c r="V624" s="25">
        <f>IF(V623=0,0,V623+Z622)</f>
        <v>130000</v>
      </c>
      <c r="W624" s="25">
        <f>IF(W623=0,0,W623+Z622)</f>
        <v>220000</v>
      </c>
      <c r="X624" s="25">
        <f>IF(X623=0,0,X623+Z622)</f>
        <v>0</v>
      </c>
      <c r="Y624" s="25">
        <f>IF(Y623=0,0,Y623+Z622)</f>
        <v>60000</v>
      </c>
      <c r="Z624" s="27">
        <f>9-(IF(Q624&gt;0,0,1)+IF(R624&gt;0,0,1)+IF(S624&gt;0,0,1)+IF(T624&gt;0,0,1)+IF(U624&gt;0,0,1)+IF(V624&gt;0,0,1)+IF(W624&gt;0,0,1)+IF(X624&gt;0,0,1)+IF(Y624&gt;0,0,1))</f>
        <v>4</v>
      </c>
      <c r="AA624" s="27" t="s">
        <v>31</v>
      </c>
    </row>
    <row r="625" spans="1:27" hidden="1">
      <c r="C625" s="9"/>
      <c r="D625" s="7"/>
      <c r="E625" s="7"/>
      <c r="F625" s="8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32">
        <f>IF(Q624&gt;0,0,Q624)</f>
        <v>0</v>
      </c>
      <c r="R625" s="32">
        <f t="shared" ref="R625:Y625" si="354">IF(R624&gt;0,0,R624)</f>
        <v>0</v>
      </c>
      <c r="S625" s="32">
        <f t="shared" si="354"/>
        <v>0</v>
      </c>
      <c r="T625" s="32">
        <f t="shared" si="354"/>
        <v>0</v>
      </c>
      <c r="U625" s="32">
        <f t="shared" si="354"/>
        <v>0</v>
      </c>
      <c r="V625" s="32">
        <f t="shared" si="354"/>
        <v>0</v>
      </c>
      <c r="W625" s="32">
        <f t="shared" si="354"/>
        <v>0</v>
      </c>
      <c r="X625" s="32">
        <f t="shared" si="354"/>
        <v>0</v>
      </c>
      <c r="Y625" s="32">
        <f t="shared" si="354"/>
        <v>0</v>
      </c>
      <c r="Z625" s="7">
        <f>SUM(Q625:Y625)/Z624</f>
        <v>0</v>
      </c>
      <c r="AA625" s="7"/>
    </row>
    <row r="626" spans="1:27" hidden="1">
      <c r="C626" s="9"/>
      <c r="D626" s="7"/>
      <c r="E626" s="7"/>
      <c r="F626" s="8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33">
        <f t="shared" ref="Q626:Y626" si="355">IF(Q624&lt;0,0,Q624)</f>
        <v>0</v>
      </c>
      <c r="R626" s="33">
        <f t="shared" si="355"/>
        <v>0</v>
      </c>
      <c r="S626" s="33">
        <f t="shared" si="355"/>
        <v>0</v>
      </c>
      <c r="T626" s="33">
        <f t="shared" si="355"/>
        <v>0</v>
      </c>
      <c r="U626" s="33">
        <f t="shared" si="355"/>
        <v>5480000</v>
      </c>
      <c r="V626" s="33">
        <f t="shared" si="355"/>
        <v>130000</v>
      </c>
      <c r="W626" s="33">
        <f t="shared" si="355"/>
        <v>220000</v>
      </c>
      <c r="X626" s="33">
        <f t="shared" si="355"/>
        <v>0</v>
      </c>
      <c r="Y626" s="33">
        <f t="shared" si="355"/>
        <v>60000</v>
      </c>
    </row>
    <row r="627" spans="1:27" hidden="1">
      <c r="C627" s="9"/>
      <c r="D627" s="7"/>
      <c r="E627" s="7"/>
      <c r="F627" s="8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24">
        <f>IF(Q626=0,0,Q626+Z625)</f>
        <v>0</v>
      </c>
      <c r="R627" s="25">
        <f>IF(R626=0,0,R626+Z625)</f>
        <v>0</v>
      </c>
      <c r="S627" s="25">
        <f>IF(S626=0,0,S626+Z625)</f>
        <v>0</v>
      </c>
      <c r="T627" s="25">
        <f>IF(T626=0,0,T626+Z625)</f>
        <v>0</v>
      </c>
      <c r="U627" s="25">
        <f>IF(U626=0,0,U626+Z625)</f>
        <v>5480000</v>
      </c>
      <c r="V627" s="25">
        <f>IF(V626=0,0,V626+Z625)</f>
        <v>130000</v>
      </c>
      <c r="W627" s="25">
        <f>IF(W626=0,0,W626+Z625)</f>
        <v>220000</v>
      </c>
      <c r="X627" s="25">
        <f>IF(X626=0,0,X626+Z625)</f>
        <v>0</v>
      </c>
      <c r="Y627" s="25">
        <f>IF(Y626=0,0,Y626+Z625)</f>
        <v>60000</v>
      </c>
      <c r="Z627" s="27">
        <f>9-(IF(Q627&gt;0,0,1)+IF(R627&gt;0,0,1)+IF(S627&gt;0,0,1)+IF(T627&gt;0,0,1)+IF(U627&gt;0,0,1)+IF(V627&gt;0,0,1)+IF(W627&gt;0,0,1)+IF(X627&gt;0,0,1)+IF(Y627&gt;0,0,1))</f>
        <v>4</v>
      </c>
      <c r="AA627" s="27" t="s">
        <v>31</v>
      </c>
    </row>
    <row r="628" spans="1:27" hidden="1">
      <c r="C628" s="9"/>
      <c r="D628" s="7"/>
      <c r="E628" s="7"/>
      <c r="F628" s="8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32">
        <f>IF(Q627&gt;0,0,Q627)</f>
        <v>0</v>
      </c>
      <c r="R628" s="32">
        <f t="shared" ref="R628:Y628" si="356">IF(R627&gt;0,0,R627)</f>
        <v>0</v>
      </c>
      <c r="S628" s="32">
        <f t="shared" si="356"/>
        <v>0</v>
      </c>
      <c r="T628" s="32">
        <f t="shared" si="356"/>
        <v>0</v>
      </c>
      <c r="U628" s="32">
        <f t="shared" si="356"/>
        <v>0</v>
      </c>
      <c r="V628" s="32">
        <f t="shared" si="356"/>
        <v>0</v>
      </c>
      <c r="W628" s="32">
        <f t="shared" si="356"/>
        <v>0</v>
      </c>
      <c r="X628" s="32">
        <f t="shared" si="356"/>
        <v>0</v>
      </c>
      <c r="Y628" s="32">
        <f t="shared" si="356"/>
        <v>0</v>
      </c>
      <c r="Z628" s="7">
        <f>SUM(Q628:Y628)/Z627</f>
        <v>0</v>
      </c>
      <c r="AA628" s="7"/>
    </row>
    <row r="629" spans="1:27" hidden="1">
      <c r="C629" s="9"/>
      <c r="D629" s="7"/>
      <c r="E629" s="7"/>
      <c r="F629" s="8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33">
        <f t="shared" ref="Q629:Y629" si="357">IF(Q627&lt;0,0,Q627)</f>
        <v>0</v>
      </c>
      <c r="R629" s="33">
        <f t="shared" si="357"/>
        <v>0</v>
      </c>
      <c r="S629" s="33">
        <f t="shared" si="357"/>
        <v>0</v>
      </c>
      <c r="T629" s="33">
        <f t="shared" si="357"/>
        <v>0</v>
      </c>
      <c r="U629" s="33">
        <f t="shared" si="357"/>
        <v>5480000</v>
      </c>
      <c r="V629" s="33">
        <f t="shared" si="357"/>
        <v>130000</v>
      </c>
      <c r="W629" s="33">
        <f t="shared" si="357"/>
        <v>220000</v>
      </c>
      <c r="X629" s="33">
        <f t="shared" si="357"/>
        <v>0</v>
      </c>
      <c r="Y629" s="33">
        <f t="shared" si="357"/>
        <v>60000</v>
      </c>
    </row>
    <row r="630" spans="1:27" hidden="1">
      <c r="C630" s="9"/>
      <c r="D630" s="7"/>
      <c r="E630" s="7"/>
      <c r="F630" s="8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35">
        <f>IF(Q629=0,0,Q629+Z628)</f>
        <v>0</v>
      </c>
      <c r="R630" s="35">
        <f>IF(R629=0,0,R629+Z628)</f>
        <v>0</v>
      </c>
      <c r="S630" s="35">
        <f>IF(S629=0,0,S629+Z628)</f>
        <v>0</v>
      </c>
      <c r="T630" s="35">
        <f>IF(T629=0,0,T629+Z628)</f>
        <v>0</v>
      </c>
      <c r="U630" s="35">
        <f>IF(U629=0,0,U629+Z628)</f>
        <v>5480000</v>
      </c>
      <c r="V630" s="35">
        <f>IF(V629=0,0,V629+Z628)</f>
        <v>130000</v>
      </c>
      <c r="W630" s="35">
        <f>IF(W629=0,0,W629+Z628)</f>
        <v>220000</v>
      </c>
      <c r="X630" s="35">
        <f>IF(X629=0,0,X629+Z628)</f>
        <v>0</v>
      </c>
      <c r="Y630" s="35">
        <f>IF(Y629=0,0,Y629+Z628)</f>
        <v>60000</v>
      </c>
      <c r="Z630" s="27">
        <f>9-(IF(Q630&gt;0,0,1)+IF(R630&gt;0,0,1)+IF(S630&gt;0,0,1)+IF(T630&gt;0,0,1)+IF(U630&gt;0,0,1)+IF(V630&gt;0,0,1)+IF(W630&gt;0,0,1)+IF(X630&gt;0,0,1)+IF(Y630&gt;0,0,1))</f>
        <v>4</v>
      </c>
      <c r="AA630" s="27" t="s">
        <v>31</v>
      </c>
    </row>
    <row r="631" spans="1:27" hidden="1">
      <c r="C631" s="9"/>
      <c r="D631" s="7"/>
      <c r="E631" s="7"/>
      <c r="F631" s="8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36">
        <f t="shared" ref="Q631:Y631" si="358">IF(Q630=0,0,Q630/Q608)</f>
        <v>0</v>
      </c>
      <c r="R631" s="36">
        <f t="shared" si="358"/>
        <v>0</v>
      </c>
      <c r="S631" s="36">
        <f t="shared" si="358"/>
        <v>0</v>
      </c>
      <c r="T631" s="36">
        <f t="shared" si="358"/>
        <v>0</v>
      </c>
      <c r="U631" s="36">
        <f t="shared" si="358"/>
        <v>1</v>
      </c>
      <c r="V631" s="36">
        <f t="shared" si="358"/>
        <v>1</v>
      </c>
      <c r="W631" s="36">
        <f t="shared" si="358"/>
        <v>1</v>
      </c>
      <c r="X631" s="36">
        <f t="shared" si="358"/>
        <v>0</v>
      </c>
      <c r="Y631" s="36">
        <f t="shared" si="358"/>
        <v>1</v>
      </c>
      <c r="Z631" s="27"/>
      <c r="AA631" s="27"/>
    </row>
    <row r="632" spans="1:27">
      <c r="C632" s="9"/>
      <c r="D632" s="7"/>
      <c r="E632" s="7"/>
      <c r="F632" s="8"/>
      <c r="G632" s="7"/>
      <c r="H632" s="7" t="s">
        <v>0</v>
      </c>
      <c r="I632" s="7" t="s">
        <v>1</v>
      </c>
      <c r="J632" s="7" t="s">
        <v>2</v>
      </c>
      <c r="K632" s="7" t="s">
        <v>3</v>
      </c>
      <c r="L632" s="7" t="s">
        <v>4</v>
      </c>
      <c r="M632" s="7" t="s">
        <v>5</v>
      </c>
      <c r="N632" s="7" t="s">
        <v>6</v>
      </c>
      <c r="O632" s="7" t="s">
        <v>7</v>
      </c>
      <c r="P632" s="7" t="s">
        <v>8</v>
      </c>
      <c r="Q632" s="7"/>
      <c r="R632" s="7"/>
      <c r="S632" s="7"/>
      <c r="T632" s="7"/>
      <c r="U632" s="7"/>
    </row>
    <row r="633" spans="1:27" ht="14.25" thickBot="1">
      <c r="C633" s="37"/>
      <c r="D633" s="38"/>
      <c r="E633" s="38"/>
      <c r="F633" s="39"/>
      <c r="G633" s="38" t="s">
        <v>32</v>
      </c>
      <c r="H633" s="40">
        <f t="shared" ref="H633:P633" si="359">H591*Q631</f>
        <v>0</v>
      </c>
      <c r="I633" s="40">
        <f t="shared" si="359"/>
        <v>0</v>
      </c>
      <c r="J633" s="40">
        <f t="shared" si="359"/>
        <v>0</v>
      </c>
      <c r="K633" s="40">
        <f t="shared" si="359"/>
        <v>0</v>
      </c>
      <c r="L633" s="40">
        <f t="shared" si="359"/>
        <v>40000</v>
      </c>
      <c r="M633" s="40">
        <f t="shared" si="359"/>
        <v>2000</v>
      </c>
      <c r="N633" s="40">
        <f t="shared" si="359"/>
        <v>2000</v>
      </c>
      <c r="O633" s="40">
        <f t="shared" si="359"/>
        <v>0</v>
      </c>
      <c r="P633" s="40">
        <f t="shared" si="359"/>
        <v>3000</v>
      </c>
      <c r="Q633" s="38"/>
      <c r="R633" s="38"/>
      <c r="S633" s="38"/>
      <c r="T633" s="38"/>
      <c r="U633" s="38"/>
    </row>
    <row r="634" spans="1:27" ht="12.6" customHeight="1" thickBot="1"/>
    <row r="635" spans="1:27">
      <c r="C635" s="6" t="s">
        <v>49</v>
      </c>
      <c r="D635" s="7"/>
      <c r="E635" s="7" t="s">
        <v>12</v>
      </c>
      <c r="F635" s="8"/>
      <c r="G635" s="7"/>
      <c r="H635" s="7" t="s">
        <v>0</v>
      </c>
      <c r="I635" s="7" t="s">
        <v>1</v>
      </c>
      <c r="J635" s="7" t="s">
        <v>2</v>
      </c>
      <c r="K635" s="7" t="s">
        <v>3</v>
      </c>
      <c r="L635" s="7" t="s">
        <v>4</v>
      </c>
      <c r="M635" s="7" t="s">
        <v>5</v>
      </c>
      <c r="N635" s="7" t="s">
        <v>6</v>
      </c>
      <c r="O635" s="7"/>
      <c r="P635" s="7"/>
      <c r="Q635" s="7"/>
      <c r="R635" s="7"/>
      <c r="S635" s="7"/>
      <c r="T635" s="7"/>
      <c r="U635" s="7"/>
    </row>
    <row r="636" spans="1:27">
      <c r="A636" t="s">
        <v>13</v>
      </c>
      <c r="C636" s="9"/>
      <c r="D636" s="7" t="s">
        <v>14</v>
      </c>
      <c r="E636" s="10" t="s">
        <v>25</v>
      </c>
      <c r="F636" s="8"/>
      <c r="G636" s="7" t="s">
        <v>16</v>
      </c>
      <c r="H636" s="10"/>
      <c r="I636" s="10"/>
      <c r="J636" s="10"/>
      <c r="K636" s="10"/>
      <c r="L636" s="10"/>
      <c r="M636" s="10"/>
      <c r="N636" s="10"/>
      <c r="O636" s="7"/>
      <c r="P636" s="7"/>
      <c r="Q636" s="7"/>
      <c r="R636" s="7"/>
      <c r="S636" s="7" t="s">
        <v>17</v>
      </c>
      <c r="T636" s="11">
        <f>SUM(Q646:Y649)</f>
        <v>5890000</v>
      </c>
      <c r="U636" s="7"/>
    </row>
    <row r="637" spans="1:27">
      <c r="A637" t="s">
        <v>18</v>
      </c>
      <c r="C637" s="9"/>
      <c r="D637" s="7" t="s">
        <v>19</v>
      </c>
      <c r="E637" s="10"/>
      <c r="F637" s="8"/>
      <c r="G637" s="7" t="s">
        <v>20</v>
      </c>
      <c r="H637" s="10">
        <v>100</v>
      </c>
      <c r="I637" s="10">
        <v>100</v>
      </c>
      <c r="J637" s="10">
        <v>100</v>
      </c>
      <c r="K637" s="10">
        <v>100</v>
      </c>
      <c r="L637" s="10">
        <v>100</v>
      </c>
      <c r="M637" s="10">
        <v>100</v>
      </c>
      <c r="N637" s="10">
        <v>100</v>
      </c>
      <c r="O637" s="7"/>
      <c r="P637" s="7"/>
      <c r="Q637" s="7"/>
      <c r="R637" s="7"/>
      <c r="S637" s="7" t="s">
        <v>21</v>
      </c>
      <c r="T637" s="11">
        <f>SUM(H644:N644)*E639+(E637*(E638/100)+E637)*E639</f>
        <v>0</v>
      </c>
      <c r="U637" s="7"/>
    </row>
    <row r="638" spans="1:27">
      <c r="A638" t="s">
        <v>15</v>
      </c>
      <c r="C638" s="9"/>
      <c r="D638" s="7" t="s">
        <v>34</v>
      </c>
      <c r="E638" s="10"/>
      <c r="F638" s="8"/>
      <c r="G638" s="7" t="s">
        <v>34</v>
      </c>
      <c r="H638" s="10"/>
      <c r="I638" s="10"/>
      <c r="J638" s="10"/>
      <c r="K638" s="10"/>
      <c r="L638" s="10"/>
      <c r="M638" s="10"/>
      <c r="N638" s="10"/>
      <c r="O638" s="7"/>
      <c r="P638" s="7"/>
      <c r="Q638" s="7"/>
      <c r="R638" s="7"/>
      <c r="S638" s="7" t="s">
        <v>23</v>
      </c>
      <c r="T638" s="12">
        <f>T637/T636*100</f>
        <v>0</v>
      </c>
      <c r="U638" s="7" t="s">
        <v>35</v>
      </c>
      <c r="V638">
        <f>($V$3*T638*T638+$W$3*T638)/100</f>
        <v>0</v>
      </c>
    </row>
    <row r="639" spans="1:27">
      <c r="A639" t="s">
        <v>25</v>
      </c>
      <c r="C639" s="9"/>
      <c r="D639" s="7" t="s">
        <v>26</v>
      </c>
      <c r="E639" s="10">
        <v>1</v>
      </c>
      <c r="F639" s="8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7" hidden="1">
      <c r="C640" s="9"/>
      <c r="D640" s="7"/>
      <c r="E640" s="7"/>
      <c r="F640" s="8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34" hidden="1">
      <c r="A641">
        <v>1</v>
      </c>
      <c r="C641" s="9"/>
      <c r="D641" s="7"/>
      <c r="E641" s="7"/>
      <c r="F641" s="8"/>
      <c r="G641" s="7"/>
      <c r="H641" s="7">
        <v>15</v>
      </c>
      <c r="I641" s="7">
        <v>40</v>
      </c>
      <c r="J641" s="7">
        <v>42</v>
      </c>
      <c r="K641" s="7">
        <v>44</v>
      </c>
      <c r="L641" s="7">
        <v>100</v>
      </c>
      <c r="M641" s="7">
        <v>105</v>
      </c>
      <c r="N641" s="7">
        <v>110</v>
      </c>
      <c r="O641" s="7"/>
      <c r="P641" s="7"/>
      <c r="Q641" s="7"/>
      <c r="R641" s="7"/>
      <c r="S641" s="7"/>
      <c r="T641" s="7"/>
      <c r="U641" s="7"/>
      <c r="V641">
        <f>T636*V638</f>
        <v>0</v>
      </c>
    </row>
    <row r="642" spans="1:34" hidden="1">
      <c r="A642">
        <v>1.1000000000000001</v>
      </c>
      <c r="C642" s="9"/>
      <c r="D642" s="7"/>
      <c r="E642" s="7"/>
      <c r="F642" s="8"/>
      <c r="G642" s="7"/>
      <c r="H642" s="7">
        <f t="shared" ref="H642:N642" si="360">H636*H641*H637/100</f>
        <v>0</v>
      </c>
      <c r="I642" s="7">
        <f t="shared" si="360"/>
        <v>0</v>
      </c>
      <c r="J642" s="7">
        <f t="shared" si="360"/>
        <v>0</v>
      </c>
      <c r="K642" s="7">
        <f t="shared" si="360"/>
        <v>0</v>
      </c>
      <c r="L642" s="7">
        <f t="shared" si="360"/>
        <v>0</v>
      </c>
      <c r="M642" s="7">
        <f t="shared" si="360"/>
        <v>0</v>
      </c>
      <c r="N642" s="7">
        <f t="shared" si="360"/>
        <v>0</v>
      </c>
      <c r="O642" s="7"/>
      <c r="P642" s="7"/>
      <c r="Q642" s="7"/>
      <c r="R642" s="7"/>
      <c r="S642" s="7"/>
      <c r="T642" s="11"/>
      <c r="U642" s="7"/>
    </row>
    <row r="643" spans="1:34" hidden="1">
      <c r="C643" s="9"/>
      <c r="D643" s="7"/>
      <c r="E643" s="7"/>
      <c r="F643" s="8"/>
      <c r="G643" s="7"/>
      <c r="H643" s="7">
        <f t="shared" ref="H643:N643" si="361">H636*H638*H641/100</f>
        <v>0</v>
      </c>
      <c r="I643" s="7">
        <f t="shared" si="361"/>
        <v>0</v>
      </c>
      <c r="J643" s="7">
        <f t="shared" si="361"/>
        <v>0</v>
      </c>
      <c r="K643" s="7">
        <f t="shared" si="361"/>
        <v>0</v>
      </c>
      <c r="L643" s="7">
        <f t="shared" si="361"/>
        <v>0</v>
      </c>
      <c r="M643" s="7">
        <f t="shared" si="361"/>
        <v>0</v>
      </c>
      <c r="N643" s="7">
        <f t="shared" si="361"/>
        <v>0</v>
      </c>
      <c r="O643" s="7"/>
      <c r="P643" s="7"/>
      <c r="Q643" s="7"/>
      <c r="R643" s="7"/>
      <c r="S643" s="7"/>
      <c r="T643" s="7"/>
      <c r="U643" s="7"/>
    </row>
    <row r="644" spans="1:34" hidden="1">
      <c r="C644" s="9"/>
      <c r="D644" s="7"/>
      <c r="E644" s="7"/>
      <c r="F644" s="8"/>
      <c r="G644" s="7"/>
      <c r="H644" s="7">
        <f>H642+H643</f>
        <v>0</v>
      </c>
      <c r="I644" s="7">
        <f t="shared" ref="I644:N644" si="362">I642+I643</f>
        <v>0</v>
      </c>
      <c r="J644" s="7">
        <f t="shared" si="362"/>
        <v>0</v>
      </c>
      <c r="K644" s="7">
        <f t="shared" si="362"/>
        <v>0</v>
      </c>
      <c r="L644" s="7">
        <f t="shared" si="362"/>
        <v>0</v>
      </c>
      <c r="M644" s="7">
        <f t="shared" si="362"/>
        <v>0</v>
      </c>
      <c r="N644" s="7">
        <f t="shared" si="362"/>
        <v>0</v>
      </c>
      <c r="O644" s="7"/>
      <c r="P644" s="7"/>
      <c r="Q644" s="7"/>
      <c r="R644" s="7"/>
      <c r="S644" s="7"/>
      <c r="T644" s="7"/>
      <c r="U644" s="7"/>
    </row>
    <row r="645" spans="1:34" hidden="1">
      <c r="C645" s="9"/>
      <c r="D645" s="7"/>
      <c r="E645" s="7"/>
      <c r="F645" s="8"/>
      <c r="G645" s="7"/>
      <c r="H645" t="s">
        <v>0</v>
      </c>
      <c r="I645" t="s">
        <v>1</v>
      </c>
      <c r="J645" t="s">
        <v>2</v>
      </c>
      <c r="K645" t="s">
        <v>3</v>
      </c>
      <c r="L645" t="s">
        <v>4</v>
      </c>
      <c r="M645" t="s">
        <v>5</v>
      </c>
      <c r="N645" t="s">
        <v>6</v>
      </c>
      <c r="O645" t="s">
        <v>7</v>
      </c>
      <c r="P645" t="s">
        <v>8</v>
      </c>
      <c r="Q645" t="s">
        <v>0</v>
      </c>
      <c r="R645" t="s">
        <v>1</v>
      </c>
      <c r="S645" t="s">
        <v>2</v>
      </c>
      <c r="T645" t="s">
        <v>3</v>
      </c>
      <c r="U645" t="s">
        <v>4</v>
      </c>
      <c r="V645" t="s">
        <v>5</v>
      </c>
      <c r="W645" t="s">
        <v>6</v>
      </c>
      <c r="X645" t="s">
        <v>7</v>
      </c>
      <c r="Y645" t="s">
        <v>8</v>
      </c>
      <c r="Z645" s="7"/>
      <c r="AA645" s="7"/>
      <c r="AB645" s="7"/>
      <c r="AC645" s="7"/>
      <c r="AD645" s="7"/>
      <c r="AE645" s="7"/>
      <c r="AF645" s="7"/>
      <c r="AG645" s="7"/>
      <c r="AH645" s="7"/>
    </row>
    <row r="646" spans="1:34" hidden="1">
      <c r="C646" s="9"/>
      <c r="D646" s="7" t="str">
        <f>IF(E636="歩兵科","1","0")</f>
        <v>0</v>
      </c>
      <c r="E646" s="7" t="s">
        <v>13</v>
      </c>
      <c r="F646" s="8"/>
      <c r="G646" s="7">
        <f>H636+D646</f>
        <v>0</v>
      </c>
      <c r="H646" s="13">
        <f t="shared" ref="H646:P646" si="363">H633*H652</f>
        <v>0</v>
      </c>
      <c r="I646" s="14">
        <f t="shared" si="363"/>
        <v>0</v>
      </c>
      <c r="J646" s="14">
        <f t="shared" si="363"/>
        <v>0</v>
      </c>
      <c r="K646" s="14">
        <f t="shared" si="363"/>
        <v>0</v>
      </c>
      <c r="L646" s="14">
        <f t="shared" si="363"/>
        <v>8000000</v>
      </c>
      <c r="M646" s="14">
        <f t="shared" si="363"/>
        <v>416000</v>
      </c>
      <c r="N646" s="14">
        <f t="shared" si="363"/>
        <v>432000</v>
      </c>
      <c r="O646" s="14">
        <f t="shared" si="363"/>
        <v>0</v>
      </c>
      <c r="P646" s="14">
        <f t="shared" si="363"/>
        <v>90000</v>
      </c>
      <c r="Q646" s="15">
        <f>G646*H646/G650</f>
        <v>0</v>
      </c>
      <c r="R646" s="16">
        <f>G646*I646/G650</f>
        <v>0</v>
      </c>
      <c r="S646" s="16">
        <f>G646*J646/G650</f>
        <v>0</v>
      </c>
      <c r="T646" s="16">
        <f>G646*K646/G650</f>
        <v>0</v>
      </c>
      <c r="U646" s="16">
        <f>G646*L646/G650</f>
        <v>0</v>
      </c>
      <c r="V646" s="16">
        <f>G646*M646/G650</f>
        <v>0</v>
      </c>
      <c r="W646" s="16">
        <f>G646*N646/G650</f>
        <v>0</v>
      </c>
      <c r="X646" s="16">
        <f>G646*O646/G650</f>
        <v>0</v>
      </c>
      <c r="Y646" s="17">
        <f>G646*P646/G650</f>
        <v>0</v>
      </c>
      <c r="Z646" s="7"/>
      <c r="AA646" s="7"/>
      <c r="AB646" s="7"/>
      <c r="AC646" s="7"/>
      <c r="AD646" s="7"/>
      <c r="AE646" s="7"/>
      <c r="AF646" s="7"/>
      <c r="AG646" s="7"/>
      <c r="AH646" s="7"/>
    </row>
    <row r="647" spans="1:34" hidden="1">
      <c r="C647" s="9"/>
      <c r="D647" s="7" t="str">
        <f>IF(E636="槍兵科","1","0")</f>
        <v>0</v>
      </c>
      <c r="E647" s="7" t="s">
        <v>18</v>
      </c>
      <c r="F647" s="8"/>
      <c r="G647" s="7">
        <f>I636+L636+D647</f>
        <v>0</v>
      </c>
      <c r="H647" s="18">
        <f t="shared" ref="H647:P647" si="364">H633*H653</f>
        <v>0</v>
      </c>
      <c r="I647" s="7">
        <f t="shared" si="364"/>
        <v>0</v>
      </c>
      <c r="J647" s="7">
        <f t="shared" si="364"/>
        <v>0</v>
      </c>
      <c r="K647" s="7">
        <f t="shared" si="364"/>
        <v>0</v>
      </c>
      <c r="L647" s="7">
        <f t="shared" si="364"/>
        <v>4000000</v>
      </c>
      <c r="M647" s="7">
        <f t="shared" si="364"/>
        <v>290000</v>
      </c>
      <c r="N647" s="7">
        <f t="shared" si="364"/>
        <v>140000</v>
      </c>
      <c r="O647" s="7">
        <f t="shared" si="364"/>
        <v>0</v>
      </c>
      <c r="P647" s="7">
        <f t="shared" si="364"/>
        <v>30000</v>
      </c>
      <c r="Q647" s="19">
        <f>G647*H647/G650</f>
        <v>0</v>
      </c>
      <c r="R647" s="20">
        <f>G647*I647/G650</f>
        <v>0</v>
      </c>
      <c r="S647" s="20">
        <f>G647*J647/G650</f>
        <v>0</v>
      </c>
      <c r="T647" s="20">
        <f>G647*K647/G650</f>
        <v>0</v>
      </c>
      <c r="U647" s="20">
        <f>G647*L647/G650</f>
        <v>0</v>
      </c>
      <c r="V647" s="20">
        <f>G647*M647/G650</f>
        <v>0</v>
      </c>
      <c r="W647" s="20">
        <f>G647*N647/G650</f>
        <v>0</v>
      </c>
      <c r="X647" s="20">
        <f>G647*O647/G650</f>
        <v>0</v>
      </c>
      <c r="Y647" s="21">
        <f>G647*P647/G650</f>
        <v>0</v>
      </c>
      <c r="Z647" s="7"/>
      <c r="AA647" s="7"/>
      <c r="AB647" s="7"/>
      <c r="AC647" s="7"/>
      <c r="AD647" s="7"/>
      <c r="AE647" s="7"/>
      <c r="AF647" s="7"/>
      <c r="AG647" s="7"/>
      <c r="AH647" s="7"/>
    </row>
    <row r="648" spans="1:34" hidden="1">
      <c r="C648" s="9"/>
      <c r="D648" s="7" t="str">
        <f>IF(E636="弓兵科","1","0")</f>
        <v>0</v>
      </c>
      <c r="E648" s="7" t="s">
        <v>15</v>
      </c>
      <c r="F648" s="8"/>
      <c r="G648" s="7">
        <f>J636+M636+D648</f>
        <v>0</v>
      </c>
      <c r="H648" s="18">
        <f t="shared" ref="H648:P648" si="365">H633*H654</f>
        <v>0</v>
      </c>
      <c r="I648" s="7">
        <f t="shared" si="365"/>
        <v>0</v>
      </c>
      <c r="J648" s="7">
        <f t="shared" si="365"/>
        <v>0</v>
      </c>
      <c r="K648" s="7">
        <f t="shared" si="365"/>
        <v>0</v>
      </c>
      <c r="L648" s="7">
        <f t="shared" si="365"/>
        <v>2520000</v>
      </c>
      <c r="M648" s="7">
        <f t="shared" si="365"/>
        <v>210000</v>
      </c>
      <c r="N648" s="7">
        <f t="shared" si="365"/>
        <v>300000</v>
      </c>
      <c r="O648" s="7">
        <f t="shared" si="365"/>
        <v>0</v>
      </c>
      <c r="P648" s="7">
        <f t="shared" si="365"/>
        <v>120000</v>
      </c>
      <c r="Q648" s="19">
        <f>G648*H648/G650</f>
        <v>0</v>
      </c>
      <c r="R648" s="20">
        <f>G648*I648/G650</f>
        <v>0</v>
      </c>
      <c r="S648" s="20">
        <f>G648*J648/G650</f>
        <v>0</v>
      </c>
      <c r="T648" s="20">
        <f>G648*K648/G650</f>
        <v>0</v>
      </c>
      <c r="U648" s="20">
        <f>G648*L648/G650</f>
        <v>0</v>
      </c>
      <c r="V648" s="20">
        <f>G648*M648/G650</f>
        <v>0</v>
      </c>
      <c r="W648" s="20">
        <f>G648*N648/G650</f>
        <v>0</v>
      </c>
      <c r="X648" s="20">
        <f>G648*O648/G650</f>
        <v>0</v>
      </c>
      <c r="Y648" s="21">
        <f>G648*P648/G650</f>
        <v>0</v>
      </c>
      <c r="Z648" s="7"/>
      <c r="AA648" s="7"/>
      <c r="AB648" s="7"/>
      <c r="AC648" s="7"/>
      <c r="AD648" s="7"/>
      <c r="AE648" s="7"/>
      <c r="AF648" s="7"/>
      <c r="AG648" s="7"/>
      <c r="AH648" s="7"/>
    </row>
    <row r="649" spans="1:34" hidden="1">
      <c r="C649" s="9"/>
      <c r="D649" s="7" t="str">
        <f>IF(E636="騎兵科","1","0")</f>
        <v>1</v>
      </c>
      <c r="E649" s="7" t="s">
        <v>25</v>
      </c>
      <c r="F649" s="8"/>
      <c r="G649" s="7">
        <f>K636+N636+D649</f>
        <v>1</v>
      </c>
      <c r="H649" s="22">
        <f t="shared" ref="H649:P649" si="366">H633*H655</f>
        <v>0</v>
      </c>
      <c r="I649" s="23">
        <f t="shared" si="366"/>
        <v>0</v>
      </c>
      <c r="J649" s="23">
        <f t="shared" si="366"/>
        <v>0</v>
      </c>
      <c r="K649" s="23">
        <f t="shared" si="366"/>
        <v>0</v>
      </c>
      <c r="L649" s="23">
        <f t="shared" si="366"/>
        <v>5480000</v>
      </c>
      <c r="M649" s="23">
        <f t="shared" si="366"/>
        <v>130000</v>
      </c>
      <c r="N649" s="23">
        <f t="shared" si="366"/>
        <v>220000</v>
      </c>
      <c r="O649" s="23">
        <f t="shared" si="366"/>
        <v>0</v>
      </c>
      <c r="P649" s="23">
        <f t="shared" si="366"/>
        <v>60000</v>
      </c>
      <c r="Q649" s="24">
        <f>G649*H649/G650</f>
        <v>0</v>
      </c>
      <c r="R649" s="25">
        <f>G649*I649/G650</f>
        <v>0</v>
      </c>
      <c r="S649" s="25">
        <f>G649*J649/G650</f>
        <v>0</v>
      </c>
      <c r="T649" s="25">
        <f>G649*K649/G650</f>
        <v>0</v>
      </c>
      <c r="U649" s="25">
        <f>G649*L649/G650</f>
        <v>5480000</v>
      </c>
      <c r="V649" s="25">
        <f>G649*M649/G650</f>
        <v>130000</v>
      </c>
      <c r="W649" s="25">
        <f>G649*N649/G650</f>
        <v>220000</v>
      </c>
      <c r="X649" s="25">
        <f>G649*O649/G650</f>
        <v>0</v>
      </c>
      <c r="Y649" s="26">
        <f>G649*P649/G650</f>
        <v>60000</v>
      </c>
      <c r="Z649" s="7"/>
      <c r="AA649" s="7"/>
      <c r="AB649" s="7"/>
      <c r="AC649" s="7"/>
      <c r="AD649" s="7"/>
      <c r="AE649" s="7"/>
      <c r="AF649" s="7"/>
      <c r="AG649" s="7"/>
      <c r="AH649" s="7"/>
    </row>
    <row r="650" spans="1:34" hidden="1">
      <c r="C650" s="9"/>
      <c r="D650" s="7"/>
      <c r="E650" s="7"/>
      <c r="F650" s="8"/>
      <c r="G650" s="7">
        <f>SUM(G646:G649)</f>
        <v>1</v>
      </c>
      <c r="H650" s="7"/>
      <c r="I650" s="7"/>
      <c r="J650" s="7"/>
      <c r="K650" s="7"/>
      <c r="L650" s="7"/>
      <c r="M650" s="7"/>
      <c r="N650" s="7"/>
      <c r="O650" s="7"/>
      <c r="P650" s="7"/>
      <c r="Q650" s="20">
        <f t="shared" ref="Q650:Y650" si="367">SUM(Q646:Q649)</f>
        <v>0</v>
      </c>
      <c r="R650" s="20">
        <f t="shared" si="367"/>
        <v>0</v>
      </c>
      <c r="S650" s="20">
        <f t="shared" si="367"/>
        <v>0</v>
      </c>
      <c r="T650" s="20">
        <f t="shared" si="367"/>
        <v>0</v>
      </c>
      <c r="U650" s="20">
        <f t="shared" si="367"/>
        <v>5480000</v>
      </c>
      <c r="V650" s="20">
        <f t="shared" si="367"/>
        <v>130000</v>
      </c>
      <c r="W650" s="20">
        <f t="shared" si="367"/>
        <v>220000</v>
      </c>
      <c r="X650" s="20">
        <f t="shared" si="367"/>
        <v>0</v>
      </c>
      <c r="Y650" s="20">
        <f t="shared" si="367"/>
        <v>60000</v>
      </c>
      <c r="Z650" s="27">
        <f>9-COUNTIF(Q650:Y650,0)</f>
        <v>4</v>
      </c>
      <c r="AA650" s="7" t="s">
        <v>27</v>
      </c>
      <c r="AB650" s="7"/>
      <c r="AC650" s="7"/>
      <c r="AD650" s="7"/>
      <c r="AE650" s="7"/>
      <c r="AF650" s="7"/>
      <c r="AG650" s="7"/>
      <c r="AH650" s="7"/>
    </row>
    <row r="651" spans="1:34" hidden="1">
      <c r="C651" s="9"/>
      <c r="D651" s="7"/>
      <c r="E651" s="7"/>
      <c r="F651" s="8"/>
      <c r="G651" s="7"/>
      <c r="H651" s="13" t="s">
        <v>0</v>
      </c>
      <c r="I651" s="14" t="s">
        <v>1</v>
      </c>
      <c r="J651" s="14" t="s">
        <v>2</v>
      </c>
      <c r="K651" s="14" t="s">
        <v>3</v>
      </c>
      <c r="L651" s="14" t="s">
        <v>28</v>
      </c>
      <c r="M651" s="14" t="s">
        <v>29</v>
      </c>
      <c r="N651" s="14" t="s">
        <v>30</v>
      </c>
      <c r="O651" s="14" t="s">
        <v>7</v>
      </c>
      <c r="P651" s="28" t="s">
        <v>8</v>
      </c>
      <c r="Q651" s="29">
        <f>IF(Q650=0,0,Q650-V641/Z650)</f>
        <v>0</v>
      </c>
      <c r="R651" s="30">
        <f>IF(R650=0,0,R650-V641/Z650)</f>
        <v>0</v>
      </c>
      <c r="S651" s="30">
        <f>IF(S650=0,0,S650-V641/Z650)</f>
        <v>0</v>
      </c>
      <c r="T651" s="30">
        <f>IF(T650=0,0,T650-V641/Z650)</f>
        <v>0</v>
      </c>
      <c r="U651" s="30">
        <f>IF(U650=0,0,U650-V641/Z650)</f>
        <v>5480000</v>
      </c>
      <c r="V651" s="30">
        <f>IF(V650=0,0,V650-V641/Z650)</f>
        <v>130000</v>
      </c>
      <c r="W651" s="30">
        <f>IF(W650=0,0,W650-V641/Z650)</f>
        <v>220000</v>
      </c>
      <c r="X651" s="30">
        <f>IF(X650=0,0,X650-V641/Z650)</f>
        <v>0</v>
      </c>
      <c r="Y651" s="30">
        <f>IF(Y650=0,0,Y650-V641/Z650)</f>
        <v>60000</v>
      </c>
      <c r="Z651" s="27">
        <f>9-(IF(Q651&gt;0,0,1)+IF(R651&gt;0,0,1)+IF(S651&gt;0,0,1)+IF(T651&gt;0,0,1)+IF(U651&gt;0,0,1)+IF(V651&gt;0,0,1)+IF(W651&gt;0,0,1)+IF(X651&gt;0,0,1)+IF(Y651&gt;0,0,1))</f>
        <v>4</v>
      </c>
      <c r="AA651" s="27" t="s">
        <v>31</v>
      </c>
      <c r="AB651" s="7"/>
      <c r="AC651" s="7"/>
      <c r="AD651" s="7"/>
      <c r="AE651" s="7"/>
      <c r="AF651" s="7"/>
      <c r="AG651" s="7"/>
      <c r="AH651" s="7"/>
    </row>
    <row r="652" spans="1:34" hidden="1">
      <c r="C652" s="9"/>
      <c r="D652" s="7"/>
      <c r="E652" s="7" t="s">
        <v>13</v>
      </c>
      <c r="F652" s="8"/>
      <c r="G652" s="7"/>
      <c r="H652" s="18">
        <v>15</v>
      </c>
      <c r="I652" s="7">
        <v>50</v>
      </c>
      <c r="J652" s="7">
        <v>52</v>
      </c>
      <c r="K652" s="7">
        <v>54</v>
      </c>
      <c r="L652" s="7">
        <v>200</v>
      </c>
      <c r="M652" s="7">
        <v>208</v>
      </c>
      <c r="N652" s="7">
        <v>216</v>
      </c>
      <c r="O652" s="7">
        <v>10</v>
      </c>
      <c r="P652" s="31">
        <v>30</v>
      </c>
      <c r="Q652" s="32">
        <f>IF(Q651&gt;0,0,Q651)</f>
        <v>0</v>
      </c>
      <c r="R652" s="32">
        <f t="shared" ref="R652:Y652" si="368">IF(R651&gt;0,0,R651)</f>
        <v>0</v>
      </c>
      <c r="S652" s="32">
        <f t="shared" si="368"/>
        <v>0</v>
      </c>
      <c r="T652" s="32">
        <f t="shared" si="368"/>
        <v>0</v>
      </c>
      <c r="U652" s="32">
        <f t="shared" si="368"/>
        <v>0</v>
      </c>
      <c r="V652" s="32">
        <f t="shared" si="368"/>
        <v>0</v>
      </c>
      <c r="W652" s="32">
        <f t="shared" si="368"/>
        <v>0</v>
      </c>
      <c r="X652" s="32">
        <f t="shared" si="368"/>
        <v>0</v>
      </c>
      <c r="Y652" s="32">
        <f t="shared" si="368"/>
        <v>0</v>
      </c>
      <c r="Z652" s="7">
        <f>SUM(Q652:Y652)/Z651</f>
        <v>0</v>
      </c>
      <c r="AA652" s="7"/>
      <c r="AB652" s="7"/>
      <c r="AC652" s="7"/>
      <c r="AD652" s="7"/>
      <c r="AE652" s="7"/>
      <c r="AF652" s="7"/>
      <c r="AG652" s="7"/>
      <c r="AH652" s="7"/>
    </row>
    <row r="653" spans="1:34" hidden="1">
      <c r="C653" s="9"/>
      <c r="D653" s="7"/>
      <c r="E653" s="7" t="s">
        <v>18</v>
      </c>
      <c r="F653" s="8"/>
      <c r="G653" s="7"/>
      <c r="H653" s="18">
        <v>10</v>
      </c>
      <c r="I653" s="7">
        <v>40</v>
      </c>
      <c r="J653" s="7">
        <v>58</v>
      </c>
      <c r="K653" s="7">
        <v>28</v>
      </c>
      <c r="L653" s="7">
        <v>100</v>
      </c>
      <c r="M653" s="7">
        <v>145</v>
      </c>
      <c r="N653" s="7">
        <v>70</v>
      </c>
      <c r="O653" s="7">
        <v>10</v>
      </c>
      <c r="P653" s="31">
        <v>10</v>
      </c>
      <c r="Q653" s="33">
        <f t="shared" ref="Q653:Y653" si="369">IF(Q651&lt;0,0,Q651)</f>
        <v>0</v>
      </c>
      <c r="R653" s="33">
        <f t="shared" si="369"/>
        <v>0</v>
      </c>
      <c r="S653" s="33">
        <f t="shared" si="369"/>
        <v>0</v>
      </c>
      <c r="T653" s="33">
        <f t="shared" si="369"/>
        <v>0</v>
      </c>
      <c r="U653" s="33">
        <f t="shared" si="369"/>
        <v>5480000</v>
      </c>
      <c r="V653" s="33">
        <f t="shared" si="369"/>
        <v>130000</v>
      </c>
      <c r="W653" s="33">
        <f t="shared" si="369"/>
        <v>220000</v>
      </c>
      <c r="X653" s="33">
        <f t="shared" si="369"/>
        <v>0</v>
      </c>
      <c r="Y653" s="33">
        <f t="shared" si="369"/>
        <v>60000</v>
      </c>
    </row>
    <row r="654" spans="1:34" hidden="1">
      <c r="C654" s="9"/>
      <c r="D654" s="7"/>
      <c r="E654" s="7" t="s">
        <v>15</v>
      </c>
      <c r="F654" s="8"/>
      <c r="G654" s="7"/>
      <c r="H654" s="18">
        <v>10</v>
      </c>
      <c r="I654" s="7">
        <v>25</v>
      </c>
      <c r="J654" s="7">
        <v>42</v>
      </c>
      <c r="K654" s="7">
        <v>60</v>
      </c>
      <c r="L654" s="7">
        <v>63</v>
      </c>
      <c r="M654" s="7">
        <v>105</v>
      </c>
      <c r="N654" s="7">
        <v>150</v>
      </c>
      <c r="O654" s="7">
        <v>5</v>
      </c>
      <c r="P654" s="31">
        <v>40</v>
      </c>
      <c r="Q654" s="24">
        <f>IF(Q653=0,0,Q653+Z652)</f>
        <v>0</v>
      </c>
      <c r="R654" s="25">
        <f>IF(R653=0,0,R653+Z652)</f>
        <v>0</v>
      </c>
      <c r="S654" s="25">
        <f>IF(S653=0,0,S653+Z652)</f>
        <v>0</v>
      </c>
      <c r="T654" s="25">
        <f>IF(T653=0,0,T653+Z652)</f>
        <v>0</v>
      </c>
      <c r="U654" s="25">
        <f>IF(U653=0,0,U653+Z652)</f>
        <v>5480000</v>
      </c>
      <c r="V654" s="25">
        <f>IF(V653=0,0,V653+Z652)</f>
        <v>130000</v>
      </c>
      <c r="W654" s="25">
        <f>IF(W653=0,0,W653+Z652)</f>
        <v>220000</v>
      </c>
      <c r="X654" s="25">
        <f>IF(X653=0,0,X653+Z652)</f>
        <v>0</v>
      </c>
      <c r="Y654" s="25">
        <f>IF(Y653=0,0,Y653+Z652)</f>
        <v>60000</v>
      </c>
      <c r="Z654" s="27">
        <f>9-(IF(Q654&gt;0,0,1)+IF(R654&gt;0,0,1)+IF(S654&gt;0,0,1)+IF(T654&gt;0,0,1)+IF(U654&gt;0,0,1)+IF(V654&gt;0,0,1)+IF(W654&gt;0,0,1)+IF(X654&gt;0,0,1)+IF(Y654&gt;0,0,1))</f>
        <v>4</v>
      </c>
      <c r="AA654" s="27" t="s">
        <v>31</v>
      </c>
    </row>
    <row r="655" spans="1:34" hidden="1">
      <c r="C655" s="9"/>
      <c r="D655" s="7"/>
      <c r="E655" s="7" t="s">
        <v>25</v>
      </c>
      <c r="F655" s="8"/>
      <c r="G655" s="7"/>
      <c r="H655" s="22">
        <v>10</v>
      </c>
      <c r="I655" s="23">
        <v>55</v>
      </c>
      <c r="J655" s="23">
        <v>26</v>
      </c>
      <c r="K655" s="23">
        <v>44</v>
      </c>
      <c r="L655" s="23">
        <v>137</v>
      </c>
      <c r="M655" s="23">
        <v>65</v>
      </c>
      <c r="N655" s="23">
        <v>110</v>
      </c>
      <c r="O655" s="23">
        <v>5</v>
      </c>
      <c r="P655" s="34">
        <v>20</v>
      </c>
      <c r="Q655" s="32">
        <f>IF(Q654&gt;0,0,Q654)</f>
        <v>0</v>
      </c>
      <c r="R655" s="32">
        <f t="shared" ref="R655:Y655" si="370">IF(R654&gt;0,0,R654)</f>
        <v>0</v>
      </c>
      <c r="S655" s="32">
        <f t="shared" si="370"/>
        <v>0</v>
      </c>
      <c r="T655" s="32">
        <f t="shared" si="370"/>
        <v>0</v>
      </c>
      <c r="U655" s="32">
        <f t="shared" si="370"/>
        <v>0</v>
      </c>
      <c r="V655" s="32">
        <f t="shared" si="370"/>
        <v>0</v>
      </c>
      <c r="W655" s="32">
        <f t="shared" si="370"/>
        <v>0</v>
      </c>
      <c r="X655" s="32">
        <f t="shared" si="370"/>
        <v>0</v>
      </c>
      <c r="Y655" s="32">
        <f t="shared" si="370"/>
        <v>0</v>
      </c>
      <c r="Z655" s="7">
        <f>SUM(Q655:Y655)/Z654</f>
        <v>0</v>
      </c>
      <c r="AA655" s="7"/>
    </row>
    <row r="656" spans="1:34" hidden="1">
      <c r="C656" s="9"/>
      <c r="D656" s="7"/>
      <c r="E656" s="7"/>
      <c r="F656" s="8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33">
        <f t="shared" ref="Q656:Y656" si="371">IF(Q654&lt;0,0,Q654)</f>
        <v>0</v>
      </c>
      <c r="R656" s="33">
        <f t="shared" si="371"/>
        <v>0</v>
      </c>
      <c r="S656" s="33">
        <f t="shared" si="371"/>
        <v>0</v>
      </c>
      <c r="T656" s="33">
        <f t="shared" si="371"/>
        <v>0</v>
      </c>
      <c r="U656" s="33">
        <f t="shared" si="371"/>
        <v>5480000</v>
      </c>
      <c r="V656" s="33">
        <f t="shared" si="371"/>
        <v>130000</v>
      </c>
      <c r="W656" s="33">
        <f t="shared" si="371"/>
        <v>220000</v>
      </c>
      <c r="X656" s="33">
        <f t="shared" si="371"/>
        <v>0</v>
      </c>
      <c r="Y656" s="33">
        <f t="shared" si="371"/>
        <v>60000</v>
      </c>
    </row>
    <row r="657" spans="3:27" hidden="1">
      <c r="C657" s="9"/>
      <c r="D657" s="7"/>
      <c r="E657" s="7"/>
      <c r="F657" s="8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>
        <f>IF(Q656=0,0,Q656+Z655)</f>
        <v>0</v>
      </c>
      <c r="R657" s="25">
        <f>IF(R656=0,0,R656+Z655)</f>
        <v>0</v>
      </c>
      <c r="S657" s="25">
        <f>IF(S656=0,0,S656+Z655)</f>
        <v>0</v>
      </c>
      <c r="T657" s="25">
        <f>IF(T656=0,0,T656+Z655)</f>
        <v>0</v>
      </c>
      <c r="U657" s="25">
        <f>IF(U656=0,0,U656+Z655)</f>
        <v>5480000</v>
      </c>
      <c r="V657" s="25">
        <f>IF(V656=0,0,V656+Z655)</f>
        <v>130000</v>
      </c>
      <c r="W657" s="25">
        <f>IF(W656=0,0,W656+Z655)</f>
        <v>220000</v>
      </c>
      <c r="X657" s="25">
        <f>IF(X656=0,0,X656+Z655)</f>
        <v>0</v>
      </c>
      <c r="Y657" s="25">
        <f>IF(Y656=0,0,Y656+Z655)</f>
        <v>60000</v>
      </c>
      <c r="Z657" s="27">
        <f>9-(IF(Q657&gt;0,0,1)+IF(R657&gt;0,0,1)+IF(S657&gt;0,0,1)+IF(T657&gt;0,0,1)+IF(U657&gt;0,0,1)+IF(V657&gt;0,0,1)+IF(W657&gt;0,0,1)+IF(X657&gt;0,0,1)+IF(Y657&gt;0,0,1))</f>
        <v>4</v>
      </c>
      <c r="AA657" s="27" t="s">
        <v>31</v>
      </c>
    </row>
    <row r="658" spans="3:27" hidden="1">
      <c r="C658" s="9"/>
      <c r="D658" s="7"/>
      <c r="E658" s="7"/>
      <c r="F658" s="8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32">
        <f>IF(Q657&gt;0,0,Q657)</f>
        <v>0</v>
      </c>
      <c r="R658" s="32">
        <f t="shared" ref="R658:Y658" si="372">IF(R657&gt;0,0,R657)</f>
        <v>0</v>
      </c>
      <c r="S658" s="32">
        <f t="shared" si="372"/>
        <v>0</v>
      </c>
      <c r="T658" s="32">
        <f t="shared" si="372"/>
        <v>0</v>
      </c>
      <c r="U658" s="32">
        <f t="shared" si="372"/>
        <v>0</v>
      </c>
      <c r="V658" s="32">
        <f t="shared" si="372"/>
        <v>0</v>
      </c>
      <c r="W658" s="32">
        <f t="shared" si="372"/>
        <v>0</v>
      </c>
      <c r="X658" s="32">
        <f t="shared" si="372"/>
        <v>0</v>
      </c>
      <c r="Y658" s="32">
        <f t="shared" si="372"/>
        <v>0</v>
      </c>
      <c r="Z658" s="7">
        <f>SUM(Q658:Y658)/Z657</f>
        <v>0</v>
      </c>
      <c r="AA658" s="7"/>
    </row>
    <row r="659" spans="3:27" hidden="1">
      <c r="C659" s="9"/>
      <c r="D659" s="7"/>
      <c r="E659" s="7"/>
      <c r="F659" s="8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33">
        <f t="shared" ref="Q659:Y659" si="373">IF(Q657&lt;0,0,Q657)</f>
        <v>0</v>
      </c>
      <c r="R659" s="33">
        <f t="shared" si="373"/>
        <v>0</v>
      </c>
      <c r="S659" s="33">
        <f t="shared" si="373"/>
        <v>0</v>
      </c>
      <c r="T659" s="33">
        <f t="shared" si="373"/>
        <v>0</v>
      </c>
      <c r="U659" s="33">
        <f t="shared" si="373"/>
        <v>5480000</v>
      </c>
      <c r="V659" s="33">
        <f t="shared" si="373"/>
        <v>130000</v>
      </c>
      <c r="W659" s="33">
        <f t="shared" si="373"/>
        <v>220000</v>
      </c>
      <c r="X659" s="33">
        <f t="shared" si="373"/>
        <v>0</v>
      </c>
      <c r="Y659" s="33">
        <f t="shared" si="373"/>
        <v>60000</v>
      </c>
    </row>
    <row r="660" spans="3:27" hidden="1">
      <c r="C660" s="9"/>
      <c r="D660" s="7"/>
      <c r="E660" s="7"/>
      <c r="F660" s="8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24">
        <f>IF(Q659=0,0,Q659+Z658)</f>
        <v>0</v>
      </c>
      <c r="R660" s="25">
        <f>IF(R659=0,0,R659+Z658)</f>
        <v>0</v>
      </c>
      <c r="S660" s="25">
        <f>IF(S659=0,0,S659+Z658)</f>
        <v>0</v>
      </c>
      <c r="T660" s="25">
        <f>IF(T659=0,0,T659+Z658)</f>
        <v>0</v>
      </c>
      <c r="U660" s="25">
        <f>IF(U659=0,0,U659+Z658)</f>
        <v>5480000</v>
      </c>
      <c r="V660" s="25">
        <f>IF(V659=0,0,V659+Z658)</f>
        <v>130000</v>
      </c>
      <c r="W660" s="25">
        <f>IF(W659=0,0,W659+Z658)</f>
        <v>220000</v>
      </c>
      <c r="X660" s="25">
        <f>IF(X659=0,0,X659+Z658)</f>
        <v>0</v>
      </c>
      <c r="Y660" s="25">
        <f>IF(Y659=0,0,Y659+Z658)</f>
        <v>60000</v>
      </c>
      <c r="Z660" s="27">
        <f>9-(IF(Q660&gt;0,0,1)+IF(R660&gt;0,0,1)+IF(S660&gt;0,0,1)+IF(T660&gt;0,0,1)+IF(U660&gt;0,0,1)+IF(V660&gt;0,0,1)+IF(W660&gt;0,0,1)+IF(X660&gt;0,0,1)+IF(Y660&gt;0,0,1))</f>
        <v>4</v>
      </c>
      <c r="AA660" s="27" t="s">
        <v>31</v>
      </c>
    </row>
    <row r="661" spans="3:27" hidden="1">
      <c r="C661" s="9"/>
      <c r="D661" s="7"/>
      <c r="E661" s="7"/>
      <c r="F661" s="8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32">
        <f>IF(Q660&gt;0,0,Q660)</f>
        <v>0</v>
      </c>
      <c r="R661" s="32">
        <f t="shared" ref="R661:Y661" si="374">IF(R660&gt;0,0,R660)</f>
        <v>0</v>
      </c>
      <c r="S661" s="32">
        <f t="shared" si="374"/>
        <v>0</v>
      </c>
      <c r="T661" s="32">
        <f t="shared" si="374"/>
        <v>0</v>
      </c>
      <c r="U661" s="32">
        <f t="shared" si="374"/>
        <v>0</v>
      </c>
      <c r="V661" s="32">
        <f t="shared" si="374"/>
        <v>0</v>
      </c>
      <c r="W661" s="32">
        <f t="shared" si="374"/>
        <v>0</v>
      </c>
      <c r="X661" s="32">
        <f t="shared" si="374"/>
        <v>0</v>
      </c>
      <c r="Y661" s="32">
        <f t="shared" si="374"/>
        <v>0</v>
      </c>
      <c r="Z661" s="7">
        <f>SUM(Q661:Y661)/Z660</f>
        <v>0</v>
      </c>
      <c r="AA661" s="7"/>
    </row>
    <row r="662" spans="3:27" hidden="1">
      <c r="C662" s="9"/>
      <c r="D662" s="7"/>
      <c r="E662" s="7"/>
      <c r="F662" s="8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33">
        <f t="shared" ref="Q662:Y662" si="375">IF(Q660&lt;0,0,Q660)</f>
        <v>0</v>
      </c>
      <c r="R662" s="33">
        <f t="shared" si="375"/>
        <v>0</v>
      </c>
      <c r="S662" s="33">
        <f t="shared" si="375"/>
        <v>0</v>
      </c>
      <c r="T662" s="33">
        <f t="shared" si="375"/>
        <v>0</v>
      </c>
      <c r="U662" s="33">
        <f t="shared" si="375"/>
        <v>5480000</v>
      </c>
      <c r="V662" s="33">
        <f t="shared" si="375"/>
        <v>130000</v>
      </c>
      <c r="W662" s="33">
        <f t="shared" si="375"/>
        <v>220000</v>
      </c>
      <c r="X662" s="33">
        <f t="shared" si="375"/>
        <v>0</v>
      </c>
      <c r="Y662" s="33">
        <f t="shared" si="375"/>
        <v>60000</v>
      </c>
    </row>
    <row r="663" spans="3:27" hidden="1">
      <c r="C663" s="9"/>
      <c r="D663" s="7"/>
      <c r="E663" s="7"/>
      <c r="F663" s="8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24">
        <f>IF(Q662=0,0,Q662+Z661)</f>
        <v>0</v>
      </c>
      <c r="R663" s="25">
        <f>IF(R662=0,0,R662+Z661)</f>
        <v>0</v>
      </c>
      <c r="S663" s="25">
        <f>IF(S662=0,0,S662+Z661)</f>
        <v>0</v>
      </c>
      <c r="T663" s="25">
        <f>IF(T662=0,0,T662+Z661)</f>
        <v>0</v>
      </c>
      <c r="U663" s="25">
        <f>IF(U662=0,0,U662+Z661)</f>
        <v>5480000</v>
      </c>
      <c r="V663" s="25">
        <f>IF(V662=0,0,V662+Z661)</f>
        <v>130000</v>
      </c>
      <c r="W663" s="25">
        <f>IF(W662=0,0,W662+Z661)</f>
        <v>220000</v>
      </c>
      <c r="X663" s="25">
        <f>IF(X662=0,0,X662+Z661)</f>
        <v>0</v>
      </c>
      <c r="Y663" s="25">
        <f>IF(Y662=0,0,Y662+Z661)</f>
        <v>60000</v>
      </c>
      <c r="Z663" s="27">
        <f>9-(IF(Q663&gt;0,0,1)+IF(R663&gt;0,0,1)+IF(S663&gt;0,0,1)+IF(T663&gt;0,0,1)+IF(U663&gt;0,0,1)+IF(V663&gt;0,0,1)+IF(W663&gt;0,0,1)+IF(X663&gt;0,0,1)+IF(Y663&gt;0,0,1))</f>
        <v>4</v>
      </c>
      <c r="AA663" s="27" t="s">
        <v>31</v>
      </c>
    </row>
    <row r="664" spans="3:27" hidden="1">
      <c r="C664" s="9"/>
      <c r="D664" s="7"/>
      <c r="E664" s="7"/>
      <c r="F664" s="8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32">
        <f>IF(Q663&gt;0,0,Q663)</f>
        <v>0</v>
      </c>
      <c r="R664" s="32">
        <f t="shared" ref="R664:Y664" si="376">IF(R663&gt;0,0,R663)</f>
        <v>0</v>
      </c>
      <c r="S664" s="32">
        <f t="shared" si="376"/>
        <v>0</v>
      </c>
      <c r="T664" s="32">
        <f t="shared" si="376"/>
        <v>0</v>
      </c>
      <c r="U664" s="32">
        <f t="shared" si="376"/>
        <v>0</v>
      </c>
      <c r="V664" s="32">
        <f t="shared" si="376"/>
        <v>0</v>
      </c>
      <c r="W664" s="32">
        <f t="shared" si="376"/>
        <v>0</v>
      </c>
      <c r="X664" s="32">
        <f t="shared" si="376"/>
        <v>0</v>
      </c>
      <c r="Y664" s="32">
        <f t="shared" si="376"/>
        <v>0</v>
      </c>
      <c r="Z664" s="7">
        <f>SUM(Q664:Y664)/Z663</f>
        <v>0</v>
      </c>
      <c r="AA664" s="7"/>
    </row>
    <row r="665" spans="3:27" hidden="1">
      <c r="C665" s="9"/>
      <c r="D665" s="7"/>
      <c r="E665" s="7"/>
      <c r="F665" s="8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33">
        <f t="shared" ref="Q665:Y665" si="377">IF(Q663&lt;0,0,Q663)</f>
        <v>0</v>
      </c>
      <c r="R665" s="33">
        <f t="shared" si="377"/>
        <v>0</v>
      </c>
      <c r="S665" s="33">
        <f t="shared" si="377"/>
        <v>0</v>
      </c>
      <c r="T665" s="33">
        <f t="shared" si="377"/>
        <v>0</v>
      </c>
      <c r="U665" s="33">
        <f t="shared" si="377"/>
        <v>5480000</v>
      </c>
      <c r="V665" s="33">
        <f t="shared" si="377"/>
        <v>130000</v>
      </c>
      <c r="W665" s="33">
        <f t="shared" si="377"/>
        <v>220000</v>
      </c>
      <c r="X665" s="33">
        <f t="shared" si="377"/>
        <v>0</v>
      </c>
      <c r="Y665" s="33">
        <f t="shared" si="377"/>
        <v>60000</v>
      </c>
    </row>
    <row r="666" spans="3:27" hidden="1">
      <c r="C666" s="9"/>
      <c r="D666" s="7"/>
      <c r="E666" s="7"/>
      <c r="F666" s="8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24">
        <f>IF(Q665=0,0,Q665+Z664)</f>
        <v>0</v>
      </c>
      <c r="R666" s="25">
        <f>IF(R665=0,0,R665+Z664)</f>
        <v>0</v>
      </c>
      <c r="S666" s="25">
        <f>IF(S665=0,0,S665+Z664)</f>
        <v>0</v>
      </c>
      <c r="T666" s="25">
        <f>IF(T665=0,0,T665+Z664)</f>
        <v>0</v>
      </c>
      <c r="U666" s="25">
        <f>IF(U665=0,0,U665+Z664)</f>
        <v>5480000</v>
      </c>
      <c r="V666" s="25">
        <f>IF(V665=0,0,V665+Z664)</f>
        <v>130000</v>
      </c>
      <c r="W666" s="25">
        <f>IF(W665=0,0,W665+Z664)</f>
        <v>220000</v>
      </c>
      <c r="X666" s="25">
        <f>IF(X665=0,0,X665+Z664)</f>
        <v>0</v>
      </c>
      <c r="Y666" s="25">
        <f>IF(Y665=0,0,Y665+Z664)</f>
        <v>60000</v>
      </c>
      <c r="Z666" s="27">
        <f>9-(IF(Q666&gt;0,0,1)+IF(R666&gt;0,0,1)+IF(S666&gt;0,0,1)+IF(T666&gt;0,0,1)+IF(U666&gt;0,0,1)+IF(V666&gt;0,0,1)+IF(W666&gt;0,0,1)+IF(X666&gt;0,0,1)+IF(Y666&gt;0,0,1))</f>
        <v>4</v>
      </c>
      <c r="AA666" s="27" t="s">
        <v>31</v>
      </c>
    </row>
    <row r="667" spans="3:27" hidden="1">
      <c r="C667" s="9"/>
      <c r="D667" s="7"/>
      <c r="E667" s="7"/>
      <c r="F667" s="8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32">
        <f>IF(Q666&gt;0,0,Q666)</f>
        <v>0</v>
      </c>
      <c r="R667" s="32">
        <f t="shared" ref="R667:Y667" si="378">IF(R666&gt;0,0,R666)</f>
        <v>0</v>
      </c>
      <c r="S667" s="32">
        <f t="shared" si="378"/>
        <v>0</v>
      </c>
      <c r="T667" s="32">
        <f t="shared" si="378"/>
        <v>0</v>
      </c>
      <c r="U667" s="32">
        <f t="shared" si="378"/>
        <v>0</v>
      </c>
      <c r="V667" s="32">
        <f t="shared" si="378"/>
        <v>0</v>
      </c>
      <c r="W667" s="32">
        <f t="shared" si="378"/>
        <v>0</v>
      </c>
      <c r="X667" s="32">
        <f t="shared" si="378"/>
        <v>0</v>
      </c>
      <c r="Y667" s="32">
        <f t="shared" si="378"/>
        <v>0</v>
      </c>
      <c r="Z667" s="7">
        <f>SUM(Q667:Y667)/Z666</f>
        <v>0</v>
      </c>
      <c r="AA667" s="7"/>
    </row>
    <row r="668" spans="3:27" hidden="1">
      <c r="C668" s="9"/>
      <c r="D668" s="7"/>
      <c r="E668" s="7"/>
      <c r="F668" s="8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33">
        <f t="shared" ref="Q668:Y668" si="379">IF(Q666&lt;0,0,Q666)</f>
        <v>0</v>
      </c>
      <c r="R668" s="33">
        <f t="shared" si="379"/>
        <v>0</v>
      </c>
      <c r="S668" s="33">
        <f t="shared" si="379"/>
        <v>0</v>
      </c>
      <c r="T668" s="33">
        <f t="shared" si="379"/>
        <v>0</v>
      </c>
      <c r="U668" s="33">
        <f t="shared" si="379"/>
        <v>5480000</v>
      </c>
      <c r="V668" s="33">
        <f t="shared" si="379"/>
        <v>130000</v>
      </c>
      <c r="W668" s="33">
        <f t="shared" si="379"/>
        <v>220000</v>
      </c>
      <c r="X668" s="33">
        <f t="shared" si="379"/>
        <v>0</v>
      </c>
      <c r="Y668" s="33">
        <f t="shared" si="379"/>
        <v>60000</v>
      </c>
    </row>
    <row r="669" spans="3:27" hidden="1">
      <c r="C669" s="9"/>
      <c r="D669" s="7"/>
      <c r="E669" s="7"/>
      <c r="F669" s="8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24">
        <f>IF(Q668=0,0,Q668+Z667)</f>
        <v>0</v>
      </c>
      <c r="R669" s="25">
        <f>IF(R668=0,0,R668+Z667)</f>
        <v>0</v>
      </c>
      <c r="S669" s="25">
        <f>IF(S668=0,0,S668+Z667)</f>
        <v>0</v>
      </c>
      <c r="T669" s="25">
        <f>IF(T668=0,0,T668+Z667)</f>
        <v>0</v>
      </c>
      <c r="U669" s="25">
        <f>IF(U668=0,0,U668+Z667)</f>
        <v>5480000</v>
      </c>
      <c r="V669" s="25">
        <f>IF(V668=0,0,V668+Z667)</f>
        <v>130000</v>
      </c>
      <c r="W669" s="25">
        <f>IF(W668=0,0,W668+Z667)</f>
        <v>220000</v>
      </c>
      <c r="X669" s="25">
        <f>IF(X668=0,0,X668+Z667)</f>
        <v>0</v>
      </c>
      <c r="Y669" s="25">
        <f>IF(Y668=0,0,Y668+Z667)</f>
        <v>60000</v>
      </c>
      <c r="Z669" s="27">
        <f>9-(IF(Q669&gt;0,0,1)+IF(R669&gt;0,0,1)+IF(S669&gt;0,0,1)+IF(T669&gt;0,0,1)+IF(U669&gt;0,0,1)+IF(V669&gt;0,0,1)+IF(W669&gt;0,0,1)+IF(X669&gt;0,0,1)+IF(Y669&gt;0,0,1))</f>
        <v>4</v>
      </c>
      <c r="AA669" s="27" t="s">
        <v>31</v>
      </c>
    </row>
    <row r="670" spans="3:27" hidden="1">
      <c r="C670" s="9"/>
      <c r="D670" s="7"/>
      <c r="E670" s="7"/>
      <c r="F670" s="8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32">
        <f>IF(Q669&gt;0,0,Q669)</f>
        <v>0</v>
      </c>
      <c r="R670" s="32">
        <f t="shared" ref="R670:Y670" si="380">IF(R669&gt;0,0,R669)</f>
        <v>0</v>
      </c>
      <c r="S670" s="32">
        <f t="shared" si="380"/>
        <v>0</v>
      </c>
      <c r="T670" s="32">
        <f t="shared" si="380"/>
        <v>0</v>
      </c>
      <c r="U670" s="32">
        <f t="shared" si="380"/>
        <v>0</v>
      </c>
      <c r="V670" s="32">
        <f t="shared" si="380"/>
        <v>0</v>
      </c>
      <c r="W670" s="32">
        <f t="shared" si="380"/>
        <v>0</v>
      </c>
      <c r="X670" s="32">
        <f t="shared" si="380"/>
        <v>0</v>
      </c>
      <c r="Y670" s="32">
        <f t="shared" si="380"/>
        <v>0</v>
      </c>
      <c r="Z670" s="7">
        <f>SUM(Q670:Y670)/Z669</f>
        <v>0</v>
      </c>
      <c r="AA670" s="7"/>
    </row>
    <row r="671" spans="3:27" hidden="1">
      <c r="C671" s="9"/>
      <c r="D671" s="7"/>
      <c r="E671" s="7"/>
      <c r="F671" s="8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33">
        <f t="shared" ref="Q671:Y671" si="381">IF(Q669&lt;0,0,Q669)</f>
        <v>0</v>
      </c>
      <c r="R671" s="33">
        <f t="shared" si="381"/>
        <v>0</v>
      </c>
      <c r="S671" s="33">
        <f t="shared" si="381"/>
        <v>0</v>
      </c>
      <c r="T671" s="33">
        <f t="shared" si="381"/>
        <v>0</v>
      </c>
      <c r="U671" s="33">
        <f t="shared" si="381"/>
        <v>5480000</v>
      </c>
      <c r="V671" s="33">
        <f t="shared" si="381"/>
        <v>130000</v>
      </c>
      <c r="W671" s="33">
        <f t="shared" si="381"/>
        <v>220000</v>
      </c>
      <c r="X671" s="33">
        <f t="shared" si="381"/>
        <v>0</v>
      </c>
      <c r="Y671" s="33">
        <f t="shared" si="381"/>
        <v>60000</v>
      </c>
    </row>
    <row r="672" spans="3:27" hidden="1">
      <c r="C672" s="9"/>
      <c r="D672" s="7"/>
      <c r="E672" s="7"/>
      <c r="F672" s="8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35">
        <f>IF(Q671=0,0,Q671+Z670)</f>
        <v>0</v>
      </c>
      <c r="R672" s="35">
        <f>IF(R671=0,0,R671+Z670)</f>
        <v>0</v>
      </c>
      <c r="S672" s="35">
        <f>IF(S671=0,0,S671+Z670)</f>
        <v>0</v>
      </c>
      <c r="T672" s="35">
        <f>IF(T671=0,0,T671+Z670)</f>
        <v>0</v>
      </c>
      <c r="U672" s="35">
        <f>IF(U671=0,0,U671+Z670)</f>
        <v>5480000</v>
      </c>
      <c r="V672" s="35">
        <f>IF(V671=0,0,V671+Z670)</f>
        <v>130000</v>
      </c>
      <c r="W672" s="35">
        <f>IF(W671=0,0,W671+Z670)</f>
        <v>220000</v>
      </c>
      <c r="X672" s="35">
        <f>IF(X671=0,0,X671+Z670)</f>
        <v>0</v>
      </c>
      <c r="Y672" s="35">
        <f>IF(Y671=0,0,Y671+Z670)</f>
        <v>60000</v>
      </c>
      <c r="Z672" s="27">
        <f>9-(IF(Q672&gt;0,0,1)+IF(R672&gt;0,0,1)+IF(S672&gt;0,0,1)+IF(T672&gt;0,0,1)+IF(U672&gt;0,0,1)+IF(V672&gt;0,0,1)+IF(W672&gt;0,0,1)+IF(X672&gt;0,0,1)+IF(Y672&gt;0,0,1))</f>
        <v>4</v>
      </c>
      <c r="AA672" s="27" t="s">
        <v>31</v>
      </c>
    </row>
    <row r="673" spans="1:34" hidden="1">
      <c r="C673" s="9"/>
      <c r="D673" s="7"/>
      <c r="E673" s="7"/>
      <c r="F673" s="8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36">
        <f t="shared" ref="Q673:Y673" si="382">IF(Q672=0,0,Q672/Q650)</f>
        <v>0</v>
      </c>
      <c r="R673" s="36">
        <f t="shared" si="382"/>
        <v>0</v>
      </c>
      <c r="S673" s="36">
        <f t="shared" si="382"/>
        <v>0</v>
      </c>
      <c r="T673" s="36">
        <f t="shared" si="382"/>
        <v>0</v>
      </c>
      <c r="U673" s="36">
        <f t="shared" si="382"/>
        <v>1</v>
      </c>
      <c r="V673" s="36">
        <f t="shared" si="382"/>
        <v>1</v>
      </c>
      <c r="W673" s="36">
        <f t="shared" si="382"/>
        <v>1</v>
      </c>
      <c r="X673" s="36">
        <f t="shared" si="382"/>
        <v>0</v>
      </c>
      <c r="Y673" s="36">
        <f t="shared" si="382"/>
        <v>1</v>
      </c>
      <c r="Z673" s="27"/>
      <c r="AA673" s="27"/>
    </row>
    <row r="674" spans="1:34">
      <c r="C674" s="9"/>
      <c r="D674" s="7"/>
      <c r="E674" s="7"/>
      <c r="F674" s="8"/>
      <c r="G674" s="7"/>
      <c r="H674" s="7" t="s">
        <v>0</v>
      </c>
      <c r="I674" s="7" t="s">
        <v>1</v>
      </c>
      <c r="J674" s="7" t="s">
        <v>2</v>
      </c>
      <c r="K674" s="7" t="s">
        <v>3</v>
      </c>
      <c r="L674" s="7" t="s">
        <v>4</v>
      </c>
      <c r="M674" s="7" t="s">
        <v>5</v>
      </c>
      <c r="N674" s="7" t="s">
        <v>6</v>
      </c>
      <c r="O674" s="7" t="s">
        <v>7</v>
      </c>
      <c r="P674" s="7" t="s">
        <v>8</v>
      </c>
      <c r="Q674" s="7"/>
      <c r="R674" s="7"/>
      <c r="S674" s="7"/>
      <c r="T674" s="7"/>
      <c r="U674" s="7"/>
    </row>
    <row r="675" spans="1:34" ht="14.25" thickBot="1">
      <c r="C675" s="37"/>
      <c r="D675" s="38"/>
      <c r="E675" s="38"/>
      <c r="F675" s="39"/>
      <c r="G675" s="38" t="s">
        <v>32</v>
      </c>
      <c r="H675" s="40">
        <f t="shared" ref="H675:P675" si="383">H633*Q673</f>
        <v>0</v>
      </c>
      <c r="I675" s="40">
        <f t="shared" si="383"/>
        <v>0</v>
      </c>
      <c r="J675" s="40">
        <f t="shared" si="383"/>
        <v>0</v>
      </c>
      <c r="K675" s="40">
        <f t="shared" si="383"/>
        <v>0</v>
      </c>
      <c r="L675" s="40">
        <f t="shared" si="383"/>
        <v>40000</v>
      </c>
      <c r="M675" s="40">
        <f t="shared" si="383"/>
        <v>2000</v>
      </c>
      <c r="N675" s="40">
        <f t="shared" si="383"/>
        <v>2000</v>
      </c>
      <c r="O675" s="40">
        <f t="shared" si="383"/>
        <v>0</v>
      </c>
      <c r="P675" s="40">
        <f t="shared" si="383"/>
        <v>3000</v>
      </c>
      <c r="Q675" s="38"/>
      <c r="R675" s="38"/>
      <c r="S675" s="38"/>
      <c r="T675" s="38"/>
      <c r="U675" s="38"/>
    </row>
    <row r="676" spans="1:34" ht="12.6" customHeight="1" thickBot="1"/>
    <row r="677" spans="1:34">
      <c r="C677" s="6" t="s">
        <v>50</v>
      </c>
      <c r="D677" s="7"/>
      <c r="E677" s="7" t="s">
        <v>12</v>
      </c>
      <c r="F677" s="8"/>
      <c r="G677" s="7"/>
      <c r="H677" s="7" t="s">
        <v>0</v>
      </c>
      <c r="I677" s="7" t="s">
        <v>1</v>
      </c>
      <c r="J677" s="7" t="s">
        <v>2</v>
      </c>
      <c r="K677" s="7" t="s">
        <v>3</v>
      </c>
      <c r="L677" s="7" t="s">
        <v>4</v>
      </c>
      <c r="M677" s="7" t="s">
        <v>5</v>
      </c>
      <c r="N677" s="7" t="s">
        <v>6</v>
      </c>
      <c r="O677" s="7"/>
      <c r="P677" s="7"/>
      <c r="Q677" s="7"/>
      <c r="R677" s="7"/>
      <c r="S677" s="7"/>
      <c r="T677" s="7"/>
      <c r="U677" s="7"/>
    </row>
    <row r="678" spans="1:34">
      <c r="A678" t="s">
        <v>13</v>
      </c>
      <c r="C678" s="9"/>
      <c r="D678" s="7" t="s">
        <v>14</v>
      </c>
      <c r="E678" s="10" t="s">
        <v>25</v>
      </c>
      <c r="F678" s="8"/>
      <c r="G678" s="7" t="s">
        <v>16</v>
      </c>
      <c r="H678" s="10"/>
      <c r="I678" s="10"/>
      <c r="J678" s="10"/>
      <c r="K678" s="10"/>
      <c r="L678" s="10"/>
      <c r="M678" s="10"/>
      <c r="N678" s="10"/>
      <c r="O678" s="7"/>
      <c r="P678" s="7"/>
      <c r="Q678" s="7"/>
      <c r="R678" s="7"/>
      <c r="S678" s="7" t="s">
        <v>17</v>
      </c>
      <c r="T678" s="11">
        <f>SUM(Q688:Y691)</f>
        <v>5890000</v>
      </c>
      <c r="U678" s="7"/>
    </row>
    <row r="679" spans="1:34">
      <c r="A679" t="s">
        <v>18</v>
      </c>
      <c r="C679" s="9"/>
      <c r="D679" s="7" t="s">
        <v>19</v>
      </c>
      <c r="E679" s="10"/>
      <c r="F679" s="8"/>
      <c r="G679" s="7" t="s">
        <v>20</v>
      </c>
      <c r="H679" s="10">
        <v>100</v>
      </c>
      <c r="I679" s="10">
        <v>100</v>
      </c>
      <c r="J679" s="10">
        <v>100</v>
      </c>
      <c r="K679" s="10">
        <v>100</v>
      </c>
      <c r="L679" s="10">
        <v>100</v>
      </c>
      <c r="M679" s="10">
        <v>100</v>
      </c>
      <c r="N679" s="10">
        <v>100</v>
      </c>
      <c r="O679" s="7"/>
      <c r="P679" s="7"/>
      <c r="Q679" s="7"/>
      <c r="R679" s="7"/>
      <c r="S679" s="7" t="s">
        <v>21</v>
      </c>
      <c r="T679" s="11">
        <f>SUM(H686:N686)*E681+(E679*(E680/100)+E679)*E681</f>
        <v>0</v>
      </c>
      <c r="U679" s="7"/>
    </row>
    <row r="680" spans="1:34">
      <c r="A680" t="s">
        <v>15</v>
      </c>
      <c r="C680" s="9"/>
      <c r="D680" s="7" t="s">
        <v>34</v>
      </c>
      <c r="E680" s="10"/>
      <c r="F680" s="8"/>
      <c r="G680" s="7" t="s">
        <v>34</v>
      </c>
      <c r="H680" s="10"/>
      <c r="I680" s="10"/>
      <c r="J680" s="10"/>
      <c r="K680" s="10"/>
      <c r="L680" s="10"/>
      <c r="M680" s="10"/>
      <c r="N680" s="10"/>
      <c r="O680" s="7"/>
      <c r="P680" s="7"/>
      <c r="Q680" s="7"/>
      <c r="R680" s="7"/>
      <c r="S680" s="7" t="s">
        <v>23</v>
      </c>
      <c r="T680" s="12">
        <f>T679/T678*100</f>
        <v>0</v>
      </c>
      <c r="U680" s="7" t="s">
        <v>35</v>
      </c>
      <c r="V680">
        <f>($V$3*T680*T680+$W$3*T680)/100</f>
        <v>0</v>
      </c>
    </row>
    <row r="681" spans="1:34">
      <c r="A681" t="s">
        <v>25</v>
      </c>
      <c r="C681" s="9"/>
      <c r="D681" s="7" t="s">
        <v>26</v>
      </c>
      <c r="E681" s="10">
        <v>1</v>
      </c>
      <c r="F681" s="8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34" hidden="1">
      <c r="C682" s="9"/>
      <c r="D682" s="7"/>
      <c r="E682" s="7"/>
      <c r="F682" s="8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34" hidden="1">
      <c r="A683">
        <v>1</v>
      </c>
      <c r="C683" s="9"/>
      <c r="D683" s="7"/>
      <c r="E683" s="7"/>
      <c r="F683" s="8"/>
      <c r="G683" s="7"/>
      <c r="H683" s="7">
        <v>15</v>
      </c>
      <c r="I683" s="7">
        <v>40</v>
      </c>
      <c r="J683" s="7">
        <v>42</v>
      </c>
      <c r="K683" s="7">
        <v>44</v>
      </c>
      <c r="L683" s="7">
        <v>100</v>
      </c>
      <c r="M683" s="7">
        <v>105</v>
      </c>
      <c r="N683" s="7">
        <v>110</v>
      </c>
      <c r="O683" s="7"/>
      <c r="P683" s="7"/>
      <c r="Q683" s="7"/>
      <c r="R683" s="7"/>
      <c r="S683" s="7"/>
      <c r="T683" s="7"/>
      <c r="U683" s="7"/>
      <c r="V683">
        <f>T678*V680</f>
        <v>0</v>
      </c>
    </row>
    <row r="684" spans="1:34" hidden="1">
      <c r="A684">
        <v>1.1000000000000001</v>
      </c>
      <c r="C684" s="9"/>
      <c r="D684" s="7"/>
      <c r="E684" s="7"/>
      <c r="F684" s="8"/>
      <c r="G684" s="7"/>
      <c r="H684" s="7">
        <f t="shared" ref="H684:N684" si="384">H678*H683*H679/100</f>
        <v>0</v>
      </c>
      <c r="I684" s="7">
        <f t="shared" si="384"/>
        <v>0</v>
      </c>
      <c r="J684" s="7">
        <f t="shared" si="384"/>
        <v>0</v>
      </c>
      <c r="K684" s="7">
        <f t="shared" si="384"/>
        <v>0</v>
      </c>
      <c r="L684" s="7">
        <f t="shared" si="384"/>
        <v>0</v>
      </c>
      <c r="M684" s="7">
        <f t="shared" si="384"/>
        <v>0</v>
      </c>
      <c r="N684" s="7">
        <f t="shared" si="384"/>
        <v>0</v>
      </c>
      <c r="O684" s="7"/>
      <c r="P684" s="7"/>
      <c r="Q684" s="7"/>
      <c r="R684" s="7"/>
      <c r="S684" s="7"/>
      <c r="T684" s="11"/>
      <c r="U684" s="7"/>
    </row>
    <row r="685" spans="1:34" hidden="1">
      <c r="C685" s="9"/>
      <c r="D685" s="7"/>
      <c r="E685" s="7"/>
      <c r="F685" s="8"/>
      <c r="G685" s="7"/>
      <c r="H685" s="7">
        <f t="shared" ref="H685:N685" si="385">H678*H680*H683/100</f>
        <v>0</v>
      </c>
      <c r="I685" s="7">
        <f t="shared" si="385"/>
        <v>0</v>
      </c>
      <c r="J685" s="7">
        <f t="shared" si="385"/>
        <v>0</v>
      </c>
      <c r="K685" s="7">
        <f t="shared" si="385"/>
        <v>0</v>
      </c>
      <c r="L685" s="7">
        <f t="shared" si="385"/>
        <v>0</v>
      </c>
      <c r="M685" s="7">
        <f t="shared" si="385"/>
        <v>0</v>
      </c>
      <c r="N685" s="7">
        <f t="shared" si="385"/>
        <v>0</v>
      </c>
      <c r="O685" s="7"/>
      <c r="P685" s="7"/>
      <c r="Q685" s="7"/>
      <c r="R685" s="7"/>
      <c r="S685" s="7"/>
      <c r="T685" s="7"/>
      <c r="U685" s="7"/>
    </row>
    <row r="686" spans="1:34" hidden="1">
      <c r="C686" s="9"/>
      <c r="D686" s="7"/>
      <c r="E686" s="7"/>
      <c r="F686" s="8"/>
      <c r="G686" s="7"/>
      <c r="H686" s="7">
        <f>H684+H685</f>
        <v>0</v>
      </c>
      <c r="I686" s="7">
        <f t="shared" ref="I686:N686" si="386">I684+I685</f>
        <v>0</v>
      </c>
      <c r="J686" s="7">
        <f t="shared" si="386"/>
        <v>0</v>
      </c>
      <c r="K686" s="7">
        <f t="shared" si="386"/>
        <v>0</v>
      </c>
      <c r="L686" s="7">
        <f t="shared" si="386"/>
        <v>0</v>
      </c>
      <c r="M686" s="7">
        <f t="shared" si="386"/>
        <v>0</v>
      </c>
      <c r="N686" s="7">
        <f t="shared" si="386"/>
        <v>0</v>
      </c>
      <c r="O686" s="7"/>
      <c r="P686" s="7"/>
      <c r="Q686" s="7"/>
      <c r="R686" s="7"/>
      <c r="S686" s="7"/>
      <c r="T686" s="7"/>
      <c r="U686" s="7"/>
    </row>
    <row r="687" spans="1:34" hidden="1">
      <c r="C687" s="9"/>
      <c r="D687" s="7"/>
      <c r="E687" s="7"/>
      <c r="F687" s="8"/>
      <c r="G687" s="7"/>
      <c r="H687" t="s">
        <v>0</v>
      </c>
      <c r="I687" t="s">
        <v>1</v>
      </c>
      <c r="J687" t="s">
        <v>2</v>
      </c>
      <c r="K687" t="s">
        <v>3</v>
      </c>
      <c r="L687" t="s">
        <v>4</v>
      </c>
      <c r="M687" t="s">
        <v>5</v>
      </c>
      <c r="N687" t="s">
        <v>6</v>
      </c>
      <c r="O687" t="s">
        <v>7</v>
      </c>
      <c r="P687" t="s">
        <v>8</v>
      </c>
      <c r="Q687" t="s">
        <v>0</v>
      </c>
      <c r="R687" t="s">
        <v>1</v>
      </c>
      <c r="S687" t="s">
        <v>2</v>
      </c>
      <c r="T687" t="s">
        <v>3</v>
      </c>
      <c r="U687" t="s">
        <v>4</v>
      </c>
      <c r="V687" t="s">
        <v>5</v>
      </c>
      <c r="W687" t="s">
        <v>6</v>
      </c>
      <c r="X687" t="s">
        <v>7</v>
      </c>
      <c r="Y687" t="s">
        <v>8</v>
      </c>
      <c r="Z687" s="7"/>
      <c r="AA687" s="7"/>
      <c r="AB687" s="7"/>
      <c r="AC687" s="7"/>
      <c r="AD687" s="7"/>
      <c r="AE687" s="7"/>
      <c r="AF687" s="7"/>
      <c r="AG687" s="7"/>
      <c r="AH687" s="7"/>
    </row>
    <row r="688" spans="1:34" hidden="1">
      <c r="C688" s="9"/>
      <c r="D688" s="7" t="str">
        <f>IF(E678="歩兵科","1","0")</f>
        <v>0</v>
      </c>
      <c r="E688" s="7" t="s">
        <v>13</v>
      </c>
      <c r="F688" s="8"/>
      <c r="G688" s="7">
        <f>H678+D688</f>
        <v>0</v>
      </c>
      <c r="H688" s="13">
        <f t="shared" ref="H688:P688" si="387">H675*H694</f>
        <v>0</v>
      </c>
      <c r="I688" s="14">
        <f t="shared" si="387"/>
        <v>0</v>
      </c>
      <c r="J688" s="14">
        <f t="shared" si="387"/>
        <v>0</v>
      </c>
      <c r="K688" s="14">
        <f t="shared" si="387"/>
        <v>0</v>
      </c>
      <c r="L688" s="14">
        <f t="shared" si="387"/>
        <v>8000000</v>
      </c>
      <c r="M688" s="14">
        <f t="shared" si="387"/>
        <v>416000</v>
      </c>
      <c r="N688" s="14">
        <f t="shared" si="387"/>
        <v>432000</v>
      </c>
      <c r="O688" s="14">
        <f t="shared" si="387"/>
        <v>0</v>
      </c>
      <c r="P688" s="14">
        <f t="shared" si="387"/>
        <v>90000</v>
      </c>
      <c r="Q688" s="15">
        <f>G688*H688/G692</f>
        <v>0</v>
      </c>
      <c r="R688" s="16">
        <f>G688*I688/G692</f>
        <v>0</v>
      </c>
      <c r="S688" s="16">
        <f>G688*J688/G692</f>
        <v>0</v>
      </c>
      <c r="T688" s="16">
        <f>G688*K688/G692</f>
        <v>0</v>
      </c>
      <c r="U688" s="16">
        <f>G688*L688/G692</f>
        <v>0</v>
      </c>
      <c r="V688" s="16">
        <f>G688*M688/G692</f>
        <v>0</v>
      </c>
      <c r="W688" s="16">
        <f>G688*N688/G692</f>
        <v>0</v>
      </c>
      <c r="X688" s="16">
        <f>G688*O688/G692</f>
        <v>0</v>
      </c>
      <c r="Y688" s="17">
        <f>G688*P688/G692</f>
        <v>0</v>
      </c>
      <c r="Z688" s="7"/>
      <c r="AA688" s="7"/>
      <c r="AB688" s="7"/>
      <c r="AC688" s="7"/>
      <c r="AD688" s="7"/>
      <c r="AE688" s="7"/>
      <c r="AF688" s="7"/>
      <c r="AG688" s="7"/>
      <c r="AH688" s="7"/>
    </row>
    <row r="689" spans="3:34" hidden="1">
      <c r="C689" s="9"/>
      <c r="D689" s="7" t="str">
        <f>IF(E678="槍兵科","1","0")</f>
        <v>0</v>
      </c>
      <c r="E689" s="7" t="s">
        <v>18</v>
      </c>
      <c r="F689" s="8"/>
      <c r="G689" s="7">
        <f>I678+L678+D689</f>
        <v>0</v>
      </c>
      <c r="H689" s="18">
        <f t="shared" ref="H689:P689" si="388">H675*H695</f>
        <v>0</v>
      </c>
      <c r="I689" s="7">
        <f t="shared" si="388"/>
        <v>0</v>
      </c>
      <c r="J689" s="7">
        <f t="shared" si="388"/>
        <v>0</v>
      </c>
      <c r="K689" s="7">
        <f t="shared" si="388"/>
        <v>0</v>
      </c>
      <c r="L689" s="7">
        <f t="shared" si="388"/>
        <v>4000000</v>
      </c>
      <c r="M689" s="7">
        <f t="shared" si="388"/>
        <v>290000</v>
      </c>
      <c r="N689" s="7">
        <f t="shared" si="388"/>
        <v>140000</v>
      </c>
      <c r="O689" s="7">
        <f t="shared" si="388"/>
        <v>0</v>
      </c>
      <c r="P689" s="7">
        <f t="shared" si="388"/>
        <v>30000</v>
      </c>
      <c r="Q689" s="19">
        <f>G689*H689/G692</f>
        <v>0</v>
      </c>
      <c r="R689" s="20">
        <f>G689*I689/G692</f>
        <v>0</v>
      </c>
      <c r="S689" s="20">
        <f>G689*J689/G692</f>
        <v>0</v>
      </c>
      <c r="T689" s="20">
        <f>G689*K689/G692</f>
        <v>0</v>
      </c>
      <c r="U689" s="20">
        <f>G689*L689/G692</f>
        <v>0</v>
      </c>
      <c r="V689" s="20">
        <f>G689*M689/G692</f>
        <v>0</v>
      </c>
      <c r="W689" s="20">
        <f>G689*N689/G692</f>
        <v>0</v>
      </c>
      <c r="X689" s="20">
        <f>G689*O689/G692</f>
        <v>0</v>
      </c>
      <c r="Y689" s="21">
        <f>G689*P689/G692</f>
        <v>0</v>
      </c>
      <c r="Z689" s="7"/>
      <c r="AA689" s="7"/>
      <c r="AB689" s="7"/>
      <c r="AC689" s="7"/>
      <c r="AD689" s="7"/>
      <c r="AE689" s="7"/>
      <c r="AF689" s="7"/>
      <c r="AG689" s="7"/>
      <c r="AH689" s="7"/>
    </row>
    <row r="690" spans="3:34" hidden="1">
      <c r="C690" s="9"/>
      <c r="D690" s="7" t="str">
        <f>IF(E678="弓兵科","1","0")</f>
        <v>0</v>
      </c>
      <c r="E690" s="7" t="s">
        <v>15</v>
      </c>
      <c r="F690" s="8"/>
      <c r="G690" s="7">
        <f>J678+M678+D690</f>
        <v>0</v>
      </c>
      <c r="H690" s="18">
        <f t="shared" ref="H690:P690" si="389">H675*H696</f>
        <v>0</v>
      </c>
      <c r="I690" s="7">
        <f t="shared" si="389"/>
        <v>0</v>
      </c>
      <c r="J690" s="7">
        <f t="shared" si="389"/>
        <v>0</v>
      </c>
      <c r="K690" s="7">
        <f t="shared" si="389"/>
        <v>0</v>
      </c>
      <c r="L690" s="7">
        <f t="shared" si="389"/>
        <v>2520000</v>
      </c>
      <c r="M690" s="7">
        <f t="shared" si="389"/>
        <v>210000</v>
      </c>
      <c r="N690" s="7">
        <f t="shared" si="389"/>
        <v>300000</v>
      </c>
      <c r="O690" s="7">
        <f t="shared" si="389"/>
        <v>0</v>
      </c>
      <c r="P690" s="7">
        <f t="shared" si="389"/>
        <v>120000</v>
      </c>
      <c r="Q690" s="19">
        <f>G690*H690/G692</f>
        <v>0</v>
      </c>
      <c r="R690" s="20">
        <f>G690*I690/G692</f>
        <v>0</v>
      </c>
      <c r="S690" s="20">
        <f>G690*J690/G692</f>
        <v>0</v>
      </c>
      <c r="T690" s="20">
        <f>G690*K690/G692</f>
        <v>0</v>
      </c>
      <c r="U690" s="20">
        <f>G690*L690/G692</f>
        <v>0</v>
      </c>
      <c r="V690" s="20">
        <f>G690*M690/G692</f>
        <v>0</v>
      </c>
      <c r="W690" s="20">
        <f>G690*N690/G692</f>
        <v>0</v>
      </c>
      <c r="X690" s="20">
        <f>G690*O690/G692</f>
        <v>0</v>
      </c>
      <c r="Y690" s="21">
        <f>G690*P690/G692</f>
        <v>0</v>
      </c>
      <c r="Z690" s="7"/>
      <c r="AA690" s="7"/>
      <c r="AB690" s="7"/>
      <c r="AC690" s="7"/>
      <c r="AD690" s="7"/>
      <c r="AE690" s="7"/>
      <c r="AF690" s="7"/>
      <c r="AG690" s="7"/>
      <c r="AH690" s="7"/>
    </row>
    <row r="691" spans="3:34" hidden="1">
      <c r="C691" s="9"/>
      <c r="D691" s="7" t="str">
        <f>IF(E678="騎兵科","1","0")</f>
        <v>1</v>
      </c>
      <c r="E691" s="7" t="s">
        <v>25</v>
      </c>
      <c r="F691" s="8"/>
      <c r="G691" s="7">
        <f>K678+N678+D691</f>
        <v>1</v>
      </c>
      <c r="H691" s="22">
        <f t="shared" ref="H691:P691" si="390">H675*H697</f>
        <v>0</v>
      </c>
      <c r="I691" s="23">
        <f t="shared" si="390"/>
        <v>0</v>
      </c>
      <c r="J691" s="23">
        <f t="shared" si="390"/>
        <v>0</v>
      </c>
      <c r="K691" s="23">
        <f t="shared" si="390"/>
        <v>0</v>
      </c>
      <c r="L691" s="23">
        <f t="shared" si="390"/>
        <v>5480000</v>
      </c>
      <c r="M691" s="23">
        <f t="shared" si="390"/>
        <v>130000</v>
      </c>
      <c r="N691" s="23">
        <f t="shared" si="390"/>
        <v>220000</v>
      </c>
      <c r="O691" s="23">
        <f t="shared" si="390"/>
        <v>0</v>
      </c>
      <c r="P691" s="23">
        <f t="shared" si="390"/>
        <v>60000</v>
      </c>
      <c r="Q691" s="24">
        <f>G691*H691/G692</f>
        <v>0</v>
      </c>
      <c r="R691" s="25">
        <f>G691*I691/G692</f>
        <v>0</v>
      </c>
      <c r="S691" s="25">
        <f>G691*J691/G692</f>
        <v>0</v>
      </c>
      <c r="T691" s="25">
        <f>G691*K691/G692</f>
        <v>0</v>
      </c>
      <c r="U691" s="25">
        <f>G691*L691/G692</f>
        <v>5480000</v>
      </c>
      <c r="V691" s="25">
        <f>G691*M691/G692</f>
        <v>130000</v>
      </c>
      <c r="W691" s="25">
        <f>G691*N691/G692</f>
        <v>220000</v>
      </c>
      <c r="X691" s="25">
        <f>G691*O691/G692</f>
        <v>0</v>
      </c>
      <c r="Y691" s="26">
        <f>G691*P691/G692</f>
        <v>60000</v>
      </c>
      <c r="Z691" s="7"/>
      <c r="AA691" s="7"/>
      <c r="AB691" s="7"/>
      <c r="AC691" s="7"/>
      <c r="AD691" s="7"/>
      <c r="AE691" s="7"/>
      <c r="AF691" s="7"/>
      <c r="AG691" s="7"/>
      <c r="AH691" s="7"/>
    </row>
    <row r="692" spans="3:34" hidden="1">
      <c r="C692" s="9"/>
      <c r="D692" s="7"/>
      <c r="E692" s="7"/>
      <c r="F692" s="8"/>
      <c r="G692" s="7">
        <f>SUM(G688:G691)</f>
        <v>1</v>
      </c>
      <c r="H692" s="7"/>
      <c r="I692" s="7"/>
      <c r="J692" s="7"/>
      <c r="K692" s="7"/>
      <c r="L692" s="7"/>
      <c r="M692" s="7"/>
      <c r="N692" s="7"/>
      <c r="O692" s="7"/>
      <c r="P692" s="7"/>
      <c r="Q692" s="20">
        <f t="shared" ref="Q692:Y692" si="391">SUM(Q688:Q691)</f>
        <v>0</v>
      </c>
      <c r="R692" s="20">
        <f t="shared" si="391"/>
        <v>0</v>
      </c>
      <c r="S692" s="20">
        <f t="shared" si="391"/>
        <v>0</v>
      </c>
      <c r="T692" s="20">
        <f t="shared" si="391"/>
        <v>0</v>
      </c>
      <c r="U692" s="20">
        <f t="shared" si="391"/>
        <v>5480000</v>
      </c>
      <c r="V692" s="20">
        <f t="shared" si="391"/>
        <v>130000</v>
      </c>
      <c r="W692" s="20">
        <f t="shared" si="391"/>
        <v>220000</v>
      </c>
      <c r="X692" s="20">
        <f t="shared" si="391"/>
        <v>0</v>
      </c>
      <c r="Y692" s="20">
        <f t="shared" si="391"/>
        <v>60000</v>
      </c>
      <c r="Z692" s="27">
        <f>9-COUNTIF(Q692:Y692,0)</f>
        <v>4</v>
      </c>
      <c r="AA692" s="7" t="s">
        <v>27</v>
      </c>
      <c r="AB692" s="7"/>
      <c r="AC692" s="7"/>
      <c r="AD692" s="7"/>
      <c r="AE692" s="7"/>
      <c r="AF692" s="7"/>
      <c r="AG692" s="7"/>
      <c r="AH692" s="7"/>
    </row>
    <row r="693" spans="3:34" hidden="1">
      <c r="C693" s="9"/>
      <c r="D693" s="7"/>
      <c r="E693" s="7"/>
      <c r="F693" s="8"/>
      <c r="G693" s="7"/>
      <c r="H693" s="13" t="s">
        <v>0</v>
      </c>
      <c r="I693" s="14" t="s">
        <v>1</v>
      </c>
      <c r="J693" s="14" t="s">
        <v>2</v>
      </c>
      <c r="K693" s="14" t="s">
        <v>3</v>
      </c>
      <c r="L693" s="14" t="s">
        <v>28</v>
      </c>
      <c r="M693" s="14" t="s">
        <v>29</v>
      </c>
      <c r="N693" s="14" t="s">
        <v>30</v>
      </c>
      <c r="O693" s="14" t="s">
        <v>7</v>
      </c>
      <c r="P693" s="28" t="s">
        <v>8</v>
      </c>
      <c r="Q693" s="29">
        <f>IF(Q692=0,0,Q692-V683/Z692)</f>
        <v>0</v>
      </c>
      <c r="R693" s="30">
        <f>IF(R692=0,0,R692-V683/Z692)</f>
        <v>0</v>
      </c>
      <c r="S693" s="30">
        <f>IF(S692=0,0,S692-V683/Z692)</f>
        <v>0</v>
      </c>
      <c r="T693" s="30">
        <f>IF(T692=0,0,T692-V683/Z692)</f>
        <v>0</v>
      </c>
      <c r="U693" s="30">
        <f>IF(U692=0,0,U692-V683/Z692)</f>
        <v>5480000</v>
      </c>
      <c r="V693" s="30">
        <f>IF(V692=0,0,V692-V683/Z692)</f>
        <v>130000</v>
      </c>
      <c r="W693" s="30">
        <f>IF(W692=0,0,W692-V683/Z692)</f>
        <v>220000</v>
      </c>
      <c r="X693" s="30">
        <f>IF(X692=0,0,X692-V683/Z692)</f>
        <v>0</v>
      </c>
      <c r="Y693" s="30">
        <f>IF(Y692=0,0,Y692-V683/Z692)</f>
        <v>60000</v>
      </c>
      <c r="Z693" s="27">
        <f>9-(IF(Q693&gt;0,0,1)+IF(R693&gt;0,0,1)+IF(S693&gt;0,0,1)+IF(T693&gt;0,0,1)+IF(U693&gt;0,0,1)+IF(V693&gt;0,0,1)+IF(W693&gt;0,0,1)+IF(X693&gt;0,0,1)+IF(Y693&gt;0,0,1))</f>
        <v>4</v>
      </c>
      <c r="AA693" s="27" t="s">
        <v>31</v>
      </c>
      <c r="AB693" s="7"/>
      <c r="AC693" s="7"/>
      <c r="AD693" s="7"/>
      <c r="AE693" s="7"/>
      <c r="AF693" s="7"/>
      <c r="AG693" s="7"/>
      <c r="AH693" s="7"/>
    </row>
    <row r="694" spans="3:34" hidden="1">
      <c r="C694" s="9"/>
      <c r="D694" s="7"/>
      <c r="E694" s="7" t="s">
        <v>13</v>
      </c>
      <c r="F694" s="8"/>
      <c r="G694" s="7"/>
      <c r="H694" s="18">
        <v>15</v>
      </c>
      <c r="I694" s="7">
        <v>50</v>
      </c>
      <c r="J694" s="7">
        <v>52</v>
      </c>
      <c r="K694" s="7">
        <v>54</v>
      </c>
      <c r="L694" s="7">
        <v>200</v>
      </c>
      <c r="M694" s="7">
        <v>208</v>
      </c>
      <c r="N694" s="7">
        <v>216</v>
      </c>
      <c r="O694" s="7">
        <v>10</v>
      </c>
      <c r="P694" s="31">
        <v>30</v>
      </c>
      <c r="Q694" s="32">
        <f>IF(Q693&gt;0,0,Q693)</f>
        <v>0</v>
      </c>
      <c r="R694" s="32">
        <f t="shared" ref="R694:Y694" si="392">IF(R693&gt;0,0,R693)</f>
        <v>0</v>
      </c>
      <c r="S694" s="32">
        <f t="shared" si="392"/>
        <v>0</v>
      </c>
      <c r="T694" s="32">
        <f t="shared" si="392"/>
        <v>0</v>
      </c>
      <c r="U694" s="32">
        <f t="shared" si="392"/>
        <v>0</v>
      </c>
      <c r="V694" s="32">
        <f t="shared" si="392"/>
        <v>0</v>
      </c>
      <c r="W694" s="32">
        <f t="shared" si="392"/>
        <v>0</v>
      </c>
      <c r="X694" s="32">
        <f t="shared" si="392"/>
        <v>0</v>
      </c>
      <c r="Y694" s="32">
        <f t="shared" si="392"/>
        <v>0</v>
      </c>
      <c r="Z694" s="7">
        <f>SUM(Q694:Y694)/Z693</f>
        <v>0</v>
      </c>
      <c r="AA694" s="7"/>
      <c r="AB694" s="7"/>
      <c r="AC694" s="7"/>
      <c r="AD694" s="7"/>
      <c r="AE694" s="7"/>
      <c r="AF694" s="7"/>
      <c r="AG694" s="7"/>
      <c r="AH694" s="7"/>
    </row>
    <row r="695" spans="3:34" hidden="1">
      <c r="C695" s="9"/>
      <c r="D695" s="7"/>
      <c r="E695" s="7" t="s">
        <v>18</v>
      </c>
      <c r="F695" s="8"/>
      <c r="G695" s="7"/>
      <c r="H695" s="18">
        <v>10</v>
      </c>
      <c r="I695" s="7">
        <v>40</v>
      </c>
      <c r="J695" s="7">
        <v>58</v>
      </c>
      <c r="K695" s="7">
        <v>28</v>
      </c>
      <c r="L695" s="7">
        <v>100</v>
      </c>
      <c r="M695" s="7">
        <v>145</v>
      </c>
      <c r="N695" s="7">
        <v>70</v>
      </c>
      <c r="O695" s="7">
        <v>10</v>
      </c>
      <c r="P695" s="31">
        <v>10</v>
      </c>
      <c r="Q695" s="33">
        <f t="shared" ref="Q695:Y695" si="393">IF(Q693&lt;0,0,Q693)</f>
        <v>0</v>
      </c>
      <c r="R695" s="33">
        <f t="shared" si="393"/>
        <v>0</v>
      </c>
      <c r="S695" s="33">
        <f t="shared" si="393"/>
        <v>0</v>
      </c>
      <c r="T695" s="33">
        <f t="shared" si="393"/>
        <v>0</v>
      </c>
      <c r="U695" s="33">
        <f t="shared" si="393"/>
        <v>5480000</v>
      </c>
      <c r="V695" s="33">
        <f t="shared" si="393"/>
        <v>130000</v>
      </c>
      <c r="W695" s="33">
        <f t="shared" si="393"/>
        <v>220000</v>
      </c>
      <c r="X695" s="33">
        <f t="shared" si="393"/>
        <v>0</v>
      </c>
      <c r="Y695" s="33">
        <f t="shared" si="393"/>
        <v>60000</v>
      </c>
    </row>
    <row r="696" spans="3:34" hidden="1">
      <c r="C696" s="9"/>
      <c r="D696" s="7"/>
      <c r="E696" s="7" t="s">
        <v>15</v>
      </c>
      <c r="F696" s="8"/>
      <c r="G696" s="7"/>
      <c r="H696" s="18">
        <v>10</v>
      </c>
      <c r="I696" s="7">
        <v>25</v>
      </c>
      <c r="J696" s="7">
        <v>42</v>
      </c>
      <c r="K696" s="7">
        <v>60</v>
      </c>
      <c r="L696" s="7">
        <v>63</v>
      </c>
      <c r="M696" s="7">
        <v>105</v>
      </c>
      <c r="N696" s="7">
        <v>150</v>
      </c>
      <c r="O696" s="7">
        <v>5</v>
      </c>
      <c r="P696" s="31">
        <v>40</v>
      </c>
      <c r="Q696" s="24">
        <f>IF(Q695=0,0,Q695+Z694)</f>
        <v>0</v>
      </c>
      <c r="R696" s="25">
        <f>IF(R695=0,0,R695+Z694)</f>
        <v>0</v>
      </c>
      <c r="S696" s="25">
        <f>IF(S695=0,0,S695+Z694)</f>
        <v>0</v>
      </c>
      <c r="T696" s="25">
        <f>IF(T695=0,0,T695+Z694)</f>
        <v>0</v>
      </c>
      <c r="U696" s="25">
        <f>IF(U695=0,0,U695+Z694)</f>
        <v>5480000</v>
      </c>
      <c r="V696" s="25">
        <f>IF(V695=0,0,V695+Z694)</f>
        <v>130000</v>
      </c>
      <c r="W696" s="25">
        <f>IF(W695=0,0,W695+Z694)</f>
        <v>220000</v>
      </c>
      <c r="X696" s="25">
        <f>IF(X695=0,0,X695+Z694)</f>
        <v>0</v>
      </c>
      <c r="Y696" s="25">
        <f>IF(Y695=0,0,Y695+Z694)</f>
        <v>60000</v>
      </c>
      <c r="Z696" s="27">
        <f>9-(IF(Q696&gt;0,0,1)+IF(R696&gt;0,0,1)+IF(S696&gt;0,0,1)+IF(T696&gt;0,0,1)+IF(U696&gt;0,0,1)+IF(V696&gt;0,0,1)+IF(W696&gt;0,0,1)+IF(X696&gt;0,0,1)+IF(Y696&gt;0,0,1))</f>
        <v>4</v>
      </c>
      <c r="AA696" s="27" t="s">
        <v>31</v>
      </c>
    </row>
    <row r="697" spans="3:34" hidden="1">
      <c r="C697" s="9"/>
      <c r="D697" s="7"/>
      <c r="E697" s="7" t="s">
        <v>25</v>
      </c>
      <c r="F697" s="8"/>
      <c r="G697" s="7"/>
      <c r="H697" s="22">
        <v>10</v>
      </c>
      <c r="I697" s="23">
        <v>55</v>
      </c>
      <c r="J697" s="23">
        <v>26</v>
      </c>
      <c r="K697" s="23">
        <v>44</v>
      </c>
      <c r="L697" s="23">
        <v>137</v>
      </c>
      <c r="M697" s="23">
        <v>65</v>
      </c>
      <c r="N697" s="23">
        <v>110</v>
      </c>
      <c r="O697" s="23">
        <v>5</v>
      </c>
      <c r="P697" s="34">
        <v>20</v>
      </c>
      <c r="Q697" s="32">
        <f>IF(Q696&gt;0,0,Q696)</f>
        <v>0</v>
      </c>
      <c r="R697" s="32">
        <f t="shared" ref="R697:Y697" si="394">IF(R696&gt;0,0,R696)</f>
        <v>0</v>
      </c>
      <c r="S697" s="32">
        <f t="shared" si="394"/>
        <v>0</v>
      </c>
      <c r="T697" s="32">
        <f t="shared" si="394"/>
        <v>0</v>
      </c>
      <c r="U697" s="32">
        <f t="shared" si="394"/>
        <v>0</v>
      </c>
      <c r="V697" s="32">
        <f t="shared" si="394"/>
        <v>0</v>
      </c>
      <c r="W697" s="32">
        <f t="shared" si="394"/>
        <v>0</v>
      </c>
      <c r="X697" s="32">
        <f t="shared" si="394"/>
        <v>0</v>
      </c>
      <c r="Y697" s="32">
        <f t="shared" si="394"/>
        <v>0</v>
      </c>
      <c r="Z697" s="7">
        <f>SUM(Q697:Y697)/Z696</f>
        <v>0</v>
      </c>
      <c r="AA697" s="7"/>
    </row>
    <row r="698" spans="3:34" hidden="1">
      <c r="C698" s="9"/>
      <c r="D698" s="7"/>
      <c r="E698" s="7"/>
      <c r="F698" s="8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33">
        <f t="shared" ref="Q698:Y698" si="395">IF(Q696&lt;0,0,Q696)</f>
        <v>0</v>
      </c>
      <c r="R698" s="33">
        <f t="shared" si="395"/>
        <v>0</v>
      </c>
      <c r="S698" s="33">
        <f t="shared" si="395"/>
        <v>0</v>
      </c>
      <c r="T698" s="33">
        <f t="shared" si="395"/>
        <v>0</v>
      </c>
      <c r="U698" s="33">
        <f t="shared" si="395"/>
        <v>5480000</v>
      </c>
      <c r="V698" s="33">
        <f t="shared" si="395"/>
        <v>130000</v>
      </c>
      <c r="W698" s="33">
        <f t="shared" si="395"/>
        <v>220000</v>
      </c>
      <c r="X698" s="33">
        <f t="shared" si="395"/>
        <v>0</v>
      </c>
      <c r="Y698" s="33">
        <f t="shared" si="395"/>
        <v>60000</v>
      </c>
    </row>
    <row r="699" spans="3:34" hidden="1">
      <c r="C699" s="9"/>
      <c r="D699" s="7"/>
      <c r="E699" s="7"/>
      <c r="F699" s="8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24">
        <f>IF(Q698=0,0,Q698+Z697)</f>
        <v>0</v>
      </c>
      <c r="R699" s="25">
        <f>IF(R698=0,0,R698+Z697)</f>
        <v>0</v>
      </c>
      <c r="S699" s="25">
        <f>IF(S698=0,0,S698+Z697)</f>
        <v>0</v>
      </c>
      <c r="T699" s="25">
        <f>IF(T698=0,0,T698+Z697)</f>
        <v>0</v>
      </c>
      <c r="U699" s="25">
        <f>IF(U698=0,0,U698+Z697)</f>
        <v>5480000</v>
      </c>
      <c r="V699" s="25">
        <f>IF(V698=0,0,V698+Z697)</f>
        <v>130000</v>
      </c>
      <c r="W699" s="25">
        <f>IF(W698=0,0,W698+Z697)</f>
        <v>220000</v>
      </c>
      <c r="X699" s="25">
        <f>IF(X698=0,0,X698+Z697)</f>
        <v>0</v>
      </c>
      <c r="Y699" s="25">
        <f>IF(Y698=0,0,Y698+Z697)</f>
        <v>60000</v>
      </c>
      <c r="Z699" s="27">
        <f>9-(IF(Q699&gt;0,0,1)+IF(R699&gt;0,0,1)+IF(S699&gt;0,0,1)+IF(T699&gt;0,0,1)+IF(U699&gt;0,0,1)+IF(V699&gt;0,0,1)+IF(W699&gt;0,0,1)+IF(X699&gt;0,0,1)+IF(Y699&gt;0,0,1))</f>
        <v>4</v>
      </c>
      <c r="AA699" s="27" t="s">
        <v>31</v>
      </c>
    </row>
    <row r="700" spans="3:34" hidden="1">
      <c r="C700" s="9"/>
      <c r="D700" s="7"/>
      <c r="E700" s="7"/>
      <c r="F700" s="8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32">
        <f>IF(Q699&gt;0,0,Q699)</f>
        <v>0</v>
      </c>
      <c r="R700" s="32">
        <f t="shared" ref="R700:Y700" si="396">IF(R699&gt;0,0,R699)</f>
        <v>0</v>
      </c>
      <c r="S700" s="32">
        <f t="shared" si="396"/>
        <v>0</v>
      </c>
      <c r="T700" s="32">
        <f t="shared" si="396"/>
        <v>0</v>
      </c>
      <c r="U700" s="32">
        <f t="shared" si="396"/>
        <v>0</v>
      </c>
      <c r="V700" s="32">
        <f t="shared" si="396"/>
        <v>0</v>
      </c>
      <c r="W700" s="32">
        <f t="shared" si="396"/>
        <v>0</v>
      </c>
      <c r="X700" s="32">
        <f t="shared" si="396"/>
        <v>0</v>
      </c>
      <c r="Y700" s="32">
        <f t="shared" si="396"/>
        <v>0</v>
      </c>
      <c r="Z700" s="7">
        <f>SUM(Q700:Y700)/Z699</f>
        <v>0</v>
      </c>
      <c r="AA700" s="7"/>
    </row>
    <row r="701" spans="3:34" hidden="1">
      <c r="C701" s="9"/>
      <c r="D701" s="7"/>
      <c r="E701" s="7"/>
      <c r="F701" s="8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33">
        <f t="shared" ref="Q701:Y701" si="397">IF(Q699&lt;0,0,Q699)</f>
        <v>0</v>
      </c>
      <c r="R701" s="33">
        <f t="shared" si="397"/>
        <v>0</v>
      </c>
      <c r="S701" s="33">
        <f t="shared" si="397"/>
        <v>0</v>
      </c>
      <c r="T701" s="33">
        <f t="shared" si="397"/>
        <v>0</v>
      </c>
      <c r="U701" s="33">
        <f t="shared" si="397"/>
        <v>5480000</v>
      </c>
      <c r="V701" s="33">
        <f t="shared" si="397"/>
        <v>130000</v>
      </c>
      <c r="W701" s="33">
        <f t="shared" si="397"/>
        <v>220000</v>
      </c>
      <c r="X701" s="33">
        <f t="shared" si="397"/>
        <v>0</v>
      </c>
      <c r="Y701" s="33">
        <f t="shared" si="397"/>
        <v>60000</v>
      </c>
    </row>
    <row r="702" spans="3:34" hidden="1">
      <c r="C702" s="9"/>
      <c r="D702" s="7"/>
      <c r="E702" s="7"/>
      <c r="F702" s="8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24">
        <f>IF(Q701=0,0,Q701+Z700)</f>
        <v>0</v>
      </c>
      <c r="R702" s="25">
        <f>IF(R701=0,0,R701+Z700)</f>
        <v>0</v>
      </c>
      <c r="S702" s="25">
        <f>IF(S701=0,0,S701+Z700)</f>
        <v>0</v>
      </c>
      <c r="T702" s="25">
        <f>IF(T701=0,0,T701+Z700)</f>
        <v>0</v>
      </c>
      <c r="U702" s="25">
        <f>IF(U701=0,0,U701+Z700)</f>
        <v>5480000</v>
      </c>
      <c r="V702" s="25">
        <f>IF(V701=0,0,V701+Z700)</f>
        <v>130000</v>
      </c>
      <c r="W702" s="25">
        <f>IF(W701=0,0,W701+Z700)</f>
        <v>220000</v>
      </c>
      <c r="X702" s="25">
        <f>IF(X701=0,0,X701+Z700)</f>
        <v>0</v>
      </c>
      <c r="Y702" s="25">
        <f>IF(Y701=0,0,Y701+Z700)</f>
        <v>60000</v>
      </c>
      <c r="Z702" s="27">
        <f>9-(IF(Q702&gt;0,0,1)+IF(R702&gt;0,0,1)+IF(S702&gt;0,0,1)+IF(T702&gt;0,0,1)+IF(U702&gt;0,0,1)+IF(V702&gt;0,0,1)+IF(W702&gt;0,0,1)+IF(X702&gt;0,0,1)+IF(Y702&gt;0,0,1))</f>
        <v>4</v>
      </c>
      <c r="AA702" s="27" t="s">
        <v>31</v>
      </c>
    </row>
    <row r="703" spans="3:34" hidden="1">
      <c r="C703" s="9"/>
      <c r="D703" s="7"/>
      <c r="E703" s="7"/>
      <c r="F703" s="8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32">
        <f>IF(Q702&gt;0,0,Q702)</f>
        <v>0</v>
      </c>
      <c r="R703" s="32">
        <f t="shared" ref="R703:Y703" si="398">IF(R702&gt;0,0,R702)</f>
        <v>0</v>
      </c>
      <c r="S703" s="32">
        <f t="shared" si="398"/>
        <v>0</v>
      </c>
      <c r="T703" s="32">
        <f t="shared" si="398"/>
        <v>0</v>
      </c>
      <c r="U703" s="32">
        <f t="shared" si="398"/>
        <v>0</v>
      </c>
      <c r="V703" s="32">
        <f t="shared" si="398"/>
        <v>0</v>
      </c>
      <c r="W703" s="32">
        <f t="shared" si="398"/>
        <v>0</v>
      </c>
      <c r="X703" s="32">
        <f t="shared" si="398"/>
        <v>0</v>
      </c>
      <c r="Y703" s="32">
        <f t="shared" si="398"/>
        <v>0</v>
      </c>
      <c r="Z703" s="7">
        <f>SUM(Q703:Y703)/Z702</f>
        <v>0</v>
      </c>
      <c r="AA703" s="7"/>
    </row>
    <row r="704" spans="3:34" hidden="1">
      <c r="C704" s="9"/>
      <c r="D704" s="7"/>
      <c r="E704" s="7"/>
      <c r="F704" s="8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33">
        <f t="shared" ref="Q704:Y704" si="399">IF(Q702&lt;0,0,Q702)</f>
        <v>0</v>
      </c>
      <c r="R704" s="33">
        <f t="shared" si="399"/>
        <v>0</v>
      </c>
      <c r="S704" s="33">
        <f t="shared" si="399"/>
        <v>0</v>
      </c>
      <c r="T704" s="33">
        <f t="shared" si="399"/>
        <v>0</v>
      </c>
      <c r="U704" s="33">
        <f t="shared" si="399"/>
        <v>5480000</v>
      </c>
      <c r="V704" s="33">
        <f t="shared" si="399"/>
        <v>130000</v>
      </c>
      <c r="W704" s="33">
        <f t="shared" si="399"/>
        <v>220000</v>
      </c>
      <c r="X704" s="33">
        <f t="shared" si="399"/>
        <v>0</v>
      </c>
      <c r="Y704" s="33">
        <f t="shared" si="399"/>
        <v>60000</v>
      </c>
    </row>
    <row r="705" spans="1:27" hidden="1">
      <c r="C705" s="9"/>
      <c r="D705" s="7"/>
      <c r="E705" s="7"/>
      <c r="F705" s="8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24">
        <f>IF(Q704=0,0,Q704+Z703)</f>
        <v>0</v>
      </c>
      <c r="R705" s="25">
        <f>IF(R704=0,0,R704+Z703)</f>
        <v>0</v>
      </c>
      <c r="S705" s="25">
        <f>IF(S704=0,0,S704+Z703)</f>
        <v>0</v>
      </c>
      <c r="T705" s="25">
        <f>IF(T704=0,0,T704+Z703)</f>
        <v>0</v>
      </c>
      <c r="U705" s="25">
        <f>IF(U704=0,0,U704+Z703)</f>
        <v>5480000</v>
      </c>
      <c r="V705" s="25">
        <f>IF(V704=0,0,V704+Z703)</f>
        <v>130000</v>
      </c>
      <c r="W705" s="25">
        <f>IF(W704=0,0,W704+Z703)</f>
        <v>220000</v>
      </c>
      <c r="X705" s="25">
        <f>IF(X704=0,0,X704+Z703)</f>
        <v>0</v>
      </c>
      <c r="Y705" s="25">
        <f>IF(Y704=0,0,Y704+Z703)</f>
        <v>60000</v>
      </c>
      <c r="Z705" s="27">
        <f>9-(IF(Q705&gt;0,0,1)+IF(R705&gt;0,0,1)+IF(S705&gt;0,0,1)+IF(T705&gt;0,0,1)+IF(U705&gt;0,0,1)+IF(V705&gt;0,0,1)+IF(W705&gt;0,0,1)+IF(X705&gt;0,0,1)+IF(Y705&gt;0,0,1))</f>
        <v>4</v>
      </c>
      <c r="AA705" s="27" t="s">
        <v>31</v>
      </c>
    </row>
    <row r="706" spans="1:27" hidden="1">
      <c r="C706" s="9"/>
      <c r="D706" s="7"/>
      <c r="E706" s="7"/>
      <c r="F706" s="8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32">
        <f>IF(Q705&gt;0,0,Q705)</f>
        <v>0</v>
      </c>
      <c r="R706" s="32">
        <f t="shared" ref="R706:Y706" si="400">IF(R705&gt;0,0,R705)</f>
        <v>0</v>
      </c>
      <c r="S706" s="32">
        <f t="shared" si="400"/>
        <v>0</v>
      </c>
      <c r="T706" s="32">
        <f t="shared" si="400"/>
        <v>0</v>
      </c>
      <c r="U706" s="32">
        <f t="shared" si="400"/>
        <v>0</v>
      </c>
      <c r="V706" s="32">
        <f t="shared" si="400"/>
        <v>0</v>
      </c>
      <c r="W706" s="32">
        <f t="shared" si="400"/>
        <v>0</v>
      </c>
      <c r="X706" s="32">
        <f t="shared" si="400"/>
        <v>0</v>
      </c>
      <c r="Y706" s="32">
        <f t="shared" si="400"/>
        <v>0</v>
      </c>
      <c r="Z706" s="7">
        <f>SUM(Q706:Y706)/Z705</f>
        <v>0</v>
      </c>
      <c r="AA706" s="7"/>
    </row>
    <row r="707" spans="1:27" hidden="1">
      <c r="C707" s="9"/>
      <c r="D707" s="7"/>
      <c r="E707" s="7"/>
      <c r="F707" s="8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33">
        <f t="shared" ref="Q707:Y707" si="401">IF(Q705&lt;0,0,Q705)</f>
        <v>0</v>
      </c>
      <c r="R707" s="33">
        <f t="shared" si="401"/>
        <v>0</v>
      </c>
      <c r="S707" s="33">
        <f t="shared" si="401"/>
        <v>0</v>
      </c>
      <c r="T707" s="33">
        <f t="shared" si="401"/>
        <v>0</v>
      </c>
      <c r="U707" s="33">
        <f t="shared" si="401"/>
        <v>5480000</v>
      </c>
      <c r="V707" s="33">
        <f t="shared" si="401"/>
        <v>130000</v>
      </c>
      <c r="W707" s="33">
        <f t="shared" si="401"/>
        <v>220000</v>
      </c>
      <c r="X707" s="33">
        <f t="shared" si="401"/>
        <v>0</v>
      </c>
      <c r="Y707" s="33">
        <f t="shared" si="401"/>
        <v>60000</v>
      </c>
    </row>
    <row r="708" spans="1:27" hidden="1">
      <c r="C708" s="9"/>
      <c r="D708" s="7"/>
      <c r="E708" s="7"/>
      <c r="F708" s="8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24">
        <f>IF(Q707=0,0,Q707+Z706)</f>
        <v>0</v>
      </c>
      <c r="R708" s="25">
        <f>IF(R707=0,0,R707+Z706)</f>
        <v>0</v>
      </c>
      <c r="S708" s="25">
        <f>IF(S707=0,0,S707+Z706)</f>
        <v>0</v>
      </c>
      <c r="T708" s="25">
        <f>IF(T707=0,0,T707+Z706)</f>
        <v>0</v>
      </c>
      <c r="U708" s="25">
        <f>IF(U707=0,0,U707+Z706)</f>
        <v>5480000</v>
      </c>
      <c r="V708" s="25">
        <f>IF(V707=0,0,V707+Z706)</f>
        <v>130000</v>
      </c>
      <c r="W708" s="25">
        <f>IF(W707=0,0,W707+Z706)</f>
        <v>220000</v>
      </c>
      <c r="X708" s="25">
        <f>IF(X707=0,0,X707+Z706)</f>
        <v>0</v>
      </c>
      <c r="Y708" s="25">
        <f>IF(Y707=0,0,Y707+Z706)</f>
        <v>60000</v>
      </c>
      <c r="Z708" s="27">
        <f>9-(IF(Q708&gt;0,0,1)+IF(R708&gt;0,0,1)+IF(S708&gt;0,0,1)+IF(T708&gt;0,0,1)+IF(U708&gt;0,0,1)+IF(V708&gt;0,0,1)+IF(W708&gt;0,0,1)+IF(X708&gt;0,0,1)+IF(Y708&gt;0,0,1))</f>
        <v>4</v>
      </c>
      <c r="AA708" s="27" t="s">
        <v>31</v>
      </c>
    </row>
    <row r="709" spans="1:27" hidden="1">
      <c r="C709" s="9"/>
      <c r="D709" s="7"/>
      <c r="E709" s="7"/>
      <c r="F709" s="8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32">
        <f>IF(Q708&gt;0,0,Q708)</f>
        <v>0</v>
      </c>
      <c r="R709" s="32">
        <f t="shared" ref="R709:Y709" si="402">IF(R708&gt;0,0,R708)</f>
        <v>0</v>
      </c>
      <c r="S709" s="32">
        <f t="shared" si="402"/>
        <v>0</v>
      </c>
      <c r="T709" s="32">
        <f t="shared" si="402"/>
        <v>0</v>
      </c>
      <c r="U709" s="32">
        <f t="shared" si="402"/>
        <v>0</v>
      </c>
      <c r="V709" s="32">
        <f t="shared" si="402"/>
        <v>0</v>
      </c>
      <c r="W709" s="32">
        <f t="shared" si="402"/>
        <v>0</v>
      </c>
      <c r="X709" s="32">
        <f t="shared" si="402"/>
        <v>0</v>
      </c>
      <c r="Y709" s="32">
        <f t="shared" si="402"/>
        <v>0</v>
      </c>
      <c r="Z709" s="7">
        <f>SUM(Q709:Y709)/Z708</f>
        <v>0</v>
      </c>
      <c r="AA709" s="7"/>
    </row>
    <row r="710" spans="1:27" hidden="1">
      <c r="C710" s="9"/>
      <c r="D710" s="7"/>
      <c r="E710" s="7"/>
      <c r="F710" s="8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33">
        <f t="shared" ref="Q710:Y710" si="403">IF(Q708&lt;0,0,Q708)</f>
        <v>0</v>
      </c>
      <c r="R710" s="33">
        <f t="shared" si="403"/>
        <v>0</v>
      </c>
      <c r="S710" s="33">
        <f t="shared" si="403"/>
        <v>0</v>
      </c>
      <c r="T710" s="33">
        <f t="shared" si="403"/>
        <v>0</v>
      </c>
      <c r="U710" s="33">
        <f t="shared" si="403"/>
        <v>5480000</v>
      </c>
      <c r="V710" s="33">
        <f t="shared" si="403"/>
        <v>130000</v>
      </c>
      <c r="W710" s="33">
        <f t="shared" si="403"/>
        <v>220000</v>
      </c>
      <c r="X710" s="33">
        <f t="shared" si="403"/>
        <v>0</v>
      </c>
      <c r="Y710" s="33">
        <f t="shared" si="403"/>
        <v>60000</v>
      </c>
    </row>
    <row r="711" spans="1:27" hidden="1">
      <c r="C711" s="9"/>
      <c r="D711" s="7"/>
      <c r="E711" s="7"/>
      <c r="F711" s="8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24">
        <f>IF(Q710=0,0,Q710+Z709)</f>
        <v>0</v>
      </c>
      <c r="R711" s="25">
        <f>IF(R710=0,0,R710+Z709)</f>
        <v>0</v>
      </c>
      <c r="S711" s="25">
        <f>IF(S710=0,0,S710+Z709)</f>
        <v>0</v>
      </c>
      <c r="T711" s="25">
        <f>IF(T710=0,0,T710+Z709)</f>
        <v>0</v>
      </c>
      <c r="U711" s="25">
        <f>IF(U710=0,0,U710+Z709)</f>
        <v>5480000</v>
      </c>
      <c r="V711" s="25">
        <f>IF(V710=0,0,V710+Z709)</f>
        <v>130000</v>
      </c>
      <c r="W711" s="25">
        <f>IF(W710=0,0,W710+Z709)</f>
        <v>220000</v>
      </c>
      <c r="X711" s="25">
        <f>IF(X710=0,0,X710+Z709)</f>
        <v>0</v>
      </c>
      <c r="Y711" s="25">
        <f>IF(Y710=0,0,Y710+Z709)</f>
        <v>60000</v>
      </c>
      <c r="Z711" s="27">
        <f>9-(IF(Q711&gt;0,0,1)+IF(R711&gt;0,0,1)+IF(S711&gt;0,0,1)+IF(T711&gt;0,0,1)+IF(U711&gt;0,0,1)+IF(V711&gt;0,0,1)+IF(W711&gt;0,0,1)+IF(X711&gt;0,0,1)+IF(Y711&gt;0,0,1))</f>
        <v>4</v>
      </c>
      <c r="AA711" s="27" t="s">
        <v>31</v>
      </c>
    </row>
    <row r="712" spans="1:27" hidden="1">
      <c r="C712" s="9"/>
      <c r="D712" s="7"/>
      <c r="E712" s="7"/>
      <c r="F712" s="8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32">
        <f>IF(Q711&gt;0,0,Q711)</f>
        <v>0</v>
      </c>
      <c r="R712" s="32">
        <f t="shared" ref="R712:Y712" si="404">IF(R711&gt;0,0,R711)</f>
        <v>0</v>
      </c>
      <c r="S712" s="32">
        <f t="shared" si="404"/>
        <v>0</v>
      </c>
      <c r="T712" s="32">
        <f t="shared" si="404"/>
        <v>0</v>
      </c>
      <c r="U712" s="32">
        <f t="shared" si="404"/>
        <v>0</v>
      </c>
      <c r="V712" s="32">
        <f t="shared" si="404"/>
        <v>0</v>
      </c>
      <c r="W712" s="32">
        <f t="shared" si="404"/>
        <v>0</v>
      </c>
      <c r="X712" s="32">
        <f t="shared" si="404"/>
        <v>0</v>
      </c>
      <c r="Y712" s="32">
        <f t="shared" si="404"/>
        <v>0</v>
      </c>
      <c r="Z712" s="7">
        <f>SUM(Q712:Y712)/Z711</f>
        <v>0</v>
      </c>
      <c r="AA712" s="7"/>
    </row>
    <row r="713" spans="1:27" hidden="1">
      <c r="C713" s="9"/>
      <c r="D713" s="7"/>
      <c r="E713" s="7"/>
      <c r="F713" s="8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33">
        <f t="shared" ref="Q713:Y713" si="405">IF(Q711&lt;0,0,Q711)</f>
        <v>0</v>
      </c>
      <c r="R713" s="33">
        <f t="shared" si="405"/>
        <v>0</v>
      </c>
      <c r="S713" s="33">
        <f t="shared" si="405"/>
        <v>0</v>
      </c>
      <c r="T713" s="33">
        <f t="shared" si="405"/>
        <v>0</v>
      </c>
      <c r="U713" s="33">
        <f t="shared" si="405"/>
        <v>5480000</v>
      </c>
      <c r="V713" s="33">
        <f t="shared" si="405"/>
        <v>130000</v>
      </c>
      <c r="W713" s="33">
        <f t="shared" si="405"/>
        <v>220000</v>
      </c>
      <c r="X713" s="33">
        <f t="shared" si="405"/>
        <v>0</v>
      </c>
      <c r="Y713" s="33">
        <f t="shared" si="405"/>
        <v>60000</v>
      </c>
    </row>
    <row r="714" spans="1:27" hidden="1">
      <c r="C714" s="9"/>
      <c r="D714" s="7"/>
      <c r="E714" s="7"/>
      <c r="F714" s="8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35">
        <f>IF(Q713=0,0,Q713+Z712)</f>
        <v>0</v>
      </c>
      <c r="R714" s="35">
        <f>IF(R713=0,0,R713+Z712)</f>
        <v>0</v>
      </c>
      <c r="S714" s="35">
        <f>IF(S713=0,0,S713+Z712)</f>
        <v>0</v>
      </c>
      <c r="T714" s="35">
        <f>IF(T713=0,0,T713+Z712)</f>
        <v>0</v>
      </c>
      <c r="U714" s="35">
        <f>IF(U713=0,0,U713+Z712)</f>
        <v>5480000</v>
      </c>
      <c r="V714" s="35">
        <f>IF(V713=0,0,V713+Z712)</f>
        <v>130000</v>
      </c>
      <c r="W714" s="35">
        <f>IF(W713=0,0,W713+Z712)</f>
        <v>220000</v>
      </c>
      <c r="X714" s="35">
        <f>IF(X713=0,0,X713+Z712)</f>
        <v>0</v>
      </c>
      <c r="Y714" s="35">
        <f>IF(Y713=0,0,Y713+Z712)</f>
        <v>60000</v>
      </c>
      <c r="Z714" s="27">
        <f>9-(IF(Q714&gt;0,0,1)+IF(R714&gt;0,0,1)+IF(S714&gt;0,0,1)+IF(T714&gt;0,0,1)+IF(U714&gt;0,0,1)+IF(V714&gt;0,0,1)+IF(W714&gt;0,0,1)+IF(X714&gt;0,0,1)+IF(Y714&gt;0,0,1))</f>
        <v>4</v>
      </c>
      <c r="AA714" s="27" t="s">
        <v>31</v>
      </c>
    </row>
    <row r="715" spans="1:27" hidden="1">
      <c r="C715" s="9"/>
      <c r="D715" s="7"/>
      <c r="E715" s="7"/>
      <c r="F715" s="8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36">
        <f t="shared" ref="Q715:Y715" si="406">IF(Q714=0,0,Q714/Q692)</f>
        <v>0</v>
      </c>
      <c r="R715" s="36">
        <f t="shared" si="406"/>
        <v>0</v>
      </c>
      <c r="S715" s="36">
        <f t="shared" si="406"/>
        <v>0</v>
      </c>
      <c r="T715" s="36">
        <f t="shared" si="406"/>
        <v>0</v>
      </c>
      <c r="U715" s="36">
        <f t="shared" si="406"/>
        <v>1</v>
      </c>
      <c r="V715" s="36">
        <f t="shared" si="406"/>
        <v>1</v>
      </c>
      <c r="W715" s="36">
        <f t="shared" si="406"/>
        <v>1</v>
      </c>
      <c r="X715" s="36">
        <f t="shared" si="406"/>
        <v>0</v>
      </c>
      <c r="Y715" s="36">
        <f t="shared" si="406"/>
        <v>1</v>
      </c>
      <c r="Z715" s="27"/>
      <c r="AA715" s="27"/>
    </row>
    <row r="716" spans="1:27">
      <c r="C716" s="9"/>
      <c r="D716" s="7"/>
      <c r="E716" s="7"/>
      <c r="F716" s="8"/>
      <c r="G716" s="7"/>
      <c r="H716" s="7" t="s">
        <v>0</v>
      </c>
      <c r="I716" s="7" t="s">
        <v>1</v>
      </c>
      <c r="J716" s="7" t="s">
        <v>2</v>
      </c>
      <c r="K716" s="7" t="s">
        <v>3</v>
      </c>
      <c r="L716" s="7" t="s">
        <v>4</v>
      </c>
      <c r="M716" s="7" t="s">
        <v>5</v>
      </c>
      <c r="N716" s="7" t="s">
        <v>6</v>
      </c>
      <c r="O716" s="7" t="s">
        <v>7</v>
      </c>
      <c r="P716" s="7" t="s">
        <v>8</v>
      </c>
      <c r="Q716" s="7"/>
      <c r="R716" s="7"/>
      <c r="S716" s="7"/>
      <c r="T716" s="7"/>
      <c r="U716" s="7"/>
    </row>
    <row r="717" spans="1:27" ht="14.25" thickBot="1">
      <c r="C717" s="37"/>
      <c r="D717" s="38"/>
      <c r="E717" s="38"/>
      <c r="F717" s="39"/>
      <c r="G717" s="38" t="s">
        <v>32</v>
      </c>
      <c r="H717" s="40">
        <f t="shared" ref="H717:P717" si="407">H675*Q715</f>
        <v>0</v>
      </c>
      <c r="I717" s="40">
        <f t="shared" si="407"/>
        <v>0</v>
      </c>
      <c r="J717" s="40">
        <f t="shared" si="407"/>
        <v>0</v>
      </c>
      <c r="K717" s="40">
        <f t="shared" si="407"/>
        <v>0</v>
      </c>
      <c r="L717" s="40">
        <f t="shared" si="407"/>
        <v>40000</v>
      </c>
      <c r="M717" s="40">
        <f t="shared" si="407"/>
        <v>2000</v>
      </c>
      <c r="N717" s="40">
        <f t="shared" si="407"/>
        <v>2000</v>
      </c>
      <c r="O717" s="40">
        <f t="shared" si="407"/>
        <v>0</v>
      </c>
      <c r="P717" s="40">
        <f t="shared" si="407"/>
        <v>3000</v>
      </c>
      <c r="Q717" s="38"/>
      <c r="R717" s="38"/>
      <c r="S717" s="38"/>
      <c r="T717" s="38"/>
      <c r="U717" s="38"/>
    </row>
    <row r="718" spans="1:27" ht="12.6" customHeight="1" thickBot="1"/>
    <row r="719" spans="1:27">
      <c r="C719" s="6" t="s">
        <v>51</v>
      </c>
      <c r="D719" s="7"/>
      <c r="E719" s="7" t="s">
        <v>12</v>
      </c>
      <c r="F719" s="8"/>
      <c r="G719" s="7"/>
      <c r="H719" s="7" t="s">
        <v>0</v>
      </c>
      <c r="I719" s="7" t="s">
        <v>1</v>
      </c>
      <c r="J719" s="7" t="s">
        <v>2</v>
      </c>
      <c r="K719" s="7" t="s">
        <v>3</v>
      </c>
      <c r="L719" s="7" t="s">
        <v>4</v>
      </c>
      <c r="M719" s="7" t="s">
        <v>5</v>
      </c>
      <c r="N719" s="7" t="s">
        <v>6</v>
      </c>
      <c r="O719" s="7"/>
      <c r="P719" s="7"/>
      <c r="Q719" s="7"/>
      <c r="R719" s="7"/>
      <c r="S719" s="7"/>
      <c r="T719" s="7"/>
      <c r="U719" s="7"/>
    </row>
    <row r="720" spans="1:27">
      <c r="A720" t="s">
        <v>13</v>
      </c>
      <c r="C720" s="9"/>
      <c r="D720" s="7" t="s">
        <v>14</v>
      </c>
      <c r="E720" s="10" t="s">
        <v>25</v>
      </c>
      <c r="F720" s="8"/>
      <c r="G720" s="7" t="s">
        <v>16</v>
      </c>
      <c r="H720" s="10"/>
      <c r="I720" s="10"/>
      <c r="J720" s="10"/>
      <c r="K720" s="10"/>
      <c r="L720" s="10"/>
      <c r="M720" s="10"/>
      <c r="N720" s="10"/>
      <c r="O720" s="7"/>
      <c r="P720" s="7"/>
      <c r="Q720" s="7"/>
      <c r="R720" s="7"/>
      <c r="S720" s="7" t="s">
        <v>17</v>
      </c>
      <c r="T720" s="11">
        <f>SUM(Q730:Y733)</f>
        <v>5890000</v>
      </c>
      <c r="U720" s="7"/>
    </row>
    <row r="721" spans="1:34">
      <c r="A721" t="s">
        <v>18</v>
      </c>
      <c r="C721" s="9"/>
      <c r="D721" s="7" t="s">
        <v>19</v>
      </c>
      <c r="E721" s="10"/>
      <c r="F721" s="8"/>
      <c r="G721" s="7" t="s">
        <v>20</v>
      </c>
      <c r="H721" s="10">
        <v>100</v>
      </c>
      <c r="I721" s="10">
        <v>100</v>
      </c>
      <c r="J721" s="10">
        <v>100</v>
      </c>
      <c r="K721" s="10">
        <v>100</v>
      </c>
      <c r="L721" s="10">
        <v>100</v>
      </c>
      <c r="M721" s="10">
        <v>100</v>
      </c>
      <c r="N721" s="10">
        <v>100</v>
      </c>
      <c r="O721" s="7"/>
      <c r="P721" s="7"/>
      <c r="Q721" s="7"/>
      <c r="R721" s="7"/>
      <c r="S721" s="7" t="s">
        <v>21</v>
      </c>
      <c r="T721" s="11">
        <f>SUM(H728:N728)*E723+(E721*(E722/100)+E721)*E723</f>
        <v>0</v>
      </c>
      <c r="U721" s="7"/>
    </row>
    <row r="722" spans="1:34">
      <c r="A722" t="s">
        <v>15</v>
      </c>
      <c r="C722" s="9"/>
      <c r="D722" s="7" t="s">
        <v>34</v>
      </c>
      <c r="E722" s="10"/>
      <c r="F722" s="8"/>
      <c r="G722" s="7" t="s">
        <v>34</v>
      </c>
      <c r="H722" s="10"/>
      <c r="I722" s="10"/>
      <c r="J722" s="10"/>
      <c r="K722" s="10"/>
      <c r="L722" s="10"/>
      <c r="M722" s="10"/>
      <c r="N722" s="10"/>
      <c r="O722" s="7"/>
      <c r="P722" s="7"/>
      <c r="Q722" s="7"/>
      <c r="R722" s="7"/>
      <c r="S722" s="7" t="s">
        <v>23</v>
      </c>
      <c r="T722" s="12">
        <f>T721/T720*100</f>
        <v>0</v>
      </c>
      <c r="U722" s="7" t="s">
        <v>35</v>
      </c>
      <c r="V722">
        <f>($V$3*T722*T722+$W$3*T722)/100</f>
        <v>0</v>
      </c>
    </row>
    <row r="723" spans="1:34">
      <c r="A723" t="s">
        <v>25</v>
      </c>
      <c r="C723" s="9"/>
      <c r="D723" s="7" t="s">
        <v>26</v>
      </c>
      <c r="E723" s="10">
        <v>1</v>
      </c>
      <c r="F723" s="8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34" hidden="1">
      <c r="C724" s="9"/>
      <c r="D724" s="7"/>
      <c r="E724" s="7"/>
      <c r="F724" s="8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34" hidden="1">
      <c r="A725">
        <v>1</v>
      </c>
      <c r="C725" s="9"/>
      <c r="D725" s="7"/>
      <c r="E725" s="7"/>
      <c r="F725" s="8"/>
      <c r="G725" s="7"/>
      <c r="H725" s="7">
        <v>15</v>
      </c>
      <c r="I725" s="7">
        <v>40</v>
      </c>
      <c r="J725" s="7">
        <v>42</v>
      </c>
      <c r="K725" s="7">
        <v>44</v>
      </c>
      <c r="L725" s="7">
        <v>100</v>
      </c>
      <c r="M725" s="7">
        <v>105</v>
      </c>
      <c r="N725" s="7">
        <v>110</v>
      </c>
      <c r="O725" s="7"/>
      <c r="P725" s="7"/>
      <c r="Q725" s="7"/>
      <c r="R725" s="7"/>
      <c r="S725" s="7"/>
      <c r="T725" s="7"/>
      <c r="U725" s="7"/>
      <c r="V725">
        <f>T720*V722</f>
        <v>0</v>
      </c>
    </row>
    <row r="726" spans="1:34" hidden="1">
      <c r="A726">
        <v>1.1000000000000001</v>
      </c>
      <c r="C726" s="9"/>
      <c r="D726" s="7"/>
      <c r="E726" s="7"/>
      <c r="F726" s="8"/>
      <c r="G726" s="7"/>
      <c r="H726" s="7">
        <f t="shared" ref="H726:N726" si="408">H720*H725*H721/100</f>
        <v>0</v>
      </c>
      <c r="I726" s="7">
        <f t="shared" si="408"/>
        <v>0</v>
      </c>
      <c r="J726" s="7">
        <f t="shared" si="408"/>
        <v>0</v>
      </c>
      <c r="K726" s="7">
        <f t="shared" si="408"/>
        <v>0</v>
      </c>
      <c r="L726" s="7">
        <f t="shared" si="408"/>
        <v>0</v>
      </c>
      <c r="M726" s="7">
        <f t="shared" si="408"/>
        <v>0</v>
      </c>
      <c r="N726" s="7">
        <f t="shared" si="408"/>
        <v>0</v>
      </c>
      <c r="O726" s="7"/>
      <c r="P726" s="7"/>
      <c r="Q726" s="7"/>
      <c r="R726" s="7"/>
      <c r="S726" s="7"/>
      <c r="T726" s="11"/>
      <c r="U726" s="7"/>
    </row>
    <row r="727" spans="1:34" hidden="1">
      <c r="C727" s="9"/>
      <c r="D727" s="7"/>
      <c r="E727" s="7"/>
      <c r="F727" s="8"/>
      <c r="G727" s="7"/>
      <c r="H727" s="7">
        <f t="shared" ref="H727:N727" si="409">H720*H722*H725/100</f>
        <v>0</v>
      </c>
      <c r="I727" s="7">
        <f t="shared" si="409"/>
        <v>0</v>
      </c>
      <c r="J727" s="7">
        <f t="shared" si="409"/>
        <v>0</v>
      </c>
      <c r="K727" s="7">
        <f t="shared" si="409"/>
        <v>0</v>
      </c>
      <c r="L727" s="7">
        <f t="shared" si="409"/>
        <v>0</v>
      </c>
      <c r="M727" s="7">
        <f t="shared" si="409"/>
        <v>0</v>
      </c>
      <c r="N727" s="7">
        <f t="shared" si="409"/>
        <v>0</v>
      </c>
      <c r="O727" s="7"/>
      <c r="P727" s="7"/>
      <c r="Q727" s="7"/>
      <c r="R727" s="7"/>
      <c r="S727" s="7"/>
      <c r="T727" s="7"/>
      <c r="U727" s="7"/>
    </row>
    <row r="728" spans="1:34" hidden="1">
      <c r="C728" s="9"/>
      <c r="D728" s="7"/>
      <c r="E728" s="7"/>
      <c r="F728" s="8"/>
      <c r="G728" s="7"/>
      <c r="H728" s="7">
        <f>H726+H727</f>
        <v>0</v>
      </c>
      <c r="I728" s="7">
        <f t="shared" ref="I728:N728" si="410">I726+I727</f>
        <v>0</v>
      </c>
      <c r="J728" s="7">
        <f t="shared" si="410"/>
        <v>0</v>
      </c>
      <c r="K728" s="7">
        <f t="shared" si="410"/>
        <v>0</v>
      </c>
      <c r="L728" s="7">
        <f t="shared" si="410"/>
        <v>0</v>
      </c>
      <c r="M728" s="7">
        <f t="shared" si="410"/>
        <v>0</v>
      </c>
      <c r="N728" s="7">
        <f t="shared" si="410"/>
        <v>0</v>
      </c>
      <c r="O728" s="7"/>
      <c r="P728" s="7"/>
      <c r="Q728" s="7"/>
      <c r="R728" s="7"/>
      <c r="S728" s="7"/>
      <c r="T728" s="7"/>
      <c r="U728" s="7"/>
    </row>
    <row r="729" spans="1:34" hidden="1">
      <c r="C729" s="9"/>
      <c r="D729" s="7"/>
      <c r="E729" s="7"/>
      <c r="F729" s="8"/>
      <c r="G729" s="7"/>
      <c r="H729" t="s">
        <v>0</v>
      </c>
      <c r="I729" t="s">
        <v>1</v>
      </c>
      <c r="J729" t="s">
        <v>2</v>
      </c>
      <c r="K729" t="s">
        <v>3</v>
      </c>
      <c r="L729" t="s">
        <v>4</v>
      </c>
      <c r="M729" t="s">
        <v>5</v>
      </c>
      <c r="N729" t="s">
        <v>6</v>
      </c>
      <c r="O729" t="s">
        <v>7</v>
      </c>
      <c r="P729" t="s">
        <v>8</v>
      </c>
      <c r="Q729" t="s">
        <v>0</v>
      </c>
      <c r="R729" t="s">
        <v>1</v>
      </c>
      <c r="S729" t="s">
        <v>2</v>
      </c>
      <c r="T729" t="s">
        <v>3</v>
      </c>
      <c r="U729" t="s">
        <v>4</v>
      </c>
      <c r="V729" t="s">
        <v>5</v>
      </c>
      <c r="W729" t="s">
        <v>6</v>
      </c>
      <c r="X729" t="s">
        <v>7</v>
      </c>
      <c r="Y729" t="s">
        <v>8</v>
      </c>
      <c r="Z729" s="7"/>
      <c r="AA729" s="7"/>
      <c r="AB729" s="7"/>
      <c r="AC729" s="7"/>
      <c r="AD729" s="7"/>
      <c r="AE729" s="7"/>
      <c r="AF729" s="7"/>
      <c r="AG729" s="7"/>
      <c r="AH729" s="7"/>
    </row>
    <row r="730" spans="1:34" hidden="1">
      <c r="C730" s="9"/>
      <c r="D730" s="7" t="str">
        <f>IF(E720="歩兵科","1","0")</f>
        <v>0</v>
      </c>
      <c r="E730" s="7" t="s">
        <v>13</v>
      </c>
      <c r="F730" s="8"/>
      <c r="G730" s="7">
        <f>H720+D730</f>
        <v>0</v>
      </c>
      <c r="H730" s="13">
        <f t="shared" ref="H730:P730" si="411">H717*H736</f>
        <v>0</v>
      </c>
      <c r="I730" s="14">
        <f t="shared" si="411"/>
        <v>0</v>
      </c>
      <c r="J730" s="14">
        <f t="shared" si="411"/>
        <v>0</v>
      </c>
      <c r="K730" s="14">
        <f t="shared" si="411"/>
        <v>0</v>
      </c>
      <c r="L730" s="14">
        <f t="shared" si="411"/>
        <v>8000000</v>
      </c>
      <c r="M730" s="14">
        <f t="shared" si="411"/>
        <v>416000</v>
      </c>
      <c r="N730" s="14">
        <f t="shared" si="411"/>
        <v>432000</v>
      </c>
      <c r="O730" s="14">
        <f t="shared" si="411"/>
        <v>0</v>
      </c>
      <c r="P730" s="14">
        <f t="shared" si="411"/>
        <v>90000</v>
      </c>
      <c r="Q730" s="15">
        <f>G730*H730/G734</f>
        <v>0</v>
      </c>
      <c r="R730" s="16">
        <f>G730*I730/G734</f>
        <v>0</v>
      </c>
      <c r="S730" s="16">
        <f>G730*J730/G734</f>
        <v>0</v>
      </c>
      <c r="T730" s="16">
        <f>G730*K730/G734</f>
        <v>0</v>
      </c>
      <c r="U730" s="16">
        <f>G730*L730/G734</f>
        <v>0</v>
      </c>
      <c r="V730" s="16">
        <f>G730*M730/G734</f>
        <v>0</v>
      </c>
      <c r="W730" s="16">
        <f>G730*N730/G734</f>
        <v>0</v>
      </c>
      <c r="X730" s="16">
        <f>G730*O730/G734</f>
        <v>0</v>
      </c>
      <c r="Y730" s="17">
        <f>G730*P730/G734</f>
        <v>0</v>
      </c>
      <c r="Z730" s="7"/>
      <c r="AA730" s="7"/>
      <c r="AB730" s="7"/>
      <c r="AC730" s="7"/>
      <c r="AD730" s="7"/>
      <c r="AE730" s="7"/>
      <c r="AF730" s="7"/>
      <c r="AG730" s="7"/>
      <c r="AH730" s="7"/>
    </row>
    <row r="731" spans="1:34" hidden="1">
      <c r="C731" s="9"/>
      <c r="D731" s="7" t="str">
        <f>IF(E720="槍兵科","1","0")</f>
        <v>0</v>
      </c>
      <c r="E731" s="7" t="s">
        <v>18</v>
      </c>
      <c r="F731" s="8"/>
      <c r="G731" s="7">
        <f>I720+L720+D731</f>
        <v>0</v>
      </c>
      <c r="H731" s="18">
        <f t="shared" ref="H731:P731" si="412">H717*H737</f>
        <v>0</v>
      </c>
      <c r="I731" s="7">
        <f t="shared" si="412"/>
        <v>0</v>
      </c>
      <c r="J731" s="7">
        <f t="shared" si="412"/>
        <v>0</v>
      </c>
      <c r="K731" s="7">
        <f t="shared" si="412"/>
        <v>0</v>
      </c>
      <c r="L731" s="7">
        <f t="shared" si="412"/>
        <v>4000000</v>
      </c>
      <c r="M731" s="7">
        <f t="shared" si="412"/>
        <v>290000</v>
      </c>
      <c r="N731" s="7">
        <f t="shared" si="412"/>
        <v>140000</v>
      </c>
      <c r="O731" s="7">
        <f t="shared" si="412"/>
        <v>0</v>
      </c>
      <c r="P731" s="7">
        <f t="shared" si="412"/>
        <v>30000</v>
      </c>
      <c r="Q731" s="19">
        <f>G731*H731/G734</f>
        <v>0</v>
      </c>
      <c r="R731" s="20">
        <f>G731*I731/G734</f>
        <v>0</v>
      </c>
      <c r="S731" s="20">
        <f>G731*J731/G734</f>
        <v>0</v>
      </c>
      <c r="T731" s="20">
        <f>G731*K731/G734</f>
        <v>0</v>
      </c>
      <c r="U731" s="20">
        <f>G731*L731/G734</f>
        <v>0</v>
      </c>
      <c r="V731" s="20">
        <f>G731*M731/G734</f>
        <v>0</v>
      </c>
      <c r="W731" s="20">
        <f>G731*N731/G734</f>
        <v>0</v>
      </c>
      <c r="X731" s="20">
        <f>G731*O731/G734</f>
        <v>0</v>
      </c>
      <c r="Y731" s="21">
        <f>G731*P731/G734</f>
        <v>0</v>
      </c>
      <c r="Z731" s="7"/>
      <c r="AA731" s="7"/>
      <c r="AB731" s="7"/>
      <c r="AC731" s="7"/>
      <c r="AD731" s="7"/>
      <c r="AE731" s="7"/>
      <c r="AF731" s="7"/>
      <c r="AG731" s="7"/>
      <c r="AH731" s="7"/>
    </row>
    <row r="732" spans="1:34" hidden="1">
      <c r="C732" s="9"/>
      <c r="D732" s="7" t="str">
        <f>IF(E720="弓兵科","1","0")</f>
        <v>0</v>
      </c>
      <c r="E732" s="7" t="s">
        <v>15</v>
      </c>
      <c r="F732" s="8"/>
      <c r="G732" s="7">
        <f>J720+M720+D732</f>
        <v>0</v>
      </c>
      <c r="H732" s="18">
        <f t="shared" ref="H732:P732" si="413">H717*H738</f>
        <v>0</v>
      </c>
      <c r="I732" s="7">
        <f t="shared" si="413"/>
        <v>0</v>
      </c>
      <c r="J732" s="7">
        <f t="shared" si="413"/>
        <v>0</v>
      </c>
      <c r="K732" s="7">
        <f t="shared" si="413"/>
        <v>0</v>
      </c>
      <c r="L732" s="7">
        <f t="shared" si="413"/>
        <v>2520000</v>
      </c>
      <c r="M732" s="7">
        <f t="shared" si="413"/>
        <v>210000</v>
      </c>
      <c r="N732" s="7">
        <f t="shared" si="413"/>
        <v>300000</v>
      </c>
      <c r="O732" s="7">
        <f t="shared" si="413"/>
        <v>0</v>
      </c>
      <c r="P732" s="7">
        <f t="shared" si="413"/>
        <v>120000</v>
      </c>
      <c r="Q732" s="19">
        <f>G732*H732/G734</f>
        <v>0</v>
      </c>
      <c r="R732" s="20">
        <f>G732*I732/G734</f>
        <v>0</v>
      </c>
      <c r="S732" s="20">
        <f>G732*J732/G734</f>
        <v>0</v>
      </c>
      <c r="T732" s="20">
        <f>G732*K732/G734</f>
        <v>0</v>
      </c>
      <c r="U732" s="20">
        <f>G732*L732/G734</f>
        <v>0</v>
      </c>
      <c r="V732" s="20">
        <f>G732*M732/G734</f>
        <v>0</v>
      </c>
      <c r="W732" s="20">
        <f>G732*N732/G734</f>
        <v>0</v>
      </c>
      <c r="X732" s="20">
        <f>G732*O732/G734</f>
        <v>0</v>
      </c>
      <c r="Y732" s="21">
        <f>G732*P732/G734</f>
        <v>0</v>
      </c>
      <c r="Z732" s="7"/>
      <c r="AA732" s="7"/>
      <c r="AB732" s="7"/>
      <c r="AC732" s="7"/>
      <c r="AD732" s="7"/>
      <c r="AE732" s="7"/>
      <c r="AF732" s="7"/>
      <c r="AG732" s="7"/>
      <c r="AH732" s="7"/>
    </row>
    <row r="733" spans="1:34" hidden="1">
      <c r="C733" s="9"/>
      <c r="D733" s="7" t="str">
        <f>IF(E720="騎兵科","1","0")</f>
        <v>1</v>
      </c>
      <c r="E733" s="7" t="s">
        <v>25</v>
      </c>
      <c r="F733" s="8"/>
      <c r="G733" s="7">
        <f>K720+N720+D733</f>
        <v>1</v>
      </c>
      <c r="H733" s="22">
        <f t="shared" ref="H733:P733" si="414">H717*H739</f>
        <v>0</v>
      </c>
      <c r="I733" s="23">
        <f t="shared" si="414"/>
        <v>0</v>
      </c>
      <c r="J733" s="23">
        <f t="shared" si="414"/>
        <v>0</v>
      </c>
      <c r="K733" s="23">
        <f t="shared" si="414"/>
        <v>0</v>
      </c>
      <c r="L733" s="23">
        <f t="shared" si="414"/>
        <v>5480000</v>
      </c>
      <c r="M733" s="23">
        <f t="shared" si="414"/>
        <v>130000</v>
      </c>
      <c r="N733" s="23">
        <f t="shared" si="414"/>
        <v>220000</v>
      </c>
      <c r="O733" s="23">
        <f t="shared" si="414"/>
        <v>0</v>
      </c>
      <c r="P733" s="23">
        <f t="shared" si="414"/>
        <v>60000</v>
      </c>
      <c r="Q733" s="24">
        <f>G733*H733/G734</f>
        <v>0</v>
      </c>
      <c r="R733" s="25">
        <f>G733*I733/G734</f>
        <v>0</v>
      </c>
      <c r="S733" s="25">
        <f>G733*J733/G734</f>
        <v>0</v>
      </c>
      <c r="T733" s="25">
        <f>G733*K733/G734</f>
        <v>0</v>
      </c>
      <c r="U733" s="25">
        <f>G733*L733/G734</f>
        <v>5480000</v>
      </c>
      <c r="V733" s="25">
        <f>G733*M733/G734</f>
        <v>130000</v>
      </c>
      <c r="W733" s="25">
        <f>G733*N733/G734</f>
        <v>220000</v>
      </c>
      <c r="X733" s="25">
        <f>G733*O733/G734</f>
        <v>0</v>
      </c>
      <c r="Y733" s="26">
        <f>G733*P733/G734</f>
        <v>60000</v>
      </c>
      <c r="Z733" s="7"/>
      <c r="AA733" s="7"/>
      <c r="AB733" s="7"/>
      <c r="AC733" s="7"/>
      <c r="AD733" s="7"/>
      <c r="AE733" s="7"/>
      <c r="AF733" s="7"/>
      <c r="AG733" s="7"/>
      <c r="AH733" s="7"/>
    </row>
    <row r="734" spans="1:34" hidden="1">
      <c r="C734" s="9"/>
      <c r="D734" s="7"/>
      <c r="E734" s="7"/>
      <c r="F734" s="8"/>
      <c r="G734" s="7">
        <f>SUM(G730:G733)</f>
        <v>1</v>
      </c>
      <c r="H734" s="7"/>
      <c r="I734" s="7"/>
      <c r="J734" s="7"/>
      <c r="K734" s="7"/>
      <c r="L734" s="7"/>
      <c r="M734" s="7"/>
      <c r="N734" s="7"/>
      <c r="O734" s="7"/>
      <c r="P734" s="7"/>
      <c r="Q734" s="20">
        <f t="shared" ref="Q734:Y734" si="415">SUM(Q730:Q733)</f>
        <v>0</v>
      </c>
      <c r="R734" s="20">
        <f t="shared" si="415"/>
        <v>0</v>
      </c>
      <c r="S734" s="20">
        <f t="shared" si="415"/>
        <v>0</v>
      </c>
      <c r="T734" s="20">
        <f t="shared" si="415"/>
        <v>0</v>
      </c>
      <c r="U734" s="20">
        <f t="shared" si="415"/>
        <v>5480000</v>
      </c>
      <c r="V734" s="20">
        <f t="shared" si="415"/>
        <v>130000</v>
      </c>
      <c r="W734" s="20">
        <f t="shared" si="415"/>
        <v>220000</v>
      </c>
      <c r="X734" s="20">
        <f t="shared" si="415"/>
        <v>0</v>
      </c>
      <c r="Y734" s="20">
        <f t="shared" si="415"/>
        <v>60000</v>
      </c>
      <c r="Z734" s="27">
        <f>9-COUNTIF(Q734:Y734,0)</f>
        <v>4</v>
      </c>
      <c r="AA734" s="7" t="s">
        <v>27</v>
      </c>
      <c r="AB734" s="7"/>
      <c r="AC734" s="7"/>
      <c r="AD734" s="7"/>
      <c r="AE734" s="7"/>
      <c r="AF734" s="7"/>
      <c r="AG734" s="7"/>
      <c r="AH734" s="7"/>
    </row>
    <row r="735" spans="1:34" hidden="1">
      <c r="C735" s="9"/>
      <c r="D735" s="7"/>
      <c r="E735" s="7"/>
      <c r="F735" s="8"/>
      <c r="G735" s="7"/>
      <c r="H735" s="13" t="s">
        <v>0</v>
      </c>
      <c r="I735" s="14" t="s">
        <v>1</v>
      </c>
      <c r="J735" s="14" t="s">
        <v>2</v>
      </c>
      <c r="K735" s="14" t="s">
        <v>3</v>
      </c>
      <c r="L735" s="14" t="s">
        <v>28</v>
      </c>
      <c r="M735" s="14" t="s">
        <v>29</v>
      </c>
      <c r="N735" s="14" t="s">
        <v>30</v>
      </c>
      <c r="O735" s="14" t="s">
        <v>7</v>
      </c>
      <c r="P735" s="28" t="s">
        <v>8</v>
      </c>
      <c r="Q735" s="29">
        <f>IF(Q734=0,0,Q734-V725/Z734)</f>
        <v>0</v>
      </c>
      <c r="R735" s="30">
        <f>IF(R734=0,0,R734-V725/Z734)</f>
        <v>0</v>
      </c>
      <c r="S735" s="30">
        <f>IF(S734=0,0,S734-V725/Z734)</f>
        <v>0</v>
      </c>
      <c r="T735" s="30">
        <f>IF(T734=0,0,T734-V725/Z734)</f>
        <v>0</v>
      </c>
      <c r="U735" s="30">
        <f>IF(U734=0,0,U734-V725/Z734)</f>
        <v>5480000</v>
      </c>
      <c r="V735" s="30">
        <f>IF(V734=0,0,V734-V725/Z734)</f>
        <v>130000</v>
      </c>
      <c r="W735" s="30">
        <f>IF(W734=0,0,W734-V725/Z734)</f>
        <v>220000</v>
      </c>
      <c r="X735" s="30">
        <f>IF(X734=0,0,X734-V725/Z734)</f>
        <v>0</v>
      </c>
      <c r="Y735" s="30">
        <f>IF(Y734=0,0,Y734-V725/Z734)</f>
        <v>60000</v>
      </c>
      <c r="Z735" s="27">
        <f>9-(IF(Q735&gt;0,0,1)+IF(R735&gt;0,0,1)+IF(S735&gt;0,0,1)+IF(T735&gt;0,0,1)+IF(U735&gt;0,0,1)+IF(V735&gt;0,0,1)+IF(W735&gt;0,0,1)+IF(X735&gt;0,0,1)+IF(Y735&gt;0,0,1))</f>
        <v>4</v>
      </c>
      <c r="AA735" s="27" t="s">
        <v>31</v>
      </c>
      <c r="AB735" s="7"/>
      <c r="AC735" s="7"/>
      <c r="AD735" s="7"/>
      <c r="AE735" s="7"/>
      <c r="AF735" s="7"/>
      <c r="AG735" s="7"/>
      <c r="AH735" s="7"/>
    </row>
    <row r="736" spans="1:34" hidden="1">
      <c r="C736" s="9"/>
      <c r="D736" s="7"/>
      <c r="E736" s="7" t="s">
        <v>13</v>
      </c>
      <c r="F736" s="8"/>
      <c r="G736" s="7"/>
      <c r="H736" s="18">
        <v>15</v>
      </c>
      <c r="I736" s="7">
        <v>50</v>
      </c>
      <c r="J736" s="7">
        <v>52</v>
      </c>
      <c r="K736" s="7">
        <v>54</v>
      </c>
      <c r="L736" s="7">
        <v>200</v>
      </c>
      <c r="M736" s="7">
        <v>208</v>
      </c>
      <c r="N736" s="7">
        <v>216</v>
      </c>
      <c r="O736" s="7">
        <v>10</v>
      </c>
      <c r="P736" s="31">
        <v>30</v>
      </c>
      <c r="Q736" s="32">
        <f>IF(Q735&gt;0,0,Q735)</f>
        <v>0</v>
      </c>
      <c r="R736" s="32">
        <f t="shared" ref="R736:Y736" si="416">IF(R735&gt;0,0,R735)</f>
        <v>0</v>
      </c>
      <c r="S736" s="32">
        <f t="shared" si="416"/>
        <v>0</v>
      </c>
      <c r="T736" s="32">
        <f t="shared" si="416"/>
        <v>0</v>
      </c>
      <c r="U736" s="32">
        <f t="shared" si="416"/>
        <v>0</v>
      </c>
      <c r="V736" s="32">
        <f t="shared" si="416"/>
        <v>0</v>
      </c>
      <c r="W736" s="32">
        <f t="shared" si="416"/>
        <v>0</v>
      </c>
      <c r="X736" s="32">
        <f t="shared" si="416"/>
        <v>0</v>
      </c>
      <c r="Y736" s="32">
        <f t="shared" si="416"/>
        <v>0</v>
      </c>
      <c r="Z736" s="7">
        <f>SUM(Q736:Y736)/Z735</f>
        <v>0</v>
      </c>
      <c r="AA736" s="7"/>
      <c r="AB736" s="7"/>
      <c r="AC736" s="7"/>
      <c r="AD736" s="7"/>
      <c r="AE736" s="7"/>
      <c r="AF736" s="7"/>
      <c r="AG736" s="7"/>
      <c r="AH736" s="7"/>
    </row>
    <row r="737" spans="3:27" hidden="1">
      <c r="C737" s="9"/>
      <c r="D737" s="7"/>
      <c r="E737" s="7" t="s">
        <v>18</v>
      </c>
      <c r="F737" s="8"/>
      <c r="G737" s="7"/>
      <c r="H737" s="18">
        <v>10</v>
      </c>
      <c r="I737" s="7">
        <v>40</v>
      </c>
      <c r="J737" s="7">
        <v>58</v>
      </c>
      <c r="K737" s="7">
        <v>28</v>
      </c>
      <c r="L737" s="7">
        <v>100</v>
      </c>
      <c r="M737" s="7">
        <v>145</v>
      </c>
      <c r="N737" s="7">
        <v>70</v>
      </c>
      <c r="O737" s="7">
        <v>10</v>
      </c>
      <c r="P737" s="31">
        <v>10</v>
      </c>
      <c r="Q737" s="33">
        <f t="shared" ref="Q737:Y737" si="417">IF(Q735&lt;0,0,Q735)</f>
        <v>0</v>
      </c>
      <c r="R737" s="33">
        <f t="shared" si="417"/>
        <v>0</v>
      </c>
      <c r="S737" s="33">
        <f t="shared" si="417"/>
        <v>0</v>
      </c>
      <c r="T737" s="33">
        <f t="shared" si="417"/>
        <v>0</v>
      </c>
      <c r="U737" s="33">
        <f t="shared" si="417"/>
        <v>5480000</v>
      </c>
      <c r="V737" s="33">
        <f t="shared" si="417"/>
        <v>130000</v>
      </c>
      <c r="W737" s="33">
        <f t="shared" si="417"/>
        <v>220000</v>
      </c>
      <c r="X737" s="33">
        <f t="shared" si="417"/>
        <v>0</v>
      </c>
      <c r="Y737" s="33">
        <f t="shared" si="417"/>
        <v>60000</v>
      </c>
    </row>
    <row r="738" spans="3:27" hidden="1">
      <c r="C738" s="9"/>
      <c r="D738" s="7"/>
      <c r="E738" s="7" t="s">
        <v>15</v>
      </c>
      <c r="F738" s="8"/>
      <c r="G738" s="7"/>
      <c r="H738" s="18">
        <v>10</v>
      </c>
      <c r="I738" s="7">
        <v>25</v>
      </c>
      <c r="J738" s="7">
        <v>42</v>
      </c>
      <c r="K738" s="7">
        <v>60</v>
      </c>
      <c r="L738" s="7">
        <v>63</v>
      </c>
      <c r="M738" s="7">
        <v>105</v>
      </c>
      <c r="N738" s="7">
        <v>150</v>
      </c>
      <c r="O738" s="7">
        <v>5</v>
      </c>
      <c r="P738" s="31">
        <v>40</v>
      </c>
      <c r="Q738" s="24">
        <f>IF(Q737=0,0,Q737+Z736)</f>
        <v>0</v>
      </c>
      <c r="R738" s="25">
        <f>IF(R737=0,0,R737+Z736)</f>
        <v>0</v>
      </c>
      <c r="S738" s="25">
        <f>IF(S737=0,0,S737+Z736)</f>
        <v>0</v>
      </c>
      <c r="T738" s="25">
        <f>IF(T737=0,0,T737+Z736)</f>
        <v>0</v>
      </c>
      <c r="U738" s="25">
        <f>IF(U737=0,0,U737+Z736)</f>
        <v>5480000</v>
      </c>
      <c r="V738" s="25">
        <f>IF(V737=0,0,V737+Z736)</f>
        <v>130000</v>
      </c>
      <c r="W738" s="25">
        <f>IF(W737=0,0,W737+Z736)</f>
        <v>220000</v>
      </c>
      <c r="X738" s="25">
        <f>IF(X737=0,0,X737+Z736)</f>
        <v>0</v>
      </c>
      <c r="Y738" s="25">
        <f>IF(Y737=0,0,Y737+Z736)</f>
        <v>60000</v>
      </c>
      <c r="Z738" s="27">
        <f>9-(IF(Q738&gt;0,0,1)+IF(R738&gt;0,0,1)+IF(S738&gt;0,0,1)+IF(T738&gt;0,0,1)+IF(U738&gt;0,0,1)+IF(V738&gt;0,0,1)+IF(W738&gt;0,0,1)+IF(X738&gt;0,0,1)+IF(Y738&gt;0,0,1))</f>
        <v>4</v>
      </c>
      <c r="AA738" s="27" t="s">
        <v>31</v>
      </c>
    </row>
    <row r="739" spans="3:27" hidden="1">
      <c r="C739" s="9"/>
      <c r="D739" s="7"/>
      <c r="E739" s="7" t="s">
        <v>25</v>
      </c>
      <c r="F739" s="8"/>
      <c r="G739" s="7"/>
      <c r="H739" s="22">
        <v>10</v>
      </c>
      <c r="I739" s="23">
        <v>55</v>
      </c>
      <c r="J739" s="23">
        <v>26</v>
      </c>
      <c r="K739" s="23">
        <v>44</v>
      </c>
      <c r="L739" s="23">
        <v>137</v>
      </c>
      <c r="M739" s="23">
        <v>65</v>
      </c>
      <c r="N739" s="23">
        <v>110</v>
      </c>
      <c r="O739" s="23">
        <v>5</v>
      </c>
      <c r="P739" s="34">
        <v>20</v>
      </c>
      <c r="Q739" s="32">
        <f>IF(Q738&gt;0,0,Q738)</f>
        <v>0</v>
      </c>
      <c r="R739" s="32">
        <f t="shared" ref="R739:Y739" si="418">IF(R738&gt;0,0,R738)</f>
        <v>0</v>
      </c>
      <c r="S739" s="32">
        <f t="shared" si="418"/>
        <v>0</v>
      </c>
      <c r="T739" s="32">
        <f t="shared" si="418"/>
        <v>0</v>
      </c>
      <c r="U739" s="32">
        <f t="shared" si="418"/>
        <v>0</v>
      </c>
      <c r="V739" s="32">
        <f t="shared" si="418"/>
        <v>0</v>
      </c>
      <c r="W739" s="32">
        <f t="shared" si="418"/>
        <v>0</v>
      </c>
      <c r="X739" s="32">
        <f t="shared" si="418"/>
        <v>0</v>
      </c>
      <c r="Y739" s="32">
        <f t="shared" si="418"/>
        <v>0</v>
      </c>
      <c r="Z739" s="7">
        <f>SUM(Q739:Y739)/Z738</f>
        <v>0</v>
      </c>
      <c r="AA739" s="7"/>
    </row>
    <row r="740" spans="3:27" hidden="1">
      <c r="C740" s="9"/>
      <c r="D740" s="7"/>
      <c r="E740" s="7"/>
      <c r="F740" s="8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33">
        <f t="shared" ref="Q740:Y740" si="419">IF(Q738&lt;0,0,Q738)</f>
        <v>0</v>
      </c>
      <c r="R740" s="33">
        <f t="shared" si="419"/>
        <v>0</v>
      </c>
      <c r="S740" s="33">
        <f t="shared" si="419"/>
        <v>0</v>
      </c>
      <c r="T740" s="33">
        <f t="shared" si="419"/>
        <v>0</v>
      </c>
      <c r="U740" s="33">
        <f t="shared" si="419"/>
        <v>5480000</v>
      </c>
      <c r="V740" s="33">
        <f t="shared" si="419"/>
        <v>130000</v>
      </c>
      <c r="W740" s="33">
        <f t="shared" si="419"/>
        <v>220000</v>
      </c>
      <c r="X740" s="33">
        <f t="shared" si="419"/>
        <v>0</v>
      </c>
      <c r="Y740" s="33">
        <f t="shared" si="419"/>
        <v>60000</v>
      </c>
    </row>
    <row r="741" spans="3:27" hidden="1">
      <c r="C741" s="9"/>
      <c r="D741" s="7"/>
      <c r="E741" s="7"/>
      <c r="F741" s="8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24">
        <f>IF(Q740=0,0,Q740+Z739)</f>
        <v>0</v>
      </c>
      <c r="R741" s="25">
        <f>IF(R740=0,0,R740+Z739)</f>
        <v>0</v>
      </c>
      <c r="S741" s="25">
        <f>IF(S740=0,0,S740+Z739)</f>
        <v>0</v>
      </c>
      <c r="T741" s="25">
        <f>IF(T740=0,0,T740+Z739)</f>
        <v>0</v>
      </c>
      <c r="U741" s="25">
        <f>IF(U740=0,0,U740+Z739)</f>
        <v>5480000</v>
      </c>
      <c r="V741" s="25">
        <f>IF(V740=0,0,V740+Z739)</f>
        <v>130000</v>
      </c>
      <c r="W741" s="25">
        <f>IF(W740=0,0,W740+Z739)</f>
        <v>220000</v>
      </c>
      <c r="X741" s="25">
        <f>IF(X740=0,0,X740+Z739)</f>
        <v>0</v>
      </c>
      <c r="Y741" s="25">
        <f>IF(Y740=0,0,Y740+Z739)</f>
        <v>60000</v>
      </c>
      <c r="Z741" s="27">
        <f>9-(IF(Q741&gt;0,0,1)+IF(R741&gt;0,0,1)+IF(S741&gt;0,0,1)+IF(T741&gt;0,0,1)+IF(U741&gt;0,0,1)+IF(V741&gt;0,0,1)+IF(W741&gt;0,0,1)+IF(X741&gt;0,0,1)+IF(Y741&gt;0,0,1))</f>
        <v>4</v>
      </c>
      <c r="AA741" s="27" t="s">
        <v>31</v>
      </c>
    </row>
    <row r="742" spans="3:27" hidden="1">
      <c r="C742" s="9"/>
      <c r="D742" s="7"/>
      <c r="E742" s="7"/>
      <c r="F742" s="8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32">
        <f>IF(Q741&gt;0,0,Q741)</f>
        <v>0</v>
      </c>
      <c r="R742" s="32">
        <f t="shared" ref="R742:Y742" si="420">IF(R741&gt;0,0,R741)</f>
        <v>0</v>
      </c>
      <c r="S742" s="32">
        <f t="shared" si="420"/>
        <v>0</v>
      </c>
      <c r="T742" s="32">
        <f t="shared" si="420"/>
        <v>0</v>
      </c>
      <c r="U742" s="32">
        <f t="shared" si="420"/>
        <v>0</v>
      </c>
      <c r="V742" s="32">
        <f t="shared" si="420"/>
        <v>0</v>
      </c>
      <c r="W742" s="32">
        <f t="shared" si="420"/>
        <v>0</v>
      </c>
      <c r="X742" s="32">
        <f t="shared" si="420"/>
        <v>0</v>
      </c>
      <c r="Y742" s="32">
        <f t="shared" si="420"/>
        <v>0</v>
      </c>
      <c r="Z742" s="7">
        <f>SUM(Q742:Y742)/Z741</f>
        <v>0</v>
      </c>
      <c r="AA742" s="7"/>
    </row>
    <row r="743" spans="3:27" hidden="1">
      <c r="C743" s="9"/>
      <c r="D743" s="7"/>
      <c r="E743" s="7"/>
      <c r="F743" s="8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33">
        <f t="shared" ref="Q743:Y743" si="421">IF(Q741&lt;0,0,Q741)</f>
        <v>0</v>
      </c>
      <c r="R743" s="33">
        <f t="shared" si="421"/>
        <v>0</v>
      </c>
      <c r="S743" s="33">
        <f t="shared" si="421"/>
        <v>0</v>
      </c>
      <c r="T743" s="33">
        <f t="shared" si="421"/>
        <v>0</v>
      </c>
      <c r="U743" s="33">
        <f t="shared" si="421"/>
        <v>5480000</v>
      </c>
      <c r="V743" s="33">
        <f t="shared" si="421"/>
        <v>130000</v>
      </c>
      <c r="W743" s="33">
        <f t="shared" si="421"/>
        <v>220000</v>
      </c>
      <c r="X743" s="33">
        <f t="shared" si="421"/>
        <v>0</v>
      </c>
      <c r="Y743" s="33">
        <f t="shared" si="421"/>
        <v>60000</v>
      </c>
    </row>
    <row r="744" spans="3:27" hidden="1">
      <c r="C744" s="9"/>
      <c r="D744" s="7"/>
      <c r="E744" s="7"/>
      <c r="F744" s="8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24">
        <f>IF(Q743=0,0,Q743+Z742)</f>
        <v>0</v>
      </c>
      <c r="R744" s="25">
        <f>IF(R743=0,0,R743+Z742)</f>
        <v>0</v>
      </c>
      <c r="S744" s="25">
        <f>IF(S743=0,0,S743+Z742)</f>
        <v>0</v>
      </c>
      <c r="T744" s="25">
        <f>IF(T743=0,0,T743+Z742)</f>
        <v>0</v>
      </c>
      <c r="U744" s="25">
        <f>IF(U743=0,0,U743+Z742)</f>
        <v>5480000</v>
      </c>
      <c r="V744" s="25">
        <f>IF(V743=0,0,V743+Z742)</f>
        <v>130000</v>
      </c>
      <c r="W744" s="25">
        <f>IF(W743=0,0,W743+Z742)</f>
        <v>220000</v>
      </c>
      <c r="X744" s="25">
        <f>IF(X743=0,0,X743+Z742)</f>
        <v>0</v>
      </c>
      <c r="Y744" s="25">
        <f>IF(Y743=0,0,Y743+Z742)</f>
        <v>60000</v>
      </c>
      <c r="Z744" s="27">
        <f>9-(IF(Q744&gt;0,0,1)+IF(R744&gt;0,0,1)+IF(S744&gt;0,0,1)+IF(T744&gt;0,0,1)+IF(U744&gt;0,0,1)+IF(V744&gt;0,0,1)+IF(W744&gt;0,0,1)+IF(X744&gt;0,0,1)+IF(Y744&gt;0,0,1))</f>
        <v>4</v>
      </c>
      <c r="AA744" s="27" t="s">
        <v>31</v>
      </c>
    </row>
    <row r="745" spans="3:27" hidden="1">
      <c r="C745" s="9"/>
      <c r="D745" s="7"/>
      <c r="E745" s="7"/>
      <c r="F745" s="8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32">
        <f>IF(Q744&gt;0,0,Q744)</f>
        <v>0</v>
      </c>
      <c r="R745" s="32">
        <f t="shared" ref="R745:Y745" si="422">IF(R744&gt;0,0,R744)</f>
        <v>0</v>
      </c>
      <c r="S745" s="32">
        <f t="shared" si="422"/>
        <v>0</v>
      </c>
      <c r="T745" s="32">
        <f t="shared" si="422"/>
        <v>0</v>
      </c>
      <c r="U745" s="32">
        <f t="shared" si="422"/>
        <v>0</v>
      </c>
      <c r="V745" s="32">
        <f t="shared" si="422"/>
        <v>0</v>
      </c>
      <c r="W745" s="32">
        <f t="shared" si="422"/>
        <v>0</v>
      </c>
      <c r="X745" s="32">
        <f t="shared" si="422"/>
        <v>0</v>
      </c>
      <c r="Y745" s="32">
        <f t="shared" si="422"/>
        <v>0</v>
      </c>
      <c r="Z745" s="7">
        <f>SUM(Q745:Y745)/Z744</f>
        <v>0</v>
      </c>
      <c r="AA745" s="7"/>
    </row>
    <row r="746" spans="3:27" hidden="1">
      <c r="C746" s="9"/>
      <c r="D746" s="7"/>
      <c r="E746" s="7"/>
      <c r="F746" s="8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33">
        <f t="shared" ref="Q746:Y746" si="423">IF(Q744&lt;0,0,Q744)</f>
        <v>0</v>
      </c>
      <c r="R746" s="33">
        <f t="shared" si="423"/>
        <v>0</v>
      </c>
      <c r="S746" s="33">
        <f t="shared" si="423"/>
        <v>0</v>
      </c>
      <c r="T746" s="33">
        <f t="shared" si="423"/>
        <v>0</v>
      </c>
      <c r="U746" s="33">
        <f t="shared" si="423"/>
        <v>5480000</v>
      </c>
      <c r="V746" s="33">
        <f t="shared" si="423"/>
        <v>130000</v>
      </c>
      <c r="W746" s="33">
        <f t="shared" si="423"/>
        <v>220000</v>
      </c>
      <c r="X746" s="33">
        <f t="shared" si="423"/>
        <v>0</v>
      </c>
      <c r="Y746" s="33">
        <f t="shared" si="423"/>
        <v>60000</v>
      </c>
    </row>
    <row r="747" spans="3:27" hidden="1">
      <c r="C747" s="9"/>
      <c r="D747" s="7"/>
      <c r="E747" s="7"/>
      <c r="F747" s="8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24">
        <f>IF(Q746=0,0,Q746+Z745)</f>
        <v>0</v>
      </c>
      <c r="R747" s="25">
        <f>IF(R746=0,0,R746+Z745)</f>
        <v>0</v>
      </c>
      <c r="S747" s="25">
        <f>IF(S746=0,0,S746+Z745)</f>
        <v>0</v>
      </c>
      <c r="T747" s="25">
        <f>IF(T746=0,0,T746+Z745)</f>
        <v>0</v>
      </c>
      <c r="U747" s="25">
        <f>IF(U746=0,0,U746+Z745)</f>
        <v>5480000</v>
      </c>
      <c r="V747" s="25">
        <f>IF(V746=0,0,V746+Z745)</f>
        <v>130000</v>
      </c>
      <c r="W747" s="25">
        <f>IF(W746=0,0,W746+Z745)</f>
        <v>220000</v>
      </c>
      <c r="X747" s="25">
        <f>IF(X746=0,0,X746+Z745)</f>
        <v>0</v>
      </c>
      <c r="Y747" s="25">
        <f>IF(Y746=0,0,Y746+Z745)</f>
        <v>60000</v>
      </c>
      <c r="Z747" s="27">
        <f>9-(IF(Q747&gt;0,0,1)+IF(R747&gt;0,0,1)+IF(S747&gt;0,0,1)+IF(T747&gt;0,0,1)+IF(U747&gt;0,0,1)+IF(V747&gt;0,0,1)+IF(W747&gt;0,0,1)+IF(X747&gt;0,0,1)+IF(Y747&gt;0,0,1))</f>
        <v>4</v>
      </c>
      <c r="AA747" s="27" t="s">
        <v>31</v>
      </c>
    </row>
    <row r="748" spans="3:27" hidden="1">
      <c r="C748" s="9"/>
      <c r="D748" s="7"/>
      <c r="E748" s="7"/>
      <c r="F748" s="8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32">
        <f>IF(Q747&gt;0,0,Q747)</f>
        <v>0</v>
      </c>
      <c r="R748" s="32">
        <f t="shared" ref="R748:Y748" si="424">IF(R747&gt;0,0,R747)</f>
        <v>0</v>
      </c>
      <c r="S748" s="32">
        <f t="shared" si="424"/>
        <v>0</v>
      </c>
      <c r="T748" s="32">
        <f t="shared" si="424"/>
        <v>0</v>
      </c>
      <c r="U748" s="32">
        <f t="shared" si="424"/>
        <v>0</v>
      </c>
      <c r="V748" s="32">
        <f t="shared" si="424"/>
        <v>0</v>
      </c>
      <c r="W748" s="32">
        <f t="shared" si="424"/>
        <v>0</v>
      </c>
      <c r="X748" s="32">
        <f t="shared" si="424"/>
        <v>0</v>
      </c>
      <c r="Y748" s="32">
        <f t="shared" si="424"/>
        <v>0</v>
      </c>
      <c r="Z748" s="7">
        <f>SUM(Q748:Y748)/Z747</f>
        <v>0</v>
      </c>
      <c r="AA748" s="7"/>
    </row>
    <row r="749" spans="3:27" hidden="1">
      <c r="C749" s="9"/>
      <c r="D749" s="7"/>
      <c r="E749" s="7"/>
      <c r="F749" s="8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33">
        <f t="shared" ref="Q749:Y749" si="425">IF(Q747&lt;0,0,Q747)</f>
        <v>0</v>
      </c>
      <c r="R749" s="33">
        <f t="shared" si="425"/>
        <v>0</v>
      </c>
      <c r="S749" s="33">
        <f t="shared" si="425"/>
        <v>0</v>
      </c>
      <c r="T749" s="33">
        <f t="shared" si="425"/>
        <v>0</v>
      </c>
      <c r="U749" s="33">
        <f t="shared" si="425"/>
        <v>5480000</v>
      </c>
      <c r="V749" s="33">
        <f t="shared" si="425"/>
        <v>130000</v>
      </c>
      <c r="W749" s="33">
        <f t="shared" si="425"/>
        <v>220000</v>
      </c>
      <c r="X749" s="33">
        <f t="shared" si="425"/>
        <v>0</v>
      </c>
      <c r="Y749" s="33">
        <f t="shared" si="425"/>
        <v>60000</v>
      </c>
    </row>
    <row r="750" spans="3:27" hidden="1">
      <c r="C750" s="9"/>
      <c r="D750" s="7"/>
      <c r="E750" s="7"/>
      <c r="F750" s="8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24">
        <f>IF(Q749=0,0,Q749+Z748)</f>
        <v>0</v>
      </c>
      <c r="R750" s="25">
        <f>IF(R749=0,0,R749+Z748)</f>
        <v>0</v>
      </c>
      <c r="S750" s="25">
        <f>IF(S749=0,0,S749+Z748)</f>
        <v>0</v>
      </c>
      <c r="T750" s="25">
        <f>IF(T749=0,0,T749+Z748)</f>
        <v>0</v>
      </c>
      <c r="U750" s="25">
        <f>IF(U749=0,0,U749+Z748)</f>
        <v>5480000</v>
      </c>
      <c r="V750" s="25">
        <f>IF(V749=0,0,V749+Z748)</f>
        <v>130000</v>
      </c>
      <c r="W750" s="25">
        <f>IF(W749=0,0,W749+Z748)</f>
        <v>220000</v>
      </c>
      <c r="X750" s="25">
        <f>IF(X749=0,0,X749+Z748)</f>
        <v>0</v>
      </c>
      <c r="Y750" s="25">
        <f>IF(Y749=0,0,Y749+Z748)</f>
        <v>60000</v>
      </c>
      <c r="Z750" s="27">
        <f>9-(IF(Q750&gt;0,0,1)+IF(R750&gt;0,0,1)+IF(S750&gt;0,0,1)+IF(T750&gt;0,0,1)+IF(U750&gt;0,0,1)+IF(V750&gt;0,0,1)+IF(W750&gt;0,0,1)+IF(X750&gt;0,0,1)+IF(Y750&gt;0,0,1))</f>
        <v>4</v>
      </c>
      <c r="AA750" s="27" t="s">
        <v>31</v>
      </c>
    </row>
    <row r="751" spans="3:27" hidden="1">
      <c r="C751" s="9"/>
      <c r="D751" s="7"/>
      <c r="E751" s="7"/>
      <c r="F751" s="8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32">
        <f>IF(Q750&gt;0,0,Q750)</f>
        <v>0</v>
      </c>
      <c r="R751" s="32">
        <f t="shared" ref="R751:Y751" si="426">IF(R750&gt;0,0,R750)</f>
        <v>0</v>
      </c>
      <c r="S751" s="32">
        <f t="shared" si="426"/>
        <v>0</v>
      </c>
      <c r="T751" s="32">
        <f t="shared" si="426"/>
        <v>0</v>
      </c>
      <c r="U751" s="32">
        <f t="shared" si="426"/>
        <v>0</v>
      </c>
      <c r="V751" s="32">
        <f t="shared" si="426"/>
        <v>0</v>
      </c>
      <c r="W751" s="32">
        <f t="shared" si="426"/>
        <v>0</v>
      </c>
      <c r="X751" s="32">
        <f t="shared" si="426"/>
        <v>0</v>
      </c>
      <c r="Y751" s="32">
        <f t="shared" si="426"/>
        <v>0</v>
      </c>
      <c r="Z751" s="7">
        <f>SUM(Q751:Y751)/Z750</f>
        <v>0</v>
      </c>
      <c r="AA751" s="7"/>
    </row>
    <row r="752" spans="3:27" hidden="1">
      <c r="C752" s="9"/>
      <c r="D752" s="7"/>
      <c r="E752" s="7"/>
      <c r="F752" s="8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33">
        <f t="shared" ref="Q752:Y752" si="427">IF(Q750&lt;0,0,Q750)</f>
        <v>0</v>
      </c>
      <c r="R752" s="33">
        <f t="shared" si="427"/>
        <v>0</v>
      </c>
      <c r="S752" s="33">
        <f t="shared" si="427"/>
        <v>0</v>
      </c>
      <c r="T752" s="33">
        <f t="shared" si="427"/>
        <v>0</v>
      </c>
      <c r="U752" s="33">
        <f t="shared" si="427"/>
        <v>5480000</v>
      </c>
      <c r="V752" s="33">
        <f t="shared" si="427"/>
        <v>130000</v>
      </c>
      <c r="W752" s="33">
        <f t="shared" si="427"/>
        <v>220000</v>
      </c>
      <c r="X752" s="33">
        <f t="shared" si="427"/>
        <v>0</v>
      </c>
      <c r="Y752" s="33">
        <f t="shared" si="427"/>
        <v>60000</v>
      </c>
    </row>
    <row r="753" spans="1:27" hidden="1">
      <c r="C753" s="9"/>
      <c r="D753" s="7"/>
      <c r="E753" s="7"/>
      <c r="F753" s="8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24">
        <f>IF(Q752=0,0,Q752+Z751)</f>
        <v>0</v>
      </c>
      <c r="R753" s="25">
        <f>IF(R752=0,0,R752+Z751)</f>
        <v>0</v>
      </c>
      <c r="S753" s="25">
        <f>IF(S752=0,0,S752+Z751)</f>
        <v>0</v>
      </c>
      <c r="T753" s="25">
        <f>IF(T752=0,0,T752+Z751)</f>
        <v>0</v>
      </c>
      <c r="U753" s="25">
        <f>IF(U752=0,0,U752+Z751)</f>
        <v>5480000</v>
      </c>
      <c r="V753" s="25">
        <f>IF(V752=0,0,V752+Z751)</f>
        <v>130000</v>
      </c>
      <c r="W753" s="25">
        <f>IF(W752=0,0,W752+Z751)</f>
        <v>220000</v>
      </c>
      <c r="X753" s="25">
        <f>IF(X752=0,0,X752+Z751)</f>
        <v>0</v>
      </c>
      <c r="Y753" s="25">
        <f>IF(Y752=0,0,Y752+Z751)</f>
        <v>60000</v>
      </c>
      <c r="Z753" s="27">
        <f>9-(IF(Q753&gt;0,0,1)+IF(R753&gt;0,0,1)+IF(S753&gt;0,0,1)+IF(T753&gt;0,0,1)+IF(U753&gt;0,0,1)+IF(V753&gt;0,0,1)+IF(W753&gt;0,0,1)+IF(X753&gt;0,0,1)+IF(Y753&gt;0,0,1))</f>
        <v>4</v>
      </c>
      <c r="AA753" s="27" t="s">
        <v>31</v>
      </c>
    </row>
    <row r="754" spans="1:27" hidden="1">
      <c r="C754" s="9"/>
      <c r="D754" s="7"/>
      <c r="E754" s="7"/>
      <c r="F754" s="8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32">
        <f>IF(Q753&gt;0,0,Q753)</f>
        <v>0</v>
      </c>
      <c r="R754" s="32">
        <f t="shared" ref="R754:Y754" si="428">IF(R753&gt;0,0,R753)</f>
        <v>0</v>
      </c>
      <c r="S754" s="32">
        <f t="shared" si="428"/>
        <v>0</v>
      </c>
      <c r="T754" s="32">
        <f t="shared" si="428"/>
        <v>0</v>
      </c>
      <c r="U754" s="32">
        <f t="shared" si="428"/>
        <v>0</v>
      </c>
      <c r="V754" s="32">
        <f t="shared" si="428"/>
        <v>0</v>
      </c>
      <c r="W754" s="32">
        <f t="shared" si="428"/>
        <v>0</v>
      </c>
      <c r="X754" s="32">
        <f t="shared" si="428"/>
        <v>0</v>
      </c>
      <c r="Y754" s="32">
        <f t="shared" si="428"/>
        <v>0</v>
      </c>
      <c r="Z754" s="7">
        <f>SUM(Q754:Y754)/Z753</f>
        <v>0</v>
      </c>
      <c r="AA754" s="7"/>
    </row>
    <row r="755" spans="1:27" hidden="1">
      <c r="C755" s="9"/>
      <c r="D755" s="7"/>
      <c r="E755" s="7"/>
      <c r="F755" s="8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33">
        <f t="shared" ref="Q755:Y755" si="429">IF(Q753&lt;0,0,Q753)</f>
        <v>0</v>
      </c>
      <c r="R755" s="33">
        <f t="shared" si="429"/>
        <v>0</v>
      </c>
      <c r="S755" s="33">
        <f t="shared" si="429"/>
        <v>0</v>
      </c>
      <c r="T755" s="33">
        <f t="shared" si="429"/>
        <v>0</v>
      </c>
      <c r="U755" s="33">
        <f t="shared" si="429"/>
        <v>5480000</v>
      </c>
      <c r="V755" s="33">
        <f t="shared" si="429"/>
        <v>130000</v>
      </c>
      <c r="W755" s="33">
        <f t="shared" si="429"/>
        <v>220000</v>
      </c>
      <c r="X755" s="33">
        <f t="shared" si="429"/>
        <v>0</v>
      </c>
      <c r="Y755" s="33">
        <f t="shared" si="429"/>
        <v>60000</v>
      </c>
    </row>
    <row r="756" spans="1:27" hidden="1">
      <c r="C756" s="9"/>
      <c r="D756" s="7"/>
      <c r="E756" s="7"/>
      <c r="F756" s="8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35">
        <f>IF(Q755=0,0,Q755+Z754)</f>
        <v>0</v>
      </c>
      <c r="R756" s="35">
        <f>IF(R755=0,0,R755+Z754)</f>
        <v>0</v>
      </c>
      <c r="S756" s="35">
        <f>IF(S755=0,0,S755+Z754)</f>
        <v>0</v>
      </c>
      <c r="T756" s="35">
        <f>IF(T755=0,0,T755+Z754)</f>
        <v>0</v>
      </c>
      <c r="U756" s="35">
        <f>IF(U755=0,0,U755+Z754)</f>
        <v>5480000</v>
      </c>
      <c r="V756" s="35">
        <f>IF(V755=0,0,V755+Z754)</f>
        <v>130000</v>
      </c>
      <c r="W756" s="35">
        <f>IF(W755=0,0,W755+Z754)</f>
        <v>220000</v>
      </c>
      <c r="X756" s="35">
        <f>IF(X755=0,0,X755+Z754)</f>
        <v>0</v>
      </c>
      <c r="Y756" s="35">
        <f>IF(Y755=0,0,Y755+Z754)</f>
        <v>60000</v>
      </c>
      <c r="Z756" s="27">
        <f>9-(IF(Q756&gt;0,0,1)+IF(R756&gt;0,0,1)+IF(S756&gt;0,0,1)+IF(T756&gt;0,0,1)+IF(U756&gt;0,0,1)+IF(V756&gt;0,0,1)+IF(W756&gt;0,0,1)+IF(X756&gt;0,0,1)+IF(Y756&gt;0,0,1))</f>
        <v>4</v>
      </c>
      <c r="AA756" s="27" t="s">
        <v>31</v>
      </c>
    </row>
    <row r="757" spans="1:27" hidden="1">
      <c r="C757" s="9"/>
      <c r="D757" s="7"/>
      <c r="E757" s="7"/>
      <c r="F757" s="8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36">
        <f t="shared" ref="Q757:Y757" si="430">IF(Q756=0,0,Q756/Q734)</f>
        <v>0</v>
      </c>
      <c r="R757" s="36">
        <f t="shared" si="430"/>
        <v>0</v>
      </c>
      <c r="S757" s="36">
        <f t="shared" si="430"/>
        <v>0</v>
      </c>
      <c r="T757" s="36">
        <f t="shared" si="430"/>
        <v>0</v>
      </c>
      <c r="U757" s="36">
        <f t="shared" si="430"/>
        <v>1</v>
      </c>
      <c r="V757" s="36">
        <f t="shared" si="430"/>
        <v>1</v>
      </c>
      <c r="W757" s="36">
        <f t="shared" si="430"/>
        <v>1</v>
      </c>
      <c r="X757" s="36">
        <f t="shared" si="430"/>
        <v>0</v>
      </c>
      <c r="Y757" s="36">
        <f t="shared" si="430"/>
        <v>1</v>
      </c>
      <c r="Z757" s="27"/>
      <c r="AA757" s="27"/>
    </row>
    <row r="758" spans="1:27">
      <c r="C758" s="9"/>
      <c r="D758" s="7"/>
      <c r="E758" s="7"/>
      <c r="F758" s="8"/>
      <c r="G758" s="7"/>
      <c r="H758" s="7" t="s">
        <v>0</v>
      </c>
      <c r="I758" s="7" t="s">
        <v>1</v>
      </c>
      <c r="J758" s="7" t="s">
        <v>2</v>
      </c>
      <c r="K758" s="7" t="s">
        <v>3</v>
      </c>
      <c r="L758" s="7" t="s">
        <v>4</v>
      </c>
      <c r="M758" s="7" t="s">
        <v>5</v>
      </c>
      <c r="N758" s="7" t="s">
        <v>6</v>
      </c>
      <c r="O758" s="7" t="s">
        <v>7</v>
      </c>
      <c r="P758" s="7" t="s">
        <v>8</v>
      </c>
      <c r="Q758" s="7"/>
      <c r="R758" s="7"/>
      <c r="S758" s="7"/>
      <c r="T758" s="7"/>
      <c r="U758" s="7"/>
    </row>
    <row r="759" spans="1:27" ht="14.25" thickBot="1">
      <c r="C759" s="37"/>
      <c r="D759" s="38"/>
      <c r="E759" s="38"/>
      <c r="F759" s="39"/>
      <c r="G759" s="38" t="s">
        <v>32</v>
      </c>
      <c r="H759" s="40">
        <f t="shared" ref="H759:P759" si="431">H717*Q757</f>
        <v>0</v>
      </c>
      <c r="I759" s="40">
        <f t="shared" si="431"/>
        <v>0</v>
      </c>
      <c r="J759" s="40">
        <f t="shared" si="431"/>
        <v>0</v>
      </c>
      <c r="K759" s="40">
        <f t="shared" si="431"/>
        <v>0</v>
      </c>
      <c r="L759" s="40">
        <f t="shared" si="431"/>
        <v>40000</v>
      </c>
      <c r="M759" s="40">
        <f t="shared" si="431"/>
        <v>2000</v>
      </c>
      <c r="N759" s="40">
        <f t="shared" si="431"/>
        <v>2000</v>
      </c>
      <c r="O759" s="40">
        <f t="shared" si="431"/>
        <v>0</v>
      </c>
      <c r="P759" s="40">
        <f t="shared" si="431"/>
        <v>3000</v>
      </c>
      <c r="Q759" s="38"/>
      <c r="R759" s="38"/>
      <c r="S759" s="38"/>
      <c r="T759" s="38"/>
      <c r="U759" s="38"/>
    </row>
    <row r="760" spans="1:27" ht="12.6" customHeight="1" thickBot="1"/>
    <row r="761" spans="1:27">
      <c r="C761" s="6" t="s">
        <v>52</v>
      </c>
      <c r="D761" s="7"/>
      <c r="E761" s="7" t="s">
        <v>12</v>
      </c>
      <c r="F761" s="8"/>
      <c r="G761" s="7"/>
      <c r="H761" s="7" t="s">
        <v>0</v>
      </c>
      <c r="I761" s="7" t="s">
        <v>1</v>
      </c>
      <c r="J761" s="7" t="s">
        <v>2</v>
      </c>
      <c r="K761" s="7" t="s">
        <v>3</v>
      </c>
      <c r="L761" s="7" t="s">
        <v>4</v>
      </c>
      <c r="M761" s="7" t="s">
        <v>5</v>
      </c>
      <c r="N761" s="7" t="s">
        <v>6</v>
      </c>
      <c r="O761" s="7"/>
      <c r="P761" s="7"/>
      <c r="Q761" s="7"/>
      <c r="R761" s="7"/>
      <c r="S761" s="7"/>
      <c r="T761" s="7"/>
      <c r="U761" s="7"/>
    </row>
    <row r="762" spans="1:27">
      <c r="A762" t="s">
        <v>13</v>
      </c>
      <c r="C762" s="9"/>
      <c r="D762" s="7" t="s">
        <v>14</v>
      </c>
      <c r="E762" s="10" t="s">
        <v>25</v>
      </c>
      <c r="F762" s="8"/>
      <c r="G762" s="7" t="s">
        <v>16</v>
      </c>
      <c r="H762" s="10"/>
      <c r="I762" s="10"/>
      <c r="J762" s="10"/>
      <c r="K762" s="10"/>
      <c r="L762" s="10"/>
      <c r="M762" s="10"/>
      <c r="N762" s="10"/>
      <c r="O762" s="7"/>
      <c r="P762" s="7"/>
      <c r="Q762" s="7"/>
      <c r="R762" s="7"/>
      <c r="S762" s="7" t="s">
        <v>17</v>
      </c>
      <c r="T762" s="11">
        <f>SUM(Q772:Y775)</f>
        <v>5890000</v>
      </c>
      <c r="U762" s="7"/>
    </row>
    <row r="763" spans="1:27">
      <c r="A763" t="s">
        <v>18</v>
      </c>
      <c r="C763" s="9"/>
      <c r="D763" s="7" t="s">
        <v>19</v>
      </c>
      <c r="E763" s="10"/>
      <c r="F763" s="8"/>
      <c r="G763" s="7" t="s">
        <v>20</v>
      </c>
      <c r="H763" s="10">
        <v>100</v>
      </c>
      <c r="I763" s="10">
        <v>100</v>
      </c>
      <c r="J763" s="10">
        <v>100</v>
      </c>
      <c r="K763" s="10">
        <v>100</v>
      </c>
      <c r="L763" s="10">
        <v>100</v>
      </c>
      <c r="M763" s="10">
        <v>100</v>
      </c>
      <c r="N763" s="10">
        <v>100</v>
      </c>
      <c r="O763" s="7"/>
      <c r="P763" s="7"/>
      <c r="Q763" s="7"/>
      <c r="R763" s="7"/>
      <c r="S763" s="7" t="s">
        <v>21</v>
      </c>
      <c r="T763" s="11">
        <f>SUM(H770:N770)*E765+(E763*(E764/100)+E763)*E765</f>
        <v>0</v>
      </c>
      <c r="U763" s="7"/>
    </row>
    <row r="764" spans="1:27">
      <c r="A764" t="s">
        <v>15</v>
      </c>
      <c r="C764" s="9"/>
      <c r="D764" s="7" t="s">
        <v>34</v>
      </c>
      <c r="E764" s="10"/>
      <c r="F764" s="8"/>
      <c r="G764" s="7" t="s">
        <v>34</v>
      </c>
      <c r="H764" s="10"/>
      <c r="I764" s="10"/>
      <c r="J764" s="10"/>
      <c r="K764" s="10"/>
      <c r="L764" s="10"/>
      <c r="M764" s="10"/>
      <c r="N764" s="10"/>
      <c r="O764" s="7"/>
      <c r="P764" s="7"/>
      <c r="Q764" s="7"/>
      <c r="R764" s="7"/>
      <c r="S764" s="7" t="s">
        <v>23</v>
      </c>
      <c r="T764" s="12">
        <f>T763/T762*100</f>
        <v>0</v>
      </c>
      <c r="U764" s="7" t="s">
        <v>35</v>
      </c>
      <c r="V764">
        <f>($V$3*T764*T764+$W$3*T764)/100</f>
        <v>0</v>
      </c>
    </row>
    <row r="765" spans="1:27">
      <c r="A765" t="s">
        <v>25</v>
      </c>
      <c r="C765" s="9"/>
      <c r="D765" s="7" t="s">
        <v>26</v>
      </c>
      <c r="E765" s="10">
        <v>1</v>
      </c>
      <c r="F765" s="8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7" hidden="1">
      <c r="C766" s="9"/>
      <c r="D766" s="7"/>
      <c r="E766" s="7"/>
      <c r="F766" s="8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7" hidden="1">
      <c r="A767">
        <v>1</v>
      </c>
      <c r="C767" s="9"/>
      <c r="D767" s="7"/>
      <c r="E767" s="7"/>
      <c r="F767" s="8"/>
      <c r="G767" s="7"/>
      <c r="H767" s="7">
        <v>15</v>
      </c>
      <c r="I767" s="7">
        <v>40</v>
      </c>
      <c r="J767" s="7">
        <v>42</v>
      </c>
      <c r="K767" s="7">
        <v>44</v>
      </c>
      <c r="L767" s="7">
        <v>100</v>
      </c>
      <c r="M767" s="7">
        <v>105</v>
      </c>
      <c r="N767" s="7">
        <v>110</v>
      </c>
      <c r="O767" s="7"/>
      <c r="P767" s="7"/>
      <c r="Q767" s="7"/>
      <c r="R767" s="7"/>
      <c r="S767" s="7"/>
      <c r="T767" s="7"/>
      <c r="U767" s="7"/>
      <c r="V767">
        <f>T762*V764</f>
        <v>0</v>
      </c>
    </row>
    <row r="768" spans="1:27" hidden="1">
      <c r="A768">
        <v>1.1000000000000001</v>
      </c>
      <c r="C768" s="9"/>
      <c r="D768" s="7"/>
      <c r="E768" s="7"/>
      <c r="F768" s="8"/>
      <c r="G768" s="7"/>
      <c r="H768" s="7">
        <f t="shared" ref="H768:N768" si="432">H762*H767*H763/100</f>
        <v>0</v>
      </c>
      <c r="I768" s="7">
        <f t="shared" si="432"/>
        <v>0</v>
      </c>
      <c r="J768" s="7">
        <f t="shared" si="432"/>
        <v>0</v>
      </c>
      <c r="K768" s="7">
        <f t="shared" si="432"/>
        <v>0</v>
      </c>
      <c r="L768" s="7">
        <f t="shared" si="432"/>
        <v>0</v>
      </c>
      <c r="M768" s="7">
        <f t="shared" si="432"/>
        <v>0</v>
      </c>
      <c r="N768" s="7">
        <f t="shared" si="432"/>
        <v>0</v>
      </c>
      <c r="O768" s="7"/>
      <c r="P768" s="7"/>
      <c r="Q768" s="7"/>
      <c r="R768" s="7"/>
      <c r="S768" s="7"/>
      <c r="T768" s="11"/>
      <c r="U768" s="7"/>
    </row>
    <row r="769" spans="3:34" hidden="1">
      <c r="C769" s="9"/>
      <c r="D769" s="7"/>
      <c r="E769" s="7"/>
      <c r="F769" s="8"/>
      <c r="G769" s="7"/>
      <c r="H769" s="7">
        <f t="shared" ref="H769:N769" si="433">H762*H764*H767/100</f>
        <v>0</v>
      </c>
      <c r="I769" s="7">
        <f t="shared" si="433"/>
        <v>0</v>
      </c>
      <c r="J769" s="7">
        <f t="shared" si="433"/>
        <v>0</v>
      </c>
      <c r="K769" s="7">
        <f t="shared" si="433"/>
        <v>0</v>
      </c>
      <c r="L769" s="7">
        <f t="shared" si="433"/>
        <v>0</v>
      </c>
      <c r="M769" s="7">
        <f t="shared" si="433"/>
        <v>0</v>
      </c>
      <c r="N769" s="7">
        <f t="shared" si="433"/>
        <v>0</v>
      </c>
      <c r="O769" s="7"/>
      <c r="P769" s="7"/>
      <c r="Q769" s="7"/>
      <c r="R769" s="7"/>
      <c r="S769" s="7"/>
      <c r="T769" s="7"/>
      <c r="U769" s="7"/>
    </row>
    <row r="770" spans="3:34" hidden="1">
      <c r="C770" s="9"/>
      <c r="D770" s="7"/>
      <c r="E770" s="7"/>
      <c r="F770" s="8"/>
      <c r="G770" s="7"/>
      <c r="H770" s="7">
        <f>H768+H769</f>
        <v>0</v>
      </c>
      <c r="I770" s="7">
        <f t="shared" ref="I770:N770" si="434">I768+I769</f>
        <v>0</v>
      </c>
      <c r="J770" s="7">
        <f t="shared" si="434"/>
        <v>0</v>
      </c>
      <c r="K770" s="7">
        <f t="shared" si="434"/>
        <v>0</v>
      </c>
      <c r="L770" s="7">
        <f t="shared" si="434"/>
        <v>0</v>
      </c>
      <c r="M770" s="7">
        <f t="shared" si="434"/>
        <v>0</v>
      </c>
      <c r="N770" s="7">
        <f t="shared" si="434"/>
        <v>0</v>
      </c>
      <c r="O770" s="7"/>
      <c r="P770" s="7"/>
      <c r="Q770" s="7"/>
      <c r="R770" s="7"/>
      <c r="S770" s="7"/>
      <c r="T770" s="7"/>
      <c r="U770" s="7"/>
    </row>
    <row r="771" spans="3:34" hidden="1">
      <c r="C771" s="9"/>
      <c r="D771" s="7"/>
      <c r="E771" s="7"/>
      <c r="F771" s="8"/>
      <c r="G771" s="7"/>
      <c r="H771" t="s">
        <v>0</v>
      </c>
      <c r="I771" t="s">
        <v>1</v>
      </c>
      <c r="J771" t="s">
        <v>2</v>
      </c>
      <c r="K771" t="s">
        <v>3</v>
      </c>
      <c r="L771" t="s">
        <v>4</v>
      </c>
      <c r="M771" t="s">
        <v>5</v>
      </c>
      <c r="N771" t="s">
        <v>6</v>
      </c>
      <c r="O771" t="s">
        <v>7</v>
      </c>
      <c r="P771" t="s">
        <v>8</v>
      </c>
      <c r="Q771" t="s">
        <v>0</v>
      </c>
      <c r="R771" t="s">
        <v>1</v>
      </c>
      <c r="S771" t="s">
        <v>2</v>
      </c>
      <c r="T771" t="s">
        <v>3</v>
      </c>
      <c r="U771" t="s">
        <v>4</v>
      </c>
      <c r="V771" t="s">
        <v>5</v>
      </c>
      <c r="W771" t="s">
        <v>6</v>
      </c>
      <c r="X771" t="s">
        <v>7</v>
      </c>
      <c r="Y771" t="s">
        <v>8</v>
      </c>
      <c r="Z771" s="7"/>
      <c r="AA771" s="7"/>
      <c r="AB771" s="7"/>
      <c r="AC771" s="7"/>
      <c r="AD771" s="7"/>
      <c r="AE771" s="7"/>
      <c r="AF771" s="7"/>
      <c r="AG771" s="7"/>
      <c r="AH771" s="7"/>
    </row>
    <row r="772" spans="3:34" hidden="1">
      <c r="C772" s="9"/>
      <c r="D772" s="7" t="str">
        <f>IF(E762="歩兵科","1","0")</f>
        <v>0</v>
      </c>
      <c r="E772" s="7" t="s">
        <v>13</v>
      </c>
      <c r="F772" s="8"/>
      <c r="G772" s="7">
        <f>H762+D772</f>
        <v>0</v>
      </c>
      <c r="H772" s="13">
        <f t="shared" ref="H772:P772" si="435">H759*H778</f>
        <v>0</v>
      </c>
      <c r="I772" s="14">
        <f t="shared" si="435"/>
        <v>0</v>
      </c>
      <c r="J772" s="14">
        <f t="shared" si="435"/>
        <v>0</v>
      </c>
      <c r="K772" s="14">
        <f t="shared" si="435"/>
        <v>0</v>
      </c>
      <c r="L772" s="14">
        <f t="shared" si="435"/>
        <v>8000000</v>
      </c>
      <c r="M772" s="14">
        <f t="shared" si="435"/>
        <v>416000</v>
      </c>
      <c r="N772" s="14">
        <f t="shared" si="435"/>
        <v>432000</v>
      </c>
      <c r="O772" s="14">
        <f t="shared" si="435"/>
        <v>0</v>
      </c>
      <c r="P772" s="14">
        <f t="shared" si="435"/>
        <v>90000</v>
      </c>
      <c r="Q772" s="15">
        <f>G772*H772/G776</f>
        <v>0</v>
      </c>
      <c r="R772" s="16">
        <f>G772*I772/G776</f>
        <v>0</v>
      </c>
      <c r="S772" s="16">
        <f>G772*J772/G776</f>
        <v>0</v>
      </c>
      <c r="T772" s="16">
        <f>G772*K772/G776</f>
        <v>0</v>
      </c>
      <c r="U772" s="16">
        <f>G772*L772/G776</f>
        <v>0</v>
      </c>
      <c r="V772" s="16">
        <f>G772*M772/G776</f>
        <v>0</v>
      </c>
      <c r="W772" s="16">
        <f>G772*N772/G776</f>
        <v>0</v>
      </c>
      <c r="X772" s="16">
        <f>G772*O772/G776</f>
        <v>0</v>
      </c>
      <c r="Y772" s="17">
        <f>G772*P772/G776</f>
        <v>0</v>
      </c>
      <c r="Z772" s="7"/>
      <c r="AA772" s="7"/>
      <c r="AB772" s="7"/>
      <c r="AC772" s="7"/>
      <c r="AD772" s="7"/>
      <c r="AE772" s="7"/>
      <c r="AF772" s="7"/>
      <c r="AG772" s="7"/>
      <c r="AH772" s="7"/>
    </row>
    <row r="773" spans="3:34" hidden="1">
      <c r="C773" s="9"/>
      <c r="D773" s="7" t="str">
        <f>IF(E762="槍兵科","1","0")</f>
        <v>0</v>
      </c>
      <c r="E773" s="7" t="s">
        <v>18</v>
      </c>
      <c r="F773" s="8"/>
      <c r="G773" s="7">
        <f>I762+L762+D773</f>
        <v>0</v>
      </c>
      <c r="H773" s="18">
        <f t="shared" ref="H773:P773" si="436">H759*H779</f>
        <v>0</v>
      </c>
      <c r="I773" s="7">
        <f t="shared" si="436"/>
        <v>0</v>
      </c>
      <c r="J773" s="7">
        <f t="shared" si="436"/>
        <v>0</v>
      </c>
      <c r="K773" s="7">
        <f t="shared" si="436"/>
        <v>0</v>
      </c>
      <c r="L773" s="7">
        <f t="shared" si="436"/>
        <v>4000000</v>
      </c>
      <c r="M773" s="7">
        <f t="shared" si="436"/>
        <v>290000</v>
      </c>
      <c r="N773" s="7">
        <f t="shared" si="436"/>
        <v>140000</v>
      </c>
      <c r="O773" s="7">
        <f t="shared" si="436"/>
        <v>0</v>
      </c>
      <c r="P773" s="7">
        <f t="shared" si="436"/>
        <v>30000</v>
      </c>
      <c r="Q773" s="19">
        <f>G773*H773/G776</f>
        <v>0</v>
      </c>
      <c r="R773" s="20">
        <f>G773*I773/G776</f>
        <v>0</v>
      </c>
      <c r="S773" s="20">
        <f>G773*J773/G776</f>
        <v>0</v>
      </c>
      <c r="T773" s="20">
        <f>G773*K773/G776</f>
        <v>0</v>
      </c>
      <c r="U773" s="20">
        <f>G773*L773/G776</f>
        <v>0</v>
      </c>
      <c r="V773" s="20">
        <f>G773*M773/G776</f>
        <v>0</v>
      </c>
      <c r="W773" s="20">
        <f>G773*N773/G776</f>
        <v>0</v>
      </c>
      <c r="X773" s="20">
        <f>G773*O773/G776</f>
        <v>0</v>
      </c>
      <c r="Y773" s="21">
        <f>G773*P773/G776</f>
        <v>0</v>
      </c>
      <c r="Z773" s="7"/>
      <c r="AA773" s="7"/>
      <c r="AB773" s="7"/>
      <c r="AC773" s="7"/>
      <c r="AD773" s="7"/>
      <c r="AE773" s="7"/>
      <c r="AF773" s="7"/>
      <c r="AG773" s="7"/>
      <c r="AH773" s="7"/>
    </row>
    <row r="774" spans="3:34" hidden="1">
      <c r="C774" s="9"/>
      <c r="D774" s="7" t="str">
        <f>IF(E762="弓兵科","1","0")</f>
        <v>0</v>
      </c>
      <c r="E774" s="7" t="s">
        <v>15</v>
      </c>
      <c r="F774" s="8"/>
      <c r="G774" s="7">
        <f>J762+M762+D774</f>
        <v>0</v>
      </c>
      <c r="H774" s="18">
        <f t="shared" ref="H774:P774" si="437">H759*H780</f>
        <v>0</v>
      </c>
      <c r="I774" s="7">
        <f t="shared" si="437"/>
        <v>0</v>
      </c>
      <c r="J774" s="7">
        <f t="shared" si="437"/>
        <v>0</v>
      </c>
      <c r="K774" s="7">
        <f t="shared" si="437"/>
        <v>0</v>
      </c>
      <c r="L774" s="7">
        <f t="shared" si="437"/>
        <v>2520000</v>
      </c>
      <c r="M774" s="7">
        <f t="shared" si="437"/>
        <v>210000</v>
      </c>
      <c r="N774" s="7">
        <f t="shared" si="437"/>
        <v>300000</v>
      </c>
      <c r="O774" s="7">
        <f t="shared" si="437"/>
        <v>0</v>
      </c>
      <c r="P774" s="7">
        <f t="shared" si="437"/>
        <v>120000</v>
      </c>
      <c r="Q774" s="19">
        <f>G774*H774/G776</f>
        <v>0</v>
      </c>
      <c r="R774" s="20">
        <f>G774*I774/G776</f>
        <v>0</v>
      </c>
      <c r="S774" s="20">
        <f>G774*J774/G776</f>
        <v>0</v>
      </c>
      <c r="T774" s="20">
        <f>G774*K774/G776</f>
        <v>0</v>
      </c>
      <c r="U774" s="20">
        <f>G774*L774/G776</f>
        <v>0</v>
      </c>
      <c r="V774" s="20">
        <f>G774*M774/G776</f>
        <v>0</v>
      </c>
      <c r="W774" s="20">
        <f>G774*N774/G776</f>
        <v>0</v>
      </c>
      <c r="X774" s="20">
        <f>G774*O774/G776</f>
        <v>0</v>
      </c>
      <c r="Y774" s="21">
        <f>G774*P774/G776</f>
        <v>0</v>
      </c>
      <c r="Z774" s="7"/>
      <c r="AA774" s="7"/>
      <c r="AB774" s="7"/>
      <c r="AC774" s="7"/>
      <c r="AD774" s="7"/>
      <c r="AE774" s="7"/>
      <c r="AF774" s="7"/>
      <c r="AG774" s="7"/>
      <c r="AH774" s="7"/>
    </row>
    <row r="775" spans="3:34" hidden="1">
      <c r="C775" s="9"/>
      <c r="D775" s="7" t="str">
        <f>IF(E762="騎兵科","1","0")</f>
        <v>1</v>
      </c>
      <c r="E775" s="7" t="s">
        <v>25</v>
      </c>
      <c r="F775" s="8"/>
      <c r="G775" s="7">
        <f>K762+N762+D775</f>
        <v>1</v>
      </c>
      <c r="H775" s="22">
        <f t="shared" ref="H775:P775" si="438">H759*H781</f>
        <v>0</v>
      </c>
      <c r="I775" s="23">
        <f t="shared" si="438"/>
        <v>0</v>
      </c>
      <c r="J775" s="23">
        <f t="shared" si="438"/>
        <v>0</v>
      </c>
      <c r="K775" s="23">
        <f t="shared" si="438"/>
        <v>0</v>
      </c>
      <c r="L775" s="23">
        <f t="shared" si="438"/>
        <v>5480000</v>
      </c>
      <c r="M775" s="23">
        <f t="shared" si="438"/>
        <v>130000</v>
      </c>
      <c r="N775" s="23">
        <f t="shared" si="438"/>
        <v>220000</v>
      </c>
      <c r="O775" s="23">
        <f t="shared" si="438"/>
        <v>0</v>
      </c>
      <c r="P775" s="23">
        <f t="shared" si="438"/>
        <v>60000</v>
      </c>
      <c r="Q775" s="24">
        <f>G775*H775/G776</f>
        <v>0</v>
      </c>
      <c r="R775" s="25">
        <f>G775*I775/G776</f>
        <v>0</v>
      </c>
      <c r="S775" s="25">
        <f>G775*J775/G776</f>
        <v>0</v>
      </c>
      <c r="T775" s="25">
        <f>G775*K775/G776</f>
        <v>0</v>
      </c>
      <c r="U775" s="25">
        <f>G775*L775/G776</f>
        <v>5480000</v>
      </c>
      <c r="V775" s="25">
        <f>G775*M775/G776</f>
        <v>130000</v>
      </c>
      <c r="W775" s="25">
        <f>G775*N775/G776</f>
        <v>220000</v>
      </c>
      <c r="X775" s="25">
        <f>G775*O775/G776</f>
        <v>0</v>
      </c>
      <c r="Y775" s="26">
        <f>G775*P775/G776</f>
        <v>60000</v>
      </c>
      <c r="Z775" s="7"/>
      <c r="AA775" s="7"/>
      <c r="AB775" s="7"/>
      <c r="AC775" s="7"/>
      <c r="AD775" s="7"/>
      <c r="AE775" s="7"/>
      <c r="AF775" s="7"/>
      <c r="AG775" s="7"/>
      <c r="AH775" s="7"/>
    </row>
    <row r="776" spans="3:34" hidden="1">
      <c r="C776" s="9"/>
      <c r="D776" s="7"/>
      <c r="E776" s="7"/>
      <c r="F776" s="8"/>
      <c r="G776" s="7">
        <f>SUM(G772:G775)</f>
        <v>1</v>
      </c>
      <c r="H776" s="7"/>
      <c r="I776" s="7"/>
      <c r="J776" s="7"/>
      <c r="K776" s="7"/>
      <c r="L776" s="7"/>
      <c r="M776" s="7"/>
      <c r="N776" s="7"/>
      <c r="O776" s="7"/>
      <c r="P776" s="7"/>
      <c r="Q776" s="20">
        <f t="shared" ref="Q776:Y776" si="439">SUM(Q772:Q775)</f>
        <v>0</v>
      </c>
      <c r="R776" s="20">
        <f t="shared" si="439"/>
        <v>0</v>
      </c>
      <c r="S776" s="20">
        <f t="shared" si="439"/>
        <v>0</v>
      </c>
      <c r="T776" s="20">
        <f t="shared" si="439"/>
        <v>0</v>
      </c>
      <c r="U776" s="20">
        <f t="shared" si="439"/>
        <v>5480000</v>
      </c>
      <c r="V776" s="20">
        <f t="shared" si="439"/>
        <v>130000</v>
      </c>
      <c r="W776" s="20">
        <f t="shared" si="439"/>
        <v>220000</v>
      </c>
      <c r="X776" s="20">
        <f t="shared" si="439"/>
        <v>0</v>
      </c>
      <c r="Y776" s="20">
        <f t="shared" si="439"/>
        <v>60000</v>
      </c>
      <c r="Z776" s="27">
        <f>9-COUNTIF(Q776:Y776,0)</f>
        <v>4</v>
      </c>
      <c r="AA776" s="7" t="s">
        <v>27</v>
      </c>
      <c r="AB776" s="7"/>
      <c r="AC776" s="7"/>
      <c r="AD776" s="7"/>
      <c r="AE776" s="7"/>
      <c r="AF776" s="7"/>
      <c r="AG776" s="7"/>
      <c r="AH776" s="7"/>
    </row>
    <row r="777" spans="3:34" hidden="1">
      <c r="C777" s="9"/>
      <c r="D777" s="7"/>
      <c r="E777" s="7"/>
      <c r="F777" s="8"/>
      <c r="G777" s="7"/>
      <c r="H777" s="13" t="s">
        <v>0</v>
      </c>
      <c r="I777" s="14" t="s">
        <v>1</v>
      </c>
      <c r="J777" s="14" t="s">
        <v>2</v>
      </c>
      <c r="K777" s="14" t="s">
        <v>3</v>
      </c>
      <c r="L777" s="14" t="s">
        <v>28</v>
      </c>
      <c r="M777" s="14" t="s">
        <v>29</v>
      </c>
      <c r="N777" s="14" t="s">
        <v>30</v>
      </c>
      <c r="O777" s="14" t="s">
        <v>7</v>
      </c>
      <c r="P777" s="28" t="s">
        <v>8</v>
      </c>
      <c r="Q777" s="29">
        <f>IF(Q776=0,0,Q776-V767/Z776)</f>
        <v>0</v>
      </c>
      <c r="R777" s="30">
        <f>IF(R776=0,0,R776-V767/Z776)</f>
        <v>0</v>
      </c>
      <c r="S777" s="30">
        <f>IF(S776=0,0,S776-V767/Z776)</f>
        <v>0</v>
      </c>
      <c r="T777" s="30">
        <f>IF(T776=0,0,T776-V767/Z776)</f>
        <v>0</v>
      </c>
      <c r="U777" s="30">
        <f>IF(U776=0,0,U776-V767/Z776)</f>
        <v>5480000</v>
      </c>
      <c r="V777" s="30">
        <f>IF(V776=0,0,V776-V767/Z776)</f>
        <v>130000</v>
      </c>
      <c r="W777" s="30">
        <f>IF(W776=0,0,W776-V767/Z776)</f>
        <v>220000</v>
      </c>
      <c r="X777" s="30">
        <f>IF(X776=0,0,X776-V767/Z776)</f>
        <v>0</v>
      </c>
      <c r="Y777" s="30">
        <f>IF(Y776=0,0,Y776-V767/Z776)</f>
        <v>60000</v>
      </c>
      <c r="Z777" s="27">
        <f>9-(IF(Q777&gt;0,0,1)+IF(R777&gt;0,0,1)+IF(S777&gt;0,0,1)+IF(T777&gt;0,0,1)+IF(U777&gt;0,0,1)+IF(V777&gt;0,0,1)+IF(W777&gt;0,0,1)+IF(X777&gt;0,0,1)+IF(Y777&gt;0,0,1))</f>
        <v>4</v>
      </c>
      <c r="AA777" s="27" t="s">
        <v>31</v>
      </c>
      <c r="AB777" s="7"/>
      <c r="AC777" s="7"/>
      <c r="AD777" s="7"/>
      <c r="AE777" s="7"/>
      <c r="AF777" s="7"/>
      <c r="AG777" s="7"/>
      <c r="AH777" s="7"/>
    </row>
    <row r="778" spans="3:34" hidden="1">
      <c r="C778" s="9"/>
      <c r="D778" s="7"/>
      <c r="E778" s="7" t="s">
        <v>13</v>
      </c>
      <c r="F778" s="8"/>
      <c r="G778" s="7"/>
      <c r="H778" s="18">
        <v>15</v>
      </c>
      <c r="I778" s="7">
        <v>50</v>
      </c>
      <c r="J778" s="7">
        <v>52</v>
      </c>
      <c r="K778" s="7">
        <v>54</v>
      </c>
      <c r="L778" s="7">
        <v>200</v>
      </c>
      <c r="M778" s="7">
        <v>208</v>
      </c>
      <c r="N778" s="7">
        <v>216</v>
      </c>
      <c r="O778" s="7">
        <v>10</v>
      </c>
      <c r="P778" s="31">
        <v>30</v>
      </c>
      <c r="Q778" s="32">
        <f>IF(Q777&gt;0,0,Q777)</f>
        <v>0</v>
      </c>
      <c r="R778" s="32">
        <f t="shared" ref="R778:Y778" si="440">IF(R777&gt;0,0,R777)</f>
        <v>0</v>
      </c>
      <c r="S778" s="32">
        <f t="shared" si="440"/>
        <v>0</v>
      </c>
      <c r="T778" s="32">
        <f t="shared" si="440"/>
        <v>0</v>
      </c>
      <c r="U778" s="32">
        <f t="shared" si="440"/>
        <v>0</v>
      </c>
      <c r="V778" s="32">
        <f t="shared" si="440"/>
        <v>0</v>
      </c>
      <c r="W778" s="32">
        <f t="shared" si="440"/>
        <v>0</v>
      </c>
      <c r="X778" s="32">
        <f t="shared" si="440"/>
        <v>0</v>
      </c>
      <c r="Y778" s="32">
        <f t="shared" si="440"/>
        <v>0</v>
      </c>
      <c r="Z778" s="7">
        <f>SUM(Q778:Y778)/Z777</f>
        <v>0</v>
      </c>
      <c r="AA778" s="7"/>
      <c r="AB778" s="7"/>
      <c r="AC778" s="7"/>
      <c r="AD778" s="7"/>
      <c r="AE778" s="7"/>
      <c r="AF778" s="7"/>
      <c r="AG778" s="7"/>
      <c r="AH778" s="7"/>
    </row>
    <row r="779" spans="3:34" hidden="1">
      <c r="C779" s="9"/>
      <c r="D779" s="7"/>
      <c r="E779" s="7" t="s">
        <v>18</v>
      </c>
      <c r="F779" s="8"/>
      <c r="G779" s="7"/>
      <c r="H779" s="18">
        <v>10</v>
      </c>
      <c r="I779" s="7">
        <v>40</v>
      </c>
      <c r="J779" s="7">
        <v>58</v>
      </c>
      <c r="K779" s="7">
        <v>28</v>
      </c>
      <c r="L779" s="7">
        <v>100</v>
      </c>
      <c r="M779" s="7">
        <v>145</v>
      </c>
      <c r="N779" s="7">
        <v>70</v>
      </c>
      <c r="O779" s="7">
        <v>10</v>
      </c>
      <c r="P779" s="31">
        <v>10</v>
      </c>
      <c r="Q779" s="33">
        <f t="shared" ref="Q779:Y779" si="441">IF(Q777&lt;0,0,Q777)</f>
        <v>0</v>
      </c>
      <c r="R779" s="33">
        <f t="shared" si="441"/>
        <v>0</v>
      </c>
      <c r="S779" s="33">
        <f t="shared" si="441"/>
        <v>0</v>
      </c>
      <c r="T779" s="33">
        <f t="shared" si="441"/>
        <v>0</v>
      </c>
      <c r="U779" s="33">
        <f t="shared" si="441"/>
        <v>5480000</v>
      </c>
      <c r="V779" s="33">
        <f t="shared" si="441"/>
        <v>130000</v>
      </c>
      <c r="W779" s="33">
        <f t="shared" si="441"/>
        <v>220000</v>
      </c>
      <c r="X779" s="33">
        <f t="shared" si="441"/>
        <v>0</v>
      </c>
      <c r="Y779" s="33">
        <f t="shared" si="441"/>
        <v>60000</v>
      </c>
    </row>
    <row r="780" spans="3:34" hidden="1">
      <c r="C780" s="9"/>
      <c r="D780" s="7"/>
      <c r="E780" s="7" t="s">
        <v>15</v>
      </c>
      <c r="F780" s="8"/>
      <c r="G780" s="7"/>
      <c r="H780" s="18">
        <v>10</v>
      </c>
      <c r="I780" s="7">
        <v>25</v>
      </c>
      <c r="J780" s="7">
        <v>42</v>
      </c>
      <c r="K780" s="7">
        <v>60</v>
      </c>
      <c r="L780" s="7">
        <v>63</v>
      </c>
      <c r="M780" s="7">
        <v>105</v>
      </c>
      <c r="N780" s="7">
        <v>150</v>
      </c>
      <c r="O780" s="7">
        <v>5</v>
      </c>
      <c r="P780" s="31">
        <v>40</v>
      </c>
      <c r="Q780" s="24">
        <f>IF(Q779=0,0,Q779+Z778)</f>
        <v>0</v>
      </c>
      <c r="R780" s="25">
        <f>IF(R779=0,0,R779+Z778)</f>
        <v>0</v>
      </c>
      <c r="S780" s="25">
        <f>IF(S779=0,0,S779+Z778)</f>
        <v>0</v>
      </c>
      <c r="T780" s="25">
        <f>IF(T779=0,0,T779+Z778)</f>
        <v>0</v>
      </c>
      <c r="U780" s="25">
        <f>IF(U779=0,0,U779+Z778)</f>
        <v>5480000</v>
      </c>
      <c r="V780" s="25">
        <f>IF(V779=0,0,V779+Z778)</f>
        <v>130000</v>
      </c>
      <c r="W780" s="25">
        <f>IF(W779=0,0,W779+Z778)</f>
        <v>220000</v>
      </c>
      <c r="X780" s="25">
        <f>IF(X779=0,0,X779+Z778)</f>
        <v>0</v>
      </c>
      <c r="Y780" s="25">
        <f>IF(Y779=0,0,Y779+Z778)</f>
        <v>60000</v>
      </c>
      <c r="Z780" s="27">
        <f>9-(IF(Q780&gt;0,0,1)+IF(R780&gt;0,0,1)+IF(S780&gt;0,0,1)+IF(T780&gt;0,0,1)+IF(U780&gt;0,0,1)+IF(V780&gt;0,0,1)+IF(W780&gt;0,0,1)+IF(X780&gt;0,0,1)+IF(Y780&gt;0,0,1))</f>
        <v>4</v>
      </c>
      <c r="AA780" s="27" t="s">
        <v>31</v>
      </c>
    </row>
    <row r="781" spans="3:34" hidden="1">
      <c r="C781" s="9"/>
      <c r="D781" s="7"/>
      <c r="E781" s="7" t="s">
        <v>25</v>
      </c>
      <c r="F781" s="8"/>
      <c r="G781" s="7"/>
      <c r="H781" s="22">
        <v>10</v>
      </c>
      <c r="I781" s="23">
        <v>55</v>
      </c>
      <c r="J781" s="23">
        <v>26</v>
      </c>
      <c r="K781" s="23">
        <v>44</v>
      </c>
      <c r="L781" s="23">
        <v>137</v>
      </c>
      <c r="M781" s="23">
        <v>65</v>
      </c>
      <c r="N781" s="23">
        <v>110</v>
      </c>
      <c r="O781" s="23">
        <v>5</v>
      </c>
      <c r="P781" s="34">
        <v>20</v>
      </c>
      <c r="Q781" s="32">
        <f>IF(Q780&gt;0,0,Q780)</f>
        <v>0</v>
      </c>
      <c r="R781" s="32">
        <f t="shared" ref="R781:Y781" si="442">IF(R780&gt;0,0,R780)</f>
        <v>0</v>
      </c>
      <c r="S781" s="32">
        <f t="shared" si="442"/>
        <v>0</v>
      </c>
      <c r="T781" s="32">
        <f t="shared" si="442"/>
        <v>0</v>
      </c>
      <c r="U781" s="32">
        <f t="shared" si="442"/>
        <v>0</v>
      </c>
      <c r="V781" s="32">
        <f t="shared" si="442"/>
        <v>0</v>
      </c>
      <c r="W781" s="32">
        <f t="shared" si="442"/>
        <v>0</v>
      </c>
      <c r="X781" s="32">
        <f t="shared" si="442"/>
        <v>0</v>
      </c>
      <c r="Y781" s="32">
        <f t="shared" si="442"/>
        <v>0</v>
      </c>
      <c r="Z781" s="7">
        <f>SUM(Q781:Y781)/Z780</f>
        <v>0</v>
      </c>
      <c r="AA781" s="7"/>
    </row>
    <row r="782" spans="3:34" hidden="1">
      <c r="C782" s="9"/>
      <c r="D782" s="7"/>
      <c r="E782" s="7"/>
      <c r="F782" s="8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33">
        <f t="shared" ref="Q782:Y782" si="443">IF(Q780&lt;0,0,Q780)</f>
        <v>0</v>
      </c>
      <c r="R782" s="33">
        <f t="shared" si="443"/>
        <v>0</v>
      </c>
      <c r="S782" s="33">
        <f t="shared" si="443"/>
        <v>0</v>
      </c>
      <c r="T782" s="33">
        <f t="shared" si="443"/>
        <v>0</v>
      </c>
      <c r="U782" s="33">
        <f t="shared" si="443"/>
        <v>5480000</v>
      </c>
      <c r="V782" s="33">
        <f t="shared" si="443"/>
        <v>130000</v>
      </c>
      <c r="W782" s="33">
        <f t="shared" si="443"/>
        <v>220000</v>
      </c>
      <c r="X782" s="33">
        <f t="shared" si="443"/>
        <v>0</v>
      </c>
      <c r="Y782" s="33">
        <f t="shared" si="443"/>
        <v>60000</v>
      </c>
    </row>
    <row r="783" spans="3:34" hidden="1">
      <c r="C783" s="9"/>
      <c r="D783" s="7"/>
      <c r="E783" s="7"/>
      <c r="F783" s="8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24">
        <f>IF(Q782=0,0,Q782+Z781)</f>
        <v>0</v>
      </c>
      <c r="R783" s="25">
        <f>IF(R782=0,0,R782+Z781)</f>
        <v>0</v>
      </c>
      <c r="S783" s="25">
        <f>IF(S782=0,0,S782+Z781)</f>
        <v>0</v>
      </c>
      <c r="T783" s="25">
        <f>IF(T782=0,0,T782+Z781)</f>
        <v>0</v>
      </c>
      <c r="U783" s="25">
        <f>IF(U782=0,0,U782+Z781)</f>
        <v>5480000</v>
      </c>
      <c r="V783" s="25">
        <f>IF(V782=0,0,V782+Z781)</f>
        <v>130000</v>
      </c>
      <c r="W783" s="25">
        <f>IF(W782=0,0,W782+Z781)</f>
        <v>220000</v>
      </c>
      <c r="X783" s="25">
        <f>IF(X782=0,0,X782+Z781)</f>
        <v>0</v>
      </c>
      <c r="Y783" s="25">
        <f>IF(Y782=0,0,Y782+Z781)</f>
        <v>60000</v>
      </c>
      <c r="Z783" s="27">
        <f>9-(IF(Q783&gt;0,0,1)+IF(R783&gt;0,0,1)+IF(S783&gt;0,0,1)+IF(T783&gt;0,0,1)+IF(U783&gt;0,0,1)+IF(V783&gt;0,0,1)+IF(W783&gt;0,0,1)+IF(X783&gt;0,0,1)+IF(Y783&gt;0,0,1))</f>
        <v>4</v>
      </c>
      <c r="AA783" s="27" t="s">
        <v>31</v>
      </c>
    </row>
    <row r="784" spans="3:34" hidden="1">
      <c r="C784" s="9"/>
      <c r="D784" s="7"/>
      <c r="E784" s="7"/>
      <c r="F784" s="8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32">
        <f>IF(Q783&gt;0,0,Q783)</f>
        <v>0</v>
      </c>
      <c r="R784" s="32">
        <f t="shared" ref="R784:Y784" si="444">IF(R783&gt;0,0,R783)</f>
        <v>0</v>
      </c>
      <c r="S784" s="32">
        <f t="shared" si="444"/>
        <v>0</v>
      </c>
      <c r="T784" s="32">
        <f t="shared" si="444"/>
        <v>0</v>
      </c>
      <c r="U784" s="32">
        <f t="shared" si="444"/>
        <v>0</v>
      </c>
      <c r="V784" s="32">
        <f t="shared" si="444"/>
        <v>0</v>
      </c>
      <c r="W784" s="32">
        <f t="shared" si="444"/>
        <v>0</v>
      </c>
      <c r="X784" s="32">
        <f t="shared" si="444"/>
        <v>0</v>
      </c>
      <c r="Y784" s="32">
        <f t="shared" si="444"/>
        <v>0</v>
      </c>
      <c r="Z784" s="7">
        <f>SUM(Q784:Y784)/Z783</f>
        <v>0</v>
      </c>
      <c r="AA784" s="7"/>
    </row>
    <row r="785" spans="3:27" hidden="1">
      <c r="C785" s="9"/>
      <c r="D785" s="7"/>
      <c r="E785" s="7"/>
      <c r="F785" s="8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33">
        <f t="shared" ref="Q785:Y785" si="445">IF(Q783&lt;0,0,Q783)</f>
        <v>0</v>
      </c>
      <c r="R785" s="33">
        <f t="shared" si="445"/>
        <v>0</v>
      </c>
      <c r="S785" s="33">
        <f t="shared" si="445"/>
        <v>0</v>
      </c>
      <c r="T785" s="33">
        <f t="shared" si="445"/>
        <v>0</v>
      </c>
      <c r="U785" s="33">
        <f t="shared" si="445"/>
        <v>5480000</v>
      </c>
      <c r="V785" s="33">
        <f t="shared" si="445"/>
        <v>130000</v>
      </c>
      <c r="W785" s="33">
        <f t="shared" si="445"/>
        <v>220000</v>
      </c>
      <c r="X785" s="33">
        <f t="shared" si="445"/>
        <v>0</v>
      </c>
      <c r="Y785" s="33">
        <f t="shared" si="445"/>
        <v>60000</v>
      </c>
    </row>
    <row r="786" spans="3:27" hidden="1">
      <c r="C786" s="9"/>
      <c r="D786" s="7"/>
      <c r="E786" s="7"/>
      <c r="F786" s="8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24">
        <f>IF(Q785=0,0,Q785+Z784)</f>
        <v>0</v>
      </c>
      <c r="R786" s="25">
        <f>IF(R785=0,0,R785+Z784)</f>
        <v>0</v>
      </c>
      <c r="S786" s="25">
        <f>IF(S785=0,0,S785+Z784)</f>
        <v>0</v>
      </c>
      <c r="T786" s="25">
        <f>IF(T785=0,0,T785+Z784)</f>
        <v>0</v>
      </c>
      <c r="U786" s="25">
        <f>IF(U785=0,0,U785+Z784)</f>
        <v>5480000</v>
      </c>
      <c r="V786" s="25">
        <f>IF(V785=0,0,V785+Z784)</f>
        <v>130000</v>
      </c>
      <c r="W786" s="25">
        <f>IF(W785=0,0,W785+Z784)</f>
        <v>220000</v>
      </c>
      <c r="X786" s="25">
        <f>IF(X785=0,0,X785+Z784)</f>
        <v>0</v>
      </c>
      <c r="Y786" s="25">
        <f>IF(Y785=0,0,Y785+Z784)</f>
        <v>60000</v>
      </c>
      <c r="Z786" s="27">
        <f>9-(IF(Q786&gt;0,0,1)+IF(R786&gt;0,0,1)+IF(S786&gt;0,0,1)+IF(T786&gt;0,0,1)+IF(U786&gt;0,0,1)+IF(V786&gt;0,0,1)+IF(W786&gt;0,0,1)+IF(X786&gt;0,0,1)+IF(Y786&gt;0,0,1))</f>
        <v>4</v>
      </c>
      <c r="AA786" s="27" t="s">
        <v>31</v>
      </c>
    </row>
    <row r="787" spans="3:27" hidden="1">
      <c r="C787" s="9"/>
      <c r="D787" s="7"/>
      <c r="E787" s="7"/>
      <c r="F787" s="8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32">
        <f>IF(Q786&gt;0,0,Q786)</f>
        <v>0</v>
      </c>
      <c r="R787" s="32">
        <f t="shared" ref="R787:Y787" si="446">IF(R786&gt;0,0,R786)</f>
        <v>0</v>
      </c>
      <c r="S787" s="32">
        <f t="shared" si="446"/>
        <v>0</v>
      </c>
      <c r="T787" s="32">
        <f t="shared" si="446"/>
        <v>0</v>
      </c>
      <c r="U787" s="32">
        <f t="shared" si="446"/>
        <v>0</v>
      </c>
      <c r="V787" s="32">
        <f t="shared" si="446"/>
        <v>0</v>
      </c>
      <c r="W787" s="32">
        <f t="shared" si="446"/>
        <v>0</v>
      </c>
      <c r="X787" s="32">
        <f t="shared" si="446"/>
        <v>0</v>
      </c>
      <c r="Y787" s="32">
        <f t="shared" si="446"/>
        <v>0</v>
      </c>
      <c r="Z787" s="7">
        <f>SUM(Q787:Y787)/Z786</f>
        <v>0</v>
      </c>
      <c r="AA787" s="7"/>
    </row>
    <row r="788" spans="3:27" hidden="1">
      <c r="C788" s="9"/>
      <c r="D788" s="7"/>
      <c r="E788" s="7"/>
      <c r="F788" s="8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33">
        <f t="shared" ref="Q788:Y788" si="447">IF(Q786&lt;0,0,Q786)</f>
        <v>0</v>
      </c>
      <c r="R788" s="33">
        <f t="shared" si="447"/>
        <v>0</v>
      </c>
      <c r="S788" s="33">
        <f t="shared" si="447"/>
        <v>0</v>
      </c>
      <c r="T788" s="33">
        <f t="shared" si="447"/>
        <v>0</v>
      </c>
      <c r="U788" s="33">
        <f t="shared" si="447"/>
        <v>5480000</v>
      </c>
      <c r="V788" s="33">
        <f t="shared" si="447"/>
        <v>130000</v>
      </c>
      <c r="W788" s="33">
        <f t="shared" si="447"/>
        <v>220000</v>
      </c>
      <c r="X788" s="33">
        <f t="shared" si="447"/>
        <v>0</v>
      </c>
      <c r="Y788" s="33">
        <f t="shared" si="447"/>
        <v>60000</v>
      </c>
    </row>
    <row r="789" spans="3:27" hidden="1">
      <c r="C789" s="9"/>
      <c r="D789" s="7"/>
      <c r="E789" s="7"/>
      <c r="F789" s="8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24">
        <f>IF(Q788=0,0,Q788+Z787)</f>
        <v>0</v>
      </c>
      <c r="R789" s="25">
        <f>IF(R788=0,0,R788+Z787)</f>
        <v>0</v>
      </c>
      <c r="S789" s="25">
        <f>IF(S788=0,0,S788+Z787)</f>
        <v>0</v>
      </c>
      <c r="T789" s="25">
        <f>IF(T788=0,0,T788+Z787)</f>
        <v>0</v>
      </c>
      <c r="U789" s="25">
        <f>IF(U788=0,0,U788+Z787)</f>
        <v>5480000</v>
      </c>
      <c r="V789" s="25">
        <f>IF(V788=0,0,V788+Z787)</f>
        <v>130000</v>
      </c>
      <c r="W789" s="25">
        <f>IF(W788=0,0,W788+Z787)</f>
        <v>220000</v>
      </c>
      <c r="X789" s="25">
        <f>IF(X788=0,0,X788+Z787)</f>
        <v>0</v>
      </c>
      <c r="Y789" s="25">
        <f>IF(Y788=0,0,Y788+Z787)</f>
        <v>60000</v>
      </c>
      <c r="Z789" s="27">
        <f>9-(IF(Q789&gt;0,0,1)+IF(R789&gt;0,0,1)+IF(S789&gt;0,0,1)+IF(T789&gt;0,0,1)+IF(U789&gt;0,0,1)+IF(V789&gt;0,0,1)+IF(W789&gt;0,0,1)+IF(X789&gt;0,0,1)+IF(Y789&gt;0,0,1))</f>
        <v>4</v>
      </c>
      <c r="AA789" s="27" t="s">
        <v>31</v>
      </c>
    </row>
    <row r="790" spans="3:27" hidden="1">
      <c r="C790" s="9"/>
      <c r="D790" s="7"/>
      <c r="E790" s="7"/>
      <c r="F790" s="8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32">
        <f>IF(Q789&gt;0,0,Q789)</f>
        <v>0</v>
      </c>
      <c r="R790" s="32">
        <f t="shared" ref="R790:Y790" si="448">IF(R789&gt;0,0,R789)</f>
        <v>0</v>
      </c>
      <c r="S790" s="32">
        <f t="shared" si="448"/>
        <v>0</v>
      </c>
      <c r="T790" s="32">
        <f t="shared" si="448"/>
        <v>0</v>
      </c>
      <c r="U790" s="32">
        <f t="shared" si="448"/>
        <v>0</v>
      </c>
      <c r="V790" s="32">
        <f t="shared" si="448"/>
        <v>0</v>
      </c>
      <c r="W790" s="32">
        <f t="shared" si="448"/>
        <v>0</v>
      </c>
      <c r="X790" s="32">
        <f t="shared" si="448"/>
        <v>0</v>
      </c>
      <c r="Y790" s="32">
        <f t="shared" si="448"/>
        <v>0</v>
      </c>
      <c r="Z790" s="7">
        <f>SUM(Q790:Y790)/Z789</f>
        <v>0</v>
      </c>
      <c r="AA790" s="7"/>
    </row>
    <row r="791" spans="3:27" hidden="1">
      <c r="C791" s="9"/>
      <c r="D791" s="7"/>
      <c r="E791" s="7"/>
      <c r="F791" s="8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33">
        <f t="shared" ref="Q791:Y791" si="449">IF(Q789&lt;0,0,Q789)</f>
        <v>0</v>
      </c>
      <c r="R791" s="33">
        <f t="shared" si="449"/>
        <v>0</v>
      </c>
      <c r="S791" s="33">
        <f t="shared" si="449"/>
        <v>0</v>
      </c>
      <c r="T791" s="33">
        <f t="shared" si="449"/>
        <v>0</v>
      </c>
      <c r="U791" s="33">
        <f t="shared" si="449"/>
        <v>5480000</v>
      </c>
      <c r="V791" s="33">
        <f t="shared" si="449"/>
        <v>130000</v>
      </c>
      <c r="W791" s="33">
        <f t="shared" si="449"/>
        <v>220000</v>
      </c>
      <c r="X791" s="33">
        <f t="shared" si="449"/>
        <v>0</v>
      </c>
      <c r="Y791" s="33">
        <f t="shared" si="449"/>
        <v>60000</v>
      </c>
    </row>
    <row r="792" spans="3:27" hidden="1">
      <c r="C792" s="9"/>
      <c r="D792" s="7"/>
      <c r="E792" s="7"/>
      <c r="F792" s="8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24">
        <f>IF(Q791=0,0,Q791+Z790)</f>
        <v>0</v>
      </c>
      <c r="R792" s="25">
        <f>IF(R791=0,0,R791+Z790)</f>
        <v>0</v>
      </c>
      <c r="S792" s="25">
        <f>IF(S791=0,0,S791+Z790)</f>
        <v>0</v>
      </c>
      <c r="T792" s="25">
        <f>IF(T791=0,0,T791+Z790)</f>
        <v>0</v>
      </c>
      <c r="U792" s="25">
        <f>IF(U791=0,0,U791+Z790)</f>
        <v>5480000</v>
      </c>
      <c r="V792" s="25">
        <f>IF(V791=0,0,V791+Z790)</f>
        <v>130000</v>
      </c>
      <c r="W792" s="25">
        <f>IF(W791=0,0,W791+Z790)</f>
        <v>220000</v>
      </c>
      <c r="X792" s="25">
        <f>IF(X791=0,0,X791+Z790)</f>
        <v>0</v>
      </c>
      <c r="Y792" s="25">
        <f>IF(Y791=0,0,Y791+Z790)</f>
        <v>60000</v>
      </c>
      <c r="Z792" s="27">
        <f>9-(IF(Q792&gt;0,0,1)+IF(R792&gt;0,0,1)+IF(S792&gt;0,0,1)+IF(T792&gt;0,0,1)+IF(U792&gt;0,0,1)+IF(V792&gt;0,0,1)+IF(W792&gt;0,0,1)+IF(X792&gt;0,0,1)+IF(Y792&gt;0,0,1))</f>
        <v>4</v>
      </c>
      <c r="AA792" s="27" t="s">
        <v>31</v>
      </c>
    </row>
    <row r="793" spans="3:27" hidden="1">
      <c r="C793" s="9"/>
      <c r="D793" s="7"/>
      <c r="E793" s="7"/>
      <c r="F793" s="8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32">
        <f>IF(Q792&gt;0,0,Q792)</f>
        <v>0</v>
      </c>
      <c r="R793" s="32">
        <f t="shared" ref="R793:Y793" si="450">IF(R792&gt;0,0,R792)</f>
        <v>0</v>
      </c>
      <c r="S793" s="32">
        <f t="shared" si="450"/>
        <v>0</v>
      </c>
      <c r="T793" s="32">
        <f t="shared" si="450"/>
        <v>0</v>
      </c>
      <c r="U793" s="32">
        <f t="shared" si="450"/>
        <v>0</v>
      </c>
      <c r="V793" s="32">
        <f t="shared" si="450"/>
        <v>0</v>
      </c>
      <c r="W793" s="32">
        <f t="shared" si="450"/>
        <v>0</v>
      </c>
      <c r="X793" s="32">
        <f t="shared" si="450"/>
        <v>0</v>
      </c>
      <c r="Y793" s="32">
        <f t="shared" si="450"/>
        <v>0</v>
      </c>
      <c r="Z793" s="7">
        <f>SUM(Q793:Y793)/Z792</f>
        <v>0</v>
      </c>
      <c r="AA793" s="7"/>
    </row>
    <row r="794" spans="3:27" hidden="1">
      <c r="C794" s="9"/>
      <c r="D794" s="7"/>
      <c r="E794" s="7"/>
      <c r="F794" s="8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33">
        <f t="shared" ref="Q794:Y794" si="451">IF(Q792&lt;0,0,Q792)</f>
        <v>0</v>
      </c>
      <c r="R794" s="33">
        <f t="shared" si="451"/>
        <v>0</v>
      </c>
      <c r="S794" s="33">
        <f t="shared" si="451"/>
        <v>0</v>
      </c>
      <c r="T794" s="33">
        <f t="shared" si="451"/>
        <v>0</v>
      </c>
      <c r="U794" s="33">
        <f t="shared" si="451"/>
        <v>5480000</v>
      </c>
      <c r="V794" s="33">
        <f t="shared" si="451"/>
        <v>130000</v>
      </c>
      <c r="W794" s="33">
        <f t="shared" si="451"/>
        <v>220000</v>
      </c>
      <c r="X794" s="33">
        <f t="shared" si="451"/>
        <v>0</v>
      </c>
      <c r="Y794" s="33">
        <f t="shared" si="451"/>
        <v>60000</v>
      </c>
    </row>
    <row r="795" spans="3:27" hidden="1">
      <c r="C795" s="9"/>
      <c r="D795" s="7"/>
      <c r="E795" s="7"/>
      <c r="F795" s="8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24">
        <f>IF(Q794=0,0,Q794+Z793)</f>
        <v>0</v>
      </c>
      <c r="R795" s="25">
        <f>IF(R794=0,0,R794+Z793)</f>
        <v>0</v>
      </c>
      <c r="S795" s="25">
        <f>IF(S794=0,0,S794+Z793)</f>
        <v>0</v>
      </c>
      <c r="T795" s="25">
        <f>IF(T794=0,0,T794+Z793)</f>
        <v>0</v>
      </c>
      <c r="U795" s="25">
        <f>IF(U794=0,0,U794+Z793)</f>
        <v>5480000</v>
      </c>
      <c r="V795" s="25">
        <f>IF(V794=0,0,V794+Z793)</f>
        <v>130000</v>
      </c>
      <c r="W795" s="25">
        <f>IF(W794=0,0,W794+Z793)</f>
        <v>220000</v>
      </c>
      <c r="X795" s="25">
        <f>IF(X794=0,0,X794+Z793)</f>
        <v>0</v>
      </c>
      <c r="Y795" s="25">
        <f>IF(Y794=0,0,Y794+Z793)</f>
        <v>60000</v>
      </c>
      <c r="Z795" s="27">
        <f>9-(IF(Q795&gt;0,0,1)+IF(R795&gt;0,0,1)+IF(S795&gt;0,0,1)+IF(T795&gt;0,0,1)+IF(U795&gt;0,0,1)+IF(V795&gt;0,0,1)+IF(W795&gt;0,0,1)+IF(X795&gt;0,0,1)+IF(Y795&gt;0,0,1))</f>
        <v>4</v>
      </c>
      <c r="AA795" s="27" t="s">
        <v>31</v>
      </c>
    </row>
    <row r="796" spans="3:27" hidden="1">
      <c r="C796" s="9"/>
      <c r="D796" s="7"/>
      <c r="E796" s="7"/>
      <c r="F796" s="8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32">
        <f>IF(Q795&gt;0,0,Q795)</f>
        <v>0</v>
      </c>
      <c r="R796" s="32">
        <f t="shared" ref="R796:Y796" si="452">IF(R795&gt;0,0,R795)</f>
        <v>0</v>
      </c>
      <c r="S796" s="32">
        <f t="shared" si="452"/>
        <v>0</v>
      </c>
      <c r="T796" s="32">
        <f t="shared" si="452"/>
        <v>0</v>
      </c>
      <c r="U796" s="32">
        <f t="shared" si="452"/>
        <v>0</v>
      </c>
      <c r="V796" s="32">
        <f t="shared" si="452"/>
        <v>0</v>
      </c>
      <c r="W796" s="32">
        <f t="shared" si="452"/>
        <v>0</v>
      </c>
      <c r="X796" s="32">
        <f t="shared" si="452"/>
        <v>0</v>
      </c>
      <c r="Y796" s="32">
        <f t="shared" si="452"/>
        <v>0</v>
      </c>
      <c r="Z796" s="7">
        <f>SUM(Q796:Y796)/Z795</f>
        <v>0</v>
      </c>
      <c r="AA796" s="7"/>
    </row>
    <row r="797" spans="3:27" hidden="1">
      <c r="C797" s="9"/>
      <c r="D797" s="7"/>
      <c r="E797" s="7"/>
      <c r="F797" s="8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33">
        <f t="shared" ref="Q797:Y797" si="453">IF(Q795&lt;0,0,Q795)</f>
        <v>0</v>
      </c>
      <c r="R797" s="33">
        <f t="shared" si="453"/>
        <v>0</v>
      </c>
      <c r="S797" s="33">
        <f t="shared" si="453"/>
        <v>0</v>
      </c>
      <c r="T797" s="33">
        <f t="shared" si="453"/>
        <v>0</v>
      </c>
      <c r="U797" s="33">
        <f t="shared" si="453"/>
        <v>5480000</v>
      </c>
      <c r="V797" s="33">
        <f t="shared" si="453"/>
        <v>130000</v>
      </c>
      <c r="W797" s="33">
        <f t="shared" si="453"/>
        <v>220000</v>
      </c>
      <c r="X797" s="33">
        <f t="shared" si="453"/>
        <v>0</v>
      </c>
      <c r="Y797" s="33">
        <f t="shared" si="453"/>
        <v>60000</v>
      </c>
    </row>
    <row r="798" spans="3:27" hidden="1">
      <c r="C798" s="9"/>
      <c r="D798" s="7"/>
      <c r="E798" s="7"/>
      <c r="F798" s="8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35">
        <f>IF(Q797=0,0,Q797+Z796)</f>
        <v>0</v>
      </c>
      <c r="R798" s="35">
        <f>IF(R797=0,0,R797+Z796)</f>
        <v>0</v>
      </c>
      <c r="S798" s="35">
        <f>IF(S797=0,0,S797+Z796)</f>
        <v>0</v>
      </c>
      <c r="T798" s="35">
        <f>IF(T797=0,0,T797+Z796)</f>
        <v>0</v>
      </c>
      <c r="U798" s="35">
        <f>IF(U797=0,0,U797+Z796)</f>
        <v>5480000</v>
      </c>
      <c r="V798" s="35">
        <f>IF(V797=0,0,V797+Z796)</f>
        <v>130000</v>
      </c>
      <c r="W798" s="35">
        <f>IF(W797=0,0,W797+Z796)</f>
        <v>220000</v>
      </c>
      <c r="X798" s="35">
        <f>IF(X797=0,0,X797+Z796)</f>
        <v>0</v>
      </c>
      <c r="Y798" s="35">
        <f>IF(Y797=0,0,Y797+Z796)</f>
        <v>60000</v>
      </c>
      <c r="Z798" s="27">
        <f>9-(IF(Q798&gt;0,0,1)+IF(R798&gt;0,0,1)+IF(S798&gt;0,0,1)+IF(T798&gt;0,0,1)+IF(U798&gt;0,0,1)+IF(V798&gt;0,0,1)+IF(W798&gt;0,0,1)+IF(X798&gt;0,0,1)+IF(Y798&gt;0,0,1))</f>
        <v>4</v>
      </c>
      <c r="AA798" s="27" t="s">
        <v>31</v>
      </c>
    </row>
    <row r="799" spans="3:27" hidden="1">
      <c r="C799" s="9"/>
      <c r="D799" s="7"/>
      <c r="E799" s="7"/>
      <c r="F799" s="8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36">
        <f t="shared" ref="Q799:Y799" si="454">IF(Q798=0,0,Q798/Q776)</f>
        <v>0</v>
      </c>
      <c r="R799" s="36">
        <f t="shared" si="454"/>
        <v>0</v>
      </c>
      <c r="S799" s="36">
        <f t="shared" si="454"/>
        <v>0</v>
      </c>
      <c r="T799" s="36">
        <f t="shared" si="454"/>
        <v>0</v>
      </c>
      <c r="U799" s="36">
        <f t="shared" si="454"/>
        <v>1</v>
      </c>
      <c r="V799" s="36">
        <f t="shared" si="454"/>
        <v>1</v>
      </c>
      <c r="W799" s="36">
        <f t="shared" si="454"/>
        <v>1</v>
      </c>
      <c r="X799" s="36">
        <f t="shared" si="454"/>
        <v>0</v>
      </c>
      <c r="Y799" s="36">
        <f t="shared" si="454"/>
        <v>1</v>
      </c>
      <c r="Z799" s="27"/>
      <c r="AA799" s="27"/>
    </row>
    <row r="800" spans="3:27">
      <c r="C800" s="9"/>
      <c r="D800" s="7"/>
      <c r="E800" s="7"/>
      <c r="F800" s="8"/>
      <c r="G800" s="7"/>
      <c r="H800" s="7" t="s">
        <v>0</v>
      </c>
      <c r="I800" s="7" t="s">
        <v>1</v>
      </c>
      <c r="J800" s="7" t="s">
        <v>2</v>
      </c>
      <c r="K800" s="7" t="s">
        <v>3</v>
      </c>
      <c r="L800" s="7" t="s">
        <v>4</v>
      </c>
      <c r="M800" s="7" t="s">
        <v>5</v>
      </c>
      <c r="N800" s="7" t="s">
        <v>6</v>
      </c>
      <c r="O800" s="7" t="s">
        <v>7</v>
      </c>
      <c r="P800" s="7" t="s">
        <v>8</v>
      </c>
      <c r="Q800" s="7"/>
      <c r="R800" s="7"/>
      <c r="S800" s="7"/>
      <c r="T800" s="7"/>
      <c r="U800" s="7"/>
    </row>
    <row r="801" spans="1:34" ht="14.25" thickBot="1">
      <c r="C801" s="37"/>
      <c r="D801" s="38"/>
      <c r="E801" s="38"/>
      <c r="F801" s="39"/>
      <c r="G801" s="38" t="s">
        <v>32</v>
      </c>
      <c r="H801" s="40">
        <f t="shared" ref="H801:P801" si="455">H759*Q799</f>
        <v>0</v>
      </c>
      <c r="I801" s="40">
        <f t="shared" si="455"/>
        <v>0</v>
      </c>
      <c r="J801" s="40">
        <f t="shared" si="455"/>
        <v>0</v>
      </c>
      <c r="K801" s="40">
        <f t="shared" si="455"/>
        <v>0</v>
      </c>
      <c r="L801" s="40">
        <f t="shared" si="455"/>
        <v>40000</v>
      </c>
      <c r="M801" s="40">
        <f t="shared" si="455"/>
        <v>2000</v>
      </c>
      <c r="N801" s="40">
        <f t="shared" si="455"/>
        <v>2000</v>
      </c>
      <c r="O801" s="40">
        <f t="shared" si="455"/>
        <v>0</v>
      </c>
      <c r="P801" s="40">
        <f t="shared" si="455"/>
        <v>3000</v>
      </c>
      <c r="Q801" s="38"/>
      <c r="R801" s="38"/>
      <c r="S801" s="38"/>
      <c r="T801" s="38"/>
      <c r="U801" s="38"/>
    </row>
    <row r="802" spans="1:34" ht="12.6" customHeight="1" thickBot="1"/>
    <row r="803" spans="1:34">
      <c r="C803" s="6" t="s">
        <v>53</v>
      </c>
      <c r="D803" s="7"/>
      <c r="E803" s="7" t="s">
        <v>12</v>
      </c>
      <c r="F803" s="8"/>
      <c r="G803" s="7"/>
      <c r="H803" s="7" t="s">
        <v>0</v>
      </c>
      <c r="I803" s="7" t="s">
        <v>1</v>
      </c>
      <c r="J803" s="7" t="s">
        <v>2</v>
      </c>
      <c r="K803" s="7" t="s">
        <v>3</v>
      </c>
      <c r="L803" s="7" t="s">
        <v>4</v>
      </c>
      <c r="M803" s="7" t="s">
        <v>5</v>
      </c>
      <c r="N803" s="7" t="s">
        <v>6</v>
      </c>
      <c r="O803" s="7"/>
      <c r="P803" s="7"/>
      <c r="Q803" s="7"/>
      <c r="R803" s="7"/>
      <c r="S803" s="7"/>
      <c r="T803" s="7"/>
      <c r="U803" s="7"/>
    </row>
    <row r="804" spans="1:34">
      <c r="A804" t="s">
        <v>13</v>
      </c>
      <c r="C804" s="9"/>
      <c r="D804" s="7" t="s">
        <v>14</v>
      </c>
      <c r="E804" s="10" t="s">
        <v>25</v>
      </c>
      <c r="F804" s="8"/>
      <c r="G804" s="7" t="s">
        <v>16</v>
      </c>
      <c r="H804" s="10"/>
      <c r="I804" s="10"/>
      <c r="J804" s="10"/>
      <c r="K804" s="10"/>
      <c r="L804" s="10"/>
      <c r="M804" s="10"/>
      <c r="N804" s="10"/>
      <c r="O804" s="7"/>
      <c r="P804" s="7"/>
      <c r="Q804" s="7"/>
      <c r="R804" s="7"/>
      <c r="S804" s="7" t="s">
        <v>17</v>
      </c>
      <c r="T804" s="11">
        <f>SUM(Q814:Y817)</f>
        <v>5890000</v>
      </c>
      <c r="U804" s="7"/>
    </row>
    <row r="805" spans="1:34">
      <c r="A805" t="s">
        <v>18</v>
      </c>
      <c r="C805" s="9"/>
      <c r="D805" s="7" t="s">
        <v>19</v>
      </c>
      <c r="E805" s="10"/>
      <c r="F805" s="8"/>
      <c r="G805" s="7" t="s">
        <v>20</v>
      </c>
      <c r="H805" s="10">
        <v>100</v>
      </c>
      <c r="I805" s="10">
        <v>100</v>
      </c>
      <c r="J805" s="10">
        <v>100</v>
      </c>
      <c r="K805" s="10">
        <v>100</v>
      </c>
      <c r="L805" s="10">
        <v>100</v>
      </c>
      <c r="M805" s="10">
        <v>100</v>
      </c>
      <c r="N805" s="10">
        <v>100</v>
      </c>
      <c r="O805" s="7"/>
      <c r="P805" s="7"/>
      <c r="Q805" s="7"/>
      <c r="R805" s="7"/>
      <c r="S805" s="7" t="s">
        <v>21</v>
      </c>
      <c r="T805" s="11">
        <f>SUM(H812:N812)*E807+(E805*(E806/100)+E805)*E807</f>
        <v>0</v>
      </c>
      <c r="U805" s="7"/>
    </row>
    <row r="806" spans="1:34">
      <c r="A806" t="s">
        <v>15</v>
      </c>
      <c r="C806" s="9"/>
      <c r="D806" s="7" t="s">
        <v>34</v>
      </c>
      <c r="E806" s="10"/>
      <c r="F806" s="8"/>
      <c r="G806" s="7" t="s">
        <v>34</v>
      </c>
      <c r="H806" s="10"/>
      <c r="I806" s="10"/>
      <c r="J806" s="10"/>
      <c r="K806" s="10"/>
      <c r="L806" s="10"/>
      <c r="M806" s="10"/>
      <c r="N806" s="10"/>
      <c r="O806" s="7"/>
      <c r="P806" s="7"/>
      <c r="Q806" s="7"/>
      <c r="R806" s="7"/>
      <c r="S806" s="7" t="s">
        <v>23</v>
      </c>
      <c r="T806" s="12">
        <f>T805/T804*100</f>
        <v>0</v>
      </c>
      <c r="U806" s="7" t="s">
        <v>35</v>
      </c>
      <c r="V806">
        <f>($V$3*T806*T806+$W$3*T806)/100</f>
        <v>0</v>
      </c>
    </row>
    <row r="807" spans="1:34">
      <c r="A807" t="s">
        <v>25</v>
      </c>
      <c r="C807" s="9"/>
      <c r="D807" s="7" t="s">
        <v>26</v>
      </c>
      <c r="E807" s="10">
        <v>1</v>
      </c>
      <c r="F807" s="8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34" hidden="1">
      <c r="C808" s="9"/>
      <c r="D808" s="7"/>
      <c r="E808" s="7"/>
      <c r="F808" s="8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34" hidden="1">
      <c r="A809">
        <v>1</v>
      </c>
      <c r="C809" s="9"/>
      <c r="D809" s="7"/>
      <c r="E809" s="7"/>
      <c r="F809" s="8"/>
      <c r="G809" s="7"/>
      <c r="H809" s="7">
        <v>15</v>
      </c>
      <c r="I809" s="7">
        <v>40</v>
      </c>
      <c r="J809" s="7">
        <v>42</v>
      </c>
      <c r="K809" s="7">
        <v>44</v>
      </c>
      <c r="L809" s="7">
        <v>100</v>
      </c>
      <c r="M809" s="7">
        <v>105</v>
      </c>
      <c r="N809" s="7">
        <v>110</v>
      </c>
      <c r="O809" s="7"/>
      <c r="P809" s="7"/>
      <c r="Q809" s="7"/>
      <c r="R809" s="7"/>
      <c r="S809" s="7"/>
      <c r="T809" s="7"/>
      <c r="U809" s="7"/>
      <c r="V809">
        <f>T804*V806</f>
        <v>0</v>
      </c>
    </row>
    <row r="810" spans="1:34" hidden="1">
      <c r="A810">
        <v>1.1000000000000001</v>
      </c>
      <c r="C810" s="9"/>
      <c r="D810" s="7"/>
      <c r="E810" s="7"/>
      <c r="F810" s="8"/>
      <c r="G810" s="7"/>
      <c r="H810" s="7">
        <f t="shared" ref="H810:N810" si="456">H804*H809*H805/100</f>
        <v>0</v>
      </c>
      <c r="I810" s="7">
        <f t="shared" si="456"/>
        <v>0</v>
      </c>
      <c r="J810" s="7">
        <f t="shared" si="456"/>
        <v>0</v>
      </c>
      <c r="K810" s="7">
        <f t="shared" si="456"/>
        <v>0</v>
      </c>
      <c r="L810" s="7">
        <f t="shared" si="456"/>
        <v>0</v>
      </c>
      <c r="M810" s="7">
        <f t="shared" si="456"/>
        <v>0</v>
      </c>
      <c r="N810" s="7">
        <f t="shared" si="456"/>
        <v>0</v>
      </c>
      <c r="O810" s="7"/>
      <c r="P810" s="7"/>
      <c r="Q810" s="7"/>
      <c r="R810" s="7"/>
      <c r="S810" s="7"/>
      <c r="T810" s="11"/>
      <c r="U810" s="7"/>
    </row>
    <row r="811" spans="1:34" hidden="1">
      <c r="C811" s="9"/>
      <c r="D811" s="7"/>
      <c r="E811" s="7"/>
      <c r="F811" s="8"/>
      <c r="G811" s="7"/>
      <c r="H811" s="7">
        <f t="shared" ref="H811:N811" si="457">H804*H806*H809/100</f>
        <v>0</v>
      </c>
      <c r="I811" s="7">
        <f t="shared" si="457"/>
        <v>0</v>
      </c>
      <c r="J811" s="7">
        <f t="shared" si="457"/>
        <v>0</v>
      </c>
      <c r="K811" s="7">
        <f t="shared" si="457"/>
        <v>0</v>
      </c>
      <c r="L811" s="7">
        <f t="shared" si="457"/>
        <v>0</v>
      </c>
      <c r="M811" s="7">
        <f t="shared" si="457"/>
        <v>0</v>
      </c>
      <c r="N811" s="7">
        <f t="shared" si="457"/>
        <v>0</v>
      </c>
      <c r="O811" s="7"/>
      <c r="P811" s="7"/>
      <c r="Q811" s="7"/>
      <c r="R811" s="7"/>
      <c r="S811" s="7"/>
      <c r="T811" s="7"/>
      <c r="U811" s="7"/>
    </row>
    <row r="812" spans="1:34" hidden="1">
      <c r="C812" s="9"/>
      <c r="D812" s="7"/>
      <c r="E812" s="7"/>
      <c r="F812" s="8"/>
      <c r="G812" s="7"/>
      <c r="H812" s="7">
        <f>H810+H811</f>
        <v>0</v>
      </c>
      <c r="I812" s="7">
        <f t="shared" ref="I812:N812" si="458">I810+I811</f>
        <v>0</v>
      </c>
      <c r="J812" s="7">
        <f t="shared" si="458"/>
        <v>0</v>
      </c>
      <c r="K812" s="7">
        <f t="shared" si="458"/>
        <v>0</v>
      </c>
      <c r="L812" s="7">
        <f t="shared" si="458"/>
        <v>0</v>
      </c>
      <c r="M812" s="7">
        <f t="shared" si="458"/>
        <v>0</v>
      </c>
      <c r="N812" s="7">
        <f t="shared" si="458"/>
        <v>0</v>
      </c>
      <c r="O812" s="7"/>
      <c r="P812" s="7"/>
      <c r="Q812" s="7"/>
      <c r="R812" s="7"/>
      <c r="S812" s="7"/>
      <c r="T812" s="7"/>
      <c r="U812" s="7"/>
    </row>
    <row r="813" spans="1:34" hidden="1">
      <c r="C813" s="9"/>
      <c r="D813" s="7"/>
      <c r="E813" s="7"/>
      <c r="F813" s="8"/>
      <c r="G813" s="7"/>
      <c r="H813" t="s">
        <v>0</v>
      </c>
      <c r="I813" t="s">
        <v>1</v>
      </c>
      <c r="J813" t="s">
        <v>2</v>
      </c>
      <c r="K813" t="s">
        <v>3</v>
      </c>
      <c r="L813" t="s">
        <v>4</v>
      </c>
      <c r="M813" t="s">
        <v>5</v>
      </c>
      <c r="N813" t="s">
        <v>6</v>
      </c>
      <c r="O813" t="s">
        <v>7</v>
      </c>
      <c r="P813" t="s">
        <v>8</v>
      </c>
      <c r="Q813" t="s">
        <v>0</v>
      </c>
      <c r="R813" t="s">
        <v>1</v>
      </c>
      <c r="S813" t="s">
        <v>2</v>
      </c>
      <c r="T813" t="s">
        <v>3</v>
      </c>
      <c r="U813" t="s">
        <v>4</v>
      </c>
      <c r="V813" t="s">
        <v>5</v>
      </c>
      <c r="W813" t="s">
        <v>6</v>
      </c>
      <c r="X813" t="s">
        <v>7</v>
      </c>
      <c r="Y813" t="s">
        <v>8</v>
      </c>
      <c r="Z813" s="7"/>
      <c r="AA813" s="7"/>
      <c r="AB813" s="7"/>
      <c r="AC813" s="7"/>
      <c r="AD813" s="7"/>
      <c r="AE813" s="7"/>
      <c r="AF813" s="7"/>
      <c r="AG813" s="7"/>
      <c r="AH813" s="7"/>
    </row>
    <row r="814" spans="1:34" hidden="1">
      <c r="C814" s="9"/>
      <c r="D814" s="7" t="str">
        <f>IF(E804="歩兵科","1","0")</f>
        <v>0</v>
      </c>
      <c r="E814" s="7" t="s">
        <v>13</v>
      </c>
      <c r="F814" s="8"/>
      <c r="G814" s="7">
        <f>H804+D814</f>
        <v>0</v>
      </c>
      <c r="H814" s="13">
        <f t="shared" ref="H814:P814" si="459">H801*H820</f>
        <v>0</v>
      </c>
      <c r="I814" s="14">
        <f t="shared" si="459"/>
        <v>0</v>
      </c>
      <c r="J814" s="14">
        <f t="shared" si="459"/>
        <v>0</v>
      </c>
      <c r="K814" s="14">
        <f t="shared" si="459"/>
        <v>0</v>
      </c>
      <c r="L814" s="14">
        <f t="shared" si="459"/>
        <v>8000000</v>
      </c>
      <c r="M814" s="14">
        <f t="shared" si="459"/>
        <v>416000</v>
      </c>
      <c r="N814" s="14">
        <f t="shared" si="459"/>
        <v>432000</v>
      </c>
      <c r="O814" s="14">
        <f t="shared" si="459"/>
        <v>0</v>
      </c>
      <c r="P814" s="14">
        <f t="shared" si="459"/>
        <v>90000</v>
      </c>
      <c r="Q814" s="15">
        <f>G814*H814/G818</f>
        <v>0</v>
      </c>
      <c r="R814" s="16">
        <f>G814*I814/G818</f>
        <v>0</v>
      </c>
      <c r="S814" s="16">
        <f>G814*J814/G818</f>
        <v>0</v>
      </c>
      <c r="T814" s="16">
        <f>G814*K814/G818</f>
        <v>0</v>
      </c>
      <c r="U814" s="16">
        <f>G814*L814/G818</f>
        <v>0</v>
      </c>
      <c r="V814" s="16">
        <f>G814*M814/G818</f>
        <v>0</v>
      </c>
      <c r="W814" s="16">
        <f>G814*N814/G818</f>
        <v>0</v>
      </c>
      <c r="X814" s="16">
        <f>G814*O814/G818</f>
        <v>0</v>
      </c>
      <c r="Y814" s="17">
        <f>G814*P814/G818</f>
        <v>0</v>
      </c>
      <c r="Z814" s="7"/>
      <c r="AA814" s="7"/>
      <c r="AB814" s="7"/>
      <c r="AC814" s="7"/>
      <c r="AD814" s="7"/>
      <c r="AE814" s="7"/>
      <c r="AF814" s="7"/>
      <c r="AG814" s="7"/>
      <c r="AH814" s="7"/>
    </row>
    <row r="815" spans="1:34" hidden="1">
      <c r="C815" s="9"/>
      <c r="D815" s="7" t="str">
        <f>IF(E804="槍兵科","1","0")</f>
        <v>0</v>
      </c>
      <c r="E815" s="7" t="s">
        <v>18</v>
      </c>
      <c r="F815" s="8"/>
      <c r="G815" s="7">
        <f>I804+L804+D815</f>
        <v>0</v>
      </c>
      <c r="H815" s="18">
        <f t="shared" ref="H815:P815" si="460">H801*H821</f>
        <v>0</v>
      </c>
      <c r="I815" s="7">
        <f t="shared" si="460"/>
        <v>0</v>
      </c>
      <c r="J815" s="7">
        <f t="shared" si="460"/>
        <v>0</v>
      </c>
      <c r="K815" s="7">
        <f t="shared" si="460"/>
        <v>0</v>
      </c>
      <c r="L815" s="7">
        <f t="shared" si="460"/>
        <v>4000000</v>
      </c>
      <c r="M815" s="7">
        <f t="shared" si="460"/>
        <v>290000</v>
      </c>
      <c r="N815" s="7">
        <f t="shared" si="460"/>
        <v>140000</v>
      </c>
      <c r="O815" s="7">
        <f t="shared" si="460"/>
        <v>0</v>
      </c>
      <c r="P815" s="7">
        <f t="shared" si="460"/>
        <v>30000</v>
      </c>
      <c r="Q815" s="19">
        <f>G815*H815/G818</f>
        <v>0</v>
      </c>
      <c r="R815" s="20">
        <f>G815*I815/G818</f>
        <v>0</v>
      </c>
      <c r="S815" s="20">
        <f>G815*J815/G818</f>
        <v>0</v>
      </c>
      <c r="T815" s="20">
        <f>G815*K815/G818</f>
        <v>0</v>
      </c>
      <c r="U815" s="20">
        <f>G815*L815/G818</f>
        <v>0</v>
      </c>
      <c r="V815" s="20">
        <f>G815*M815/G818</f>
        <v>0</v>
      </c>
      <c r="W815" s="20">
        <f>G815*N815/G818</f>
        <v>0</v>
      </c>
      <c r="X815" s="20">
        <f>G815*O815/G818</f>
        <v>0</v>
      </c>
      <c r="Y815" s="21">
        <f>G815*P815/G818</f>
        <v>0</v>
      </c>
      <c r="Z815" s="7"/>
      <c r="AA815" s="7"/>
      <c r="AB815" s="7"/>
      <c r="AC815" s="7"/>
      <c r="AD815" s="7"/>
      <c r="AE815" s="7"/>
      <c r="AF815" s="7"/>
      <c r="AG815" s="7"/>
      <c r="AH815" s="7"/>
    </row>
    <row r="816" spans="1:34" hidden="1">
      <c r="C816" s="9"/>
      <c r="D816" s="7" t="str">
        <f>IF(E804="弓兵科","1","0")</f>
        <v>0</v>
      </c>
      <c r="E816" s="7" t="s">
        <v>15</v>
      </c>
      <c r="F816" s="8"/>
      <c r="G816" s="7">
        <f>J804+M804+D816</f>
        <v>0</v>
      </c>
      <c r="H816" s="18">
        <f t="shared" ref="H816:P816" si="461">H801*H822</f>
        <v>0</v>
      </c>
      <c r="I816" s="7">
        <f t="shared" si="461"/>
        <v>0</v>
      </c>
      <c r="J816" s="7">
        <f t="shared" si="461"/>
        <v>0</v>
      </c>
      <c r="K816" s="7">
        <f t="shared" si="461"/>
        <v>0</v>
      </c>
      <c r="L816" s="7">
        <f t="shared" si="461"/>
        <v>2520000</v>
      </c>
      <c r="M816" s="7">
        <f t="shared" si="461"/>
        <v>210000</v>
      </c>
      <c r="N816" s="7">
        <f t="shared" si="461"/>
        <v>300000</v>
      </c>
      <c r="O816" s="7">
        <f t="shared" si="461"/>
        <v>0</v>
      </c>
      <c r="P816" s="7">
        <f t="shared" si="461"/>
        <v>120000</v>
      </c>
      <c r="Q816" s="19">
        <f>G816*H816/G818</f>
        <v>0</v>
      </c>
      <c r="R816" s="20">
        <f>G816*I816/G818</f>
        <v>0</v>
      </c>
      <c r="S816" s="20">
        <f>G816*J816/G818</f>
        <v>0</v>
      </c>
      <c r="T816" s="20">
        <f>G816*K816/G818</f>
        <v>0</v>
      </c>
      <c r="U816" s="20">
        <f>G816*L816/G818</f>
        <v>0</v>
      </c>
      <c r="V816" s="20">
        <f>G816*M816/G818</f>
        <v>0</v>
      </c>
      <c r="W816" s="20">
        <f>G816*N816/G818</f>
        <v>0</v>
      </c>
      <c r="X816" s="20">
        <f>G816*O816/G818</f>
        <v>0</v>
      </c>
      <c r="Y816" s="21">
        <f>G816*P816/G818</f>
        <v>0</v>
      </c>
      <c r="Z816" s="7"/>
      <c r="AA816" s="7"/>
      <c r="AB816" s="7"/>
      <c r="AC816" s="7"/>
      <c r="AD816" s="7"/>
      <c r="AE816" s="7"/>
      <c r="AF816" s="7"/>
      <c r="AG816" s="7"/>
      <c r="AH816" s="7"/>
    </row>
    <row r="817" spans="3:34" hidden="1">
      <c r="C817" s="9"/>
      <c r="D817" s="7" t="str">
        <f>IF(E804="騎兵科","1","0")</f>
        <v>1</v>
      </c>
      <c r="E817" s="7" t="s">
        <v>25</v>
      </c>
      <c r="F817" s="8"/>
      <c r="G817" s="7">
        <f>K804+N804+D817</f>
        <v>1</v>
      </c>
      <c r="H817" s="22">
        <f t="shared" ref="H817:P817" si="462">H801*H823</f>
        <v>0</v>
      </c>
      <c r="I817" s="23">
        <f t="shared" si="462"/>
        <v>0</v>
      </c>
      <c r="J817" s="23">
        <f t="shared" si="462"/>
        <v>0</v>
      </c>
      <c r="K817" s="23">
        <f t="shared" si="462"/>
        <v>0</v>
      </c>
      <c r="L817" s="23">
        <f t="shared" si="462"/>
        <v>5480000</v>
      </c>
      <c r="M817" s="23">
        <f t="shared" si="462"/>
        <v>130000</v>
      </c>
      <c r="N817" s="23">
        <f t="shared" si="462"/>
        <v>220000</v>
      </c>
      <c r="O817" s="23">
        <f t="shared" si="462"/>
        <v>0</v>
      </c>
      <c r="P817" s="23">
        <f t="shared" si="462"/>
        <v>60000</v>
      </c>
      <c r="Q817" s="24">
        <f>G817*H817/G818</f>
        <v>0</v>
      </c>
      <c r="R817" s="25">
        <f>G817*I817/G818</f>
        <v>0</v>
      </c>
      <c r="S817" s="25">
        <f>G817*J817/G818</f>
        <v>0</v>
      </c>
      <c r="T817" s="25">
        <f>G817*K817/G818</f>
        <v>0</v>
      </c>
      <c r="U817" s="25">
        <f>G817*L817/G818</f>
        <v>5480000</v>
      </c>
      <c r="V817" s="25">
        <f>G817*M817/G818</f>
        <v>130000</v>
      </c>
      <c r="W817" s="25">
        <f>G817*N817/G818</f>
        <v>220000</v>
      </c>
      <c r="X817" s="25">
        <f>G817*O817/G818</f>
        <v>0</v>
      </c>
      <c r="Y817" s="26">
        <f>G817*P817/G818</f>
        <v>60000</v>
      </c>
      <c r="Z817" s="7"/>
      <c r="AA817" s="7"/>
      <c r="AB817" s="7"/>
      <c r="AC817" s="7"/>
      <c r="AD817" s="7"/>
      <c r="AE817" s="7"/>
      <c r="AF817" s="7"/>
      <c r="AG817" s="7"/>
      <c r="AH817" s="7"/>
    </row>
    <row r="818" spans="3:34" hidden="1">
      <c r="C818" s="9"/>
      <c r="D818" s="7"/>
      <c r="E818" s="7"/>
      <c r="F818" s="8"/>
      <c r="G818" s="7">
        <f>SUM(G814:G817)</f>
        <v>1</v>
      </c>
      <c r="H818" s="7"/>
      <c r="I818" s="7"/>
      <c r="J818" s="7"/>
      <c r="K818" s="7"/>
      <c r="L818" s="7"/>
      <c r="M818" s="7"/>
      <c r="N818" s="7"/>
      <c r="O818" s="7"/>
      <c r="P818" s="7"/>
      <c r="Q818" s="20">
        <f t="shared" ref="Q818:Y818" si="463">SUM(Q814:Q817)</f>
        <v>0</v>
      </c>
      <c r="R818" s="20">
        <f t="shared" si="463"/>
        <v>0</v>
      </c>
      <c r="S818" s="20">
        <f t="shared" si="463"/>
        <v>0</v>
      </c>
      <c r="T818" s="20">
        <f t="shared" si="463"/>
        <v>0</v>
      </c>
      <c r="U818" s="20">
        <f t="shared" si="463"/>
        <v>5480000</v>
      </c>
      <c r="V818" s="20">
        <f t="shared" si="463"/>
        <v>130000</v>
      </c>
      <c r="W818" s="20">
        <f t="shared" si="463"/>
        <v>220000</v>
      </c>
      <c r="X818" s="20">
        <f t="shared" si="463"/>
        <v>0</v>
      </c>
      <c r="Y818" s="20">
        <f t="shared" si="463"/>
        <v>60000</v>
      </c>
      <c r="Z818" s="27">
        <f>9-COUNTIF(Q818:Y818,0)</f>
        <v>4</v>
      </c>
      <c r="AA818" s="7" t="s">
        <v>27</v>
      </c>
      <c r="AB818" s="7"/>
      <c r="AC818" s="7"/>
      <c r="AD818" s="7"/>
      <c r="AE818" s="7"/>
      <c r="AF818" s="7"/>
      <c r="AG818" s="7"/>
      <c r="AH818" s="7"/>
    </row>
    <row r="819" spans="3:34" hidden="1">
      <c r="C819" s="9"/>
      <c r="D819" s="7"/>
      <c r="E819" s="7"/>
      <c r="F819" s="8"/>
      <c r="G819" s="7"/>
      <c r="H819" s="13" t="s">
        <v>0</v>
      </c>
      <c r="I819" s="14" t="s">
        <v>1</v>
      </c>
      <c r="J819" s="14" t="s">
        <v>2</v>
      </c>
      <c r="K819" s="14" t="s">
        <v>3</v>
      </c>
      <c r="L819" s="14" t="s">
        <v>28</v>
      </c>
      <c r="M819" s="14" t="s">
        <v>29</v>
      </c>
      <c r="N819" s="14" t="s">
        <v>30</v>
      </c>
      <c r="O819" s="14" t="s">
        <v>7</v>
      </c>
      <c r="P819" s="28" t="s">
        <v>8</v>
      </c>
      <c r="Q819" s="29">
        <f>IF(Q818=0,0,Q818-V809/Z818)</f>
        <v>0</v>
      </c>
      <c r="R819" s="30">
        <f>IF(R818=0,0,R818-V809/Z818)</f>
        <v>0</v>
      </c>
      <c r="S819" s="30">
        <f>IF(S818=0,0,S818-V809/Z818)</f>
        <v>0</v>
      </c>
      <c r="T819" s="30">
        <f>IF(T818=0,0,T818-V809/Z818)</f>
        <v>0</v>
      </c>
      <c r="U819" s="30">
        <f>IF(U818=0,0,U818-V809/Z818)</f>
        <v>5480000</v>
      </c>
      <c r="V819" s="30">
        <f>IF(V818=0,0,V818-V809/Z818)</f>
        <v>130000</v>
      </c>
      <c r="W819" s="30">
        <f>IF(W818=0,0,W818-V809/Z818)</f>
        <v>220000</v>
      </c>
      <c r="X819" s="30">
        <f>IF(X818=0,0,X818-V809/Z818)</f>
        <v>0</v>
      </c>
      <c r="Y819" s="30">
        <f>IF(Y818=0,0,Y818-V809/Z818)</f>
        <v>60000</v>
      </c>
      <c r="Z819" s="27">
        <f>9-(IF(Q819&gt;0,0,1)+IF(R819&gt;0,0,1)+IF(S819&gt;0,0,1)+IF(T819&gt;0,0,1)+IF(U819&gt;0,0,1)+IF(V819&gt;0,0,1)+IF(W819&gt;0,0,1)+IF(X819&gt;0,0,1)+IF(Y819&gt;0,0,1))</f>
        <v>4</v>
      </c>
      <c r="AA819" s="27" t="s">
        <v>31</v>
      </c>
      <c r="AB819" s="7"/>
      <c r="AC819" s="7"/>
      <c r="AD819" s="7"/>
      <c r="AE819" s="7"/>
      <c r="AF819" s="7"/>
      <c r="AG819" s="7"/>
      <c r="AH819" s="7"/>
    </row>
    <row r="820" spans="3:34" hidden="1">
      <c r="C820" s="9"/>
      <c r="D820" s="7"/>
      <c r="E820" s="7" t="s">
        <v>13</v>
      </c>
      <c r="F820" s="8"/>
      <c r="G820" s="7"/>
      <c r="H820" s="18">
        <v>15</v>
      </c>
      <c r="I820" s="7">
        <v>50</v>
      </c>
      <c r="J820" s="7">
        <v>52</v>
      </c>
      <c r="K820" s="7">
        <v>54</v>
      </c>
      <c r="L820" s="7">
        <v>200</v>
      </c>
      <c r="M820" s="7">
        <v>208</v>
      </c>
      <c r="N820" s="7">
        <v>216</v>
      </c>
      <c r="O820" s="7">
        <v>10</v>
      </c>
      <c r="P820" s="31">
        <v>30</v>
      </c>
      <c r="Q820" s="32">
        <f>IF(Q819&gt;0,0,Q819)</f>
        <v>0</v>
      </c>
      <c r="R820" s="32">
        <f t="shared" ref="R820:Y820" si="464">IF(R819&gt;0,0,R819)</f>
        <v>0</v>
      </c>
      <c r="S820" s="32">
        <f t="shared" si="464"/>
        <v>0</v>
      </c>
      <c r="T820" s="32">
        <f t="shared" si="464"/>
        <v>0</v>
      </c>
      <c r="U820" s="32">
        <f t="shared" si="464"/>
        <v>0</v>
      </c>
      <c r="V820" s="32">
        <f t="shared" si="464"/>
        <v>0</v>
      </c>
      <c r="W820" s="32">
        <f t="shared" si="464"/>
        <v>0</v>
      </c>
      <c r="X820" s="32">
        <f t="shared" si="464"/>
        <v>0</v>
      </c>
      <c r="Y820" s="32">
        <f t="shared" si="464"/>
        <v>0</v>
      </c>
      <c r="Z820" s="7">
        <f>SUM(Q820:Y820)/Z819</f>
        <v>0</v>
      </c>
      <c r="AA820" s="7"/>
      <c r="AB820" s="7"/>
      <c r="AC820" s="7"/>
      <c r="AD820" s="7"/>
      <c r="AE820" s="7"/>
      <c r="AF820" s="7"/>
      <c r="AG820" s="7"/>
      <c r="AH820" s="7"/>
    </row>
    <row r="821" spans="3:34" hidden="1">
      <c r="C821" s="9"/>
      <c r="D821" s="7"/>
      <c r="E821" s="7" t="s">
        <v>18</v>
      </c>
      <c r="F821" s="8"/>
      <c r="G821" s="7"/>
      <c r="H821" s="18">
        <v>10</v>
      </c>
      <c r="I821" s="7">
        <v>40</v>
      </c>
      <c r="J821" s="7">
        <v>58</v>
      </c>
      <c r="K821" s="7">
        <v>28</v>
      </c>
      <c r="L821" s="7">
        <v>100</v>
      </c>
      <c r="M821" s="7">
        <v>145</v>
      </c>
      <c r="N821" s="7">
        <v>70</v>
      </c>
      <c r="O821" s="7">
        <v>10</v>
      </c>
      <c r="P821" s="31">
        <v>10</v>
      </c>
      <c r="Q821" s="33">
        <f t="shared" ref="Q821:Y821" si="465">IF(Q819&lt;0,0,Q819)</f>
        <v>0</v>
      </c>
      <c r="R821" s="33">
        <f t="shared" si="465"/>
        <v>0</v>
      </c>
      <c r="S821" s="33">
        <f t="shared" si="465"/>
        <v>0</v>
      </c>
      <c r="T821" s="33">
        <f t="shared" si="465"/>
        <v>0</v>
      </c>
      <c r="U821" s="33">
        <f t="shared" si="465"/>
        <v>5480000</v>
      </c>
      <c r="V821" s="33">
        <f t="shared" si="465"/>
        <v>130000</v>
      </c>
      <c r="W821" s="33">
        <f t="shared" si="465"/>
        <v>220000</v>
      </c>
      <c r="X821" s="33">
        <f t="shared" si="465"/>
        <v>0</v>
      </c>
      <c r="Y821" s="33">
        <f t="shared" si="465"/>
        <v>60000</v>
      </c>
    </row>
    <row r="822" spans="3:34" hidden="1">
      <c r="C822" s="9"/>
      <c r="D822" s="7"/>
      <c r="E822" s="7" t="s">
        <v>15</v>
      </c>
      <c r="F822" s="8"/>
      <c r="G822" s="7"/>
      <c r="H822" s="18">
        <v>10</v>
      </c>
      <c r="I822" s="7">
        <v>25</v>
      </c>
      <c r="J822" s="7">
        <v>42</v>
      </c>
      <c r="K822" s="7">
        <v>60</v>
      </c>
      <c r="L822" s="7">
        <v>63</v>
      </c>
      <c r="M822" s="7">
        <v>105</v>
      </c>
      <c r="N822" s="7">
        <v>150</v>
      </c>
      <c r="O822" s="7">
        <v>5</v>
      </c>
      <c r="P822" s="31">
        <v>40</v>
      </c>
      <c r="Q822" s="24">
        <f>IF(Q821=0,0,Q821+Z820)</f>
        <v>0</v>
      </c>
      <c r="R822" s="25">
        <f>IF(R821=0,0,R821+Z820)</f>
        <v>0</v>
      </c>
      <c r="S822" s="25">
        <f>IF(S821=0,0,S821+Z820)</f>
        <v>0</v>
      </c>
      <c r="T822" s="25">
        <f>IF(T821=0,0,T821+Z820)</f>
        <v>0</v>
      </c>
      <c r="U822" s="25">
        <f>IF(U821=0,0,U821+Z820)</f>
        <v>5480000</v>
      </c>
      <c r="V822" s="25">
        <f>IF(V821=0,0,V821+Z820)</f>
        <v>130000</v>
      </c>
      <c r="W822" s="25">
        <f>IF(W821=0,0,W821+Z820)</f>
        <v>220000</v>
      </c>
      <c r="X822" s="25">
        <f>IF(X821=0,0,X821+Z820)</f>
        <v>0</v>
      </c>
      <c r="Y822" s="25">
        <f>IF(Y821=0,0,Y821+Z820)</f>
        <v>60000</v>
      </c>
      <c r="Z822" s="27">
        <f>9-(IF(Q822&gt;0,0,1)+IF(R822&gt;0,0,1)+IF(S822&gt;0,0,1)+IF(T822&gt;0,0,1)+IF(U822&gt;0,0,1)+IF(V822&gt;0,0,1)+IF(W822&gt;0,0,1)+IF(X822&gt;0,0,1)+IF(Y822&gt;0,0,1))</f>
        <v>4</v>
      </c>
      <c r="AA822" s="27" t="s">
        <v>31</v>
      </c>
    </row>
    <row r="823" spans="3:34" hidden="1">
      <c r="C823" s="9"/>
      <c r="D823" s="7"/>
      <c r="E823" s="7" t="s">
        <v>25</v>
      </c>
      <c r="F823" s="8"/>
      <c r="G823" s="7"/>
      <c r="H823" s="22">
        <v>10</v>
      </c>
      <c r="I823" s="23">
        <v>55</v>
      </c>
      <c r="J823" s="23">
        <v>26</v>
      </c>
      <c r="K823" s="23">
        <v>44</v>
      </c>
      <c r="L823" s="23">
        <v>137</v>
      </c>
      <c r="M823" s="23">
        <v>65</v>
      </c>
      <c r="N823" s="23">
        <v>110</v>
      </c>
      <c r="O823" s="23">
        <v>5</v>
      </c>
      <c r="P823" s="34">
        <v>20</v>
      </c>
      <c r="Q823" s="32">
        <f>IF(Q822&gt;0,0,Q822)</f>
        <v>0</v>
      </c>
      <c r="R823" s="32">
        <f t="shared" ref="R823:Y823" si="466">IF(R822&gt;0,0,R822)</f>
        <v>0</v>
      </c>
      <c r="S823" s="32">
        <f t="shared" si="466"/>
        <v>0</v>
      </c>
      <c r="T823" s="32">
        <f t="shared" si="466"/>
        <v>0</v>
      </c>
      <c r="U823" s="32">
        <f t="shared" si="466"/>
        <v>0</v>
      </c>
      <c r="V823" s="32">
        <f t="shared" si="466"/>
        <v>0</v>
      </c>
      <c r="W823" s="32">
        <f t="shared" si="466"/>
        <v>0</v>
      </c>
      <c r="X823" s="32">
        <f t="shared" si="466"/>
        <v>0</v>
      </c>
      <c r="Y823" s="32">
        <f t="shared" si="466"/>
        <v>0</v>
      </c>
      <c r="Z823" s="7">
        <f>SUM(Q823:Y823)/Z822</f>
        <v>0</v>
      </c>
      <c r="AA823" s="7"/>
    </row>
    <row r="824" spans="3:34" hidden="1">
      <c r="C824" s="9"/>
      <c r="D824" s="7"/>
      <c r="E824" s="7"/>
      <c r="F824" s="8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33">
        <f t="shared" ref="Q824:Y824" si="467">IF(Q822&lt;0,0,Q822)</f>
        <v>0</v>
      </c>
      <c r="R824" s="33">
        <f t="shared" si="467"/>
        <v>0</v>
      </c>
      <c r="S824" s="33">
        <f t="shared" si="467"/>
        <v>0</v>
      </c>
      <c r="T824" s="33">
        <f t="shared" si="467"/>
        <v>0</v>
      </c>
      <c r="U824" s="33">
        <f t="shared" si="467"/>
        <v>5480000</v>
      </c>
      <c r="V824" s="33">
        <f t="shared" si="467"/>
        <v>130000</v>
      </c>
      <c r="W824" s="33">
        <f t="shared" si="467"/>
        <v>220000</v>
      </c>
      <c r="X824" s="33">
        <f t="shared" si="467"/>
        <v>0</v>
      </c>
      <c r="Y824" s="33">
        <f t="shared" si="467"/>
        <v>60000</v>
      </c>
    </row>
    <row r="825" spans="3:34" hidden="1">
      <c r="C825" s="9"/>
      <c r="D825" s="7"/>
      <c r="E825" s="7"/>
      <c r="F825" s="8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24">
        <f>IF(Q824=0,0,Q824+Z823)</f>
        <v>0</v>
      </c>
      <c r="R825" s="25">
        <f>IF(R824=0,0,R824+Z823)</f>
        <v>0</v>
      </c>
      <c r="S825" s="25">
        <f>IF(S824=0,0,S824+Z823)</f>
        <v>0</v>
      </c>
      <c r="T825" s="25">
        <f>IF(T824=0,0,T824+Z823)</f>
        <v>0</v>
      </c>
      <c r="U825" s="25">
        <f>IF(U824=0,0,U824+Z823)</f>
        <v>5480000</v>
      </c>
      <c r="V825" s="25">
        <f>IF(V824=0,0,V824+Z823)</f>
        <v>130000</v>
      </c>
      <c r="W825" s="25">
        <f>IF(W824=0,0,W824+Z823)</f>
        <v>220000</v>
      </c>
      <c r="X825" s="25">
        <f>IF(X824=0,0,X824+Z823)</f>
        <v>0</v>
      </c>
      <c r="Y825" s="25">
        <f>IF(Y824=0,0,Y824+Z823)</f>
        <v>60000</v>
      </c>
      <c r="Z825" s="27">
        <f>9-(IF(Q825&gt;0,0,1)+IF(R825&gt;0,0,1)+IF(S825&gt;0,0,1)+IF(T825&gt;0,0,1)+IF(U825&gt;0,0,1)+IF(V825&gt;0,0,1)+IF(W825&gt;0,0,1)+IF(X825&gt;0,0,1)+IF(Y825&gt;0,0,1))</f>
        <v>4</v>
      </c>
      <c r="AA825" s="27" t="s">
        <v>31</v>
      </c>
    </row>
    <row r="826" spans="3:34" hidden="1">
      <c r="C826" s="9"/>
      <c r="D826" s="7"/>
      <c r="E826" s="7"/>
      <c r="F826" s="8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32">
        <f>IF(Q825&gt;0,0,Q825)</f>
        <v>0</v>
      </c>
      <c r="R826" s="32">
        <f t="shared" ref="R826:Y826" si="468">IF(R825&gt;0,0,R825)</f>
        <v>0</v>
      </c>
      <c r="S826" s="32">
        <f t="shared" si="468"/>
        <v>0</v>
      </c>
      <c r="T826" s="32">
        <f t="shared" si="468"/>
        <v>0</v>
      </c>
      <c r="U826" s="32">
        <f t="shared" si="468"/>
        <v>0</v>
      </c>
      <c r="V826" s="32">
        <f t="shared" si="468"/>
        <v>0</v>
      </c>
      <c r="W826" s="32">
        <f t="shared" si="468"/>
        <v>0</v>
      </c>
      <c r="X826" s="32">
        <f t="shared" si="468"/>
        <v>0</v>
      </c>
      <c r="Y826" s="32">
        <f t="shared" si="468"/>
        <v>0</v>
      </c>
      <c r="Z826" s="7">
        <f>SUM(Q826:Y826)/Z825</f>
        <v>0</v>
      </c>
      <c r="AA826" s="7"/>
    </row>
    <row r="827" spans="3:34" hidden="1">
      <c r="C827" s="9"/>
      <c r="D827" s="7"/>
      <c r="E827" s="7"/>
      <c r="F827" s="8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33">
        <f t="shared" ref="Q827:Y827" si="469">IF(Q825&lt;0,0,Q825)</f>
        <v>0</v>
      </c>
      <c r="R827" s="33">
        <f t="shared" si="469"/>
        <v>0</v>
      </c>
      <c r="S827" s="33">
        <f t="shared" si="469"/>
        <v>0</v>
      </c>
      <c r="T827" s="33">
        <f t="shared" si="469"/>
        <v>0</v>
      </c>
      <c r="U827" s="33">
        <f t="shared" si="469"/>
        <v>5480000</v>
      </c>
      <c r="V827" s="33">
        <f t="shared" si="469"/>
        <v>130000</v>
      </c>
      <c r="W827" s="33">
        <f t="shared" si="469"/>
        <v>220000</v>
      </c>
      <c r="X827" s="33">
        <f t="shared" si="469"/>
        <v>0</v>
      </c>
      <c r="Y827" s="33">
        <f t="shared" si="469"/>
        <v>60000</v>
      </c>
    </row>
    <row r="828" spans="3:34" hidden="1">
      <c r="C828" s="9"/>
      <c r="D828" s="7"/>
      <c r="E828" s="7"/>
      <c r="F828" s="8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24">
        <f>IF(Q827=0,0,Q827+Z826)</f>
        <v>0</v>
      </c>
      <c r="R828" s="25">
        <f>IF(R827=0,0,R827+Z826)</f>
        <v>0</v>
      </c>
      <c r="S828" s="25">
        <f>IF(S827=0,0,S827+Z826)</f>
        <v>0</v>
      </c>
      <c r="T828" s="25">
        <f>IF(T827=0,0,T827+Z826)</f>
        <v>0</v>
      </c>
      <c r="U828" s="25">
        <f>IF(U827=0,0,U827+Z826)</f>
        <v>5480000</v>
      </c>
      <c r="V828" s="25">
        <f>IF(V827=0,0,V827+Z826)</f>
        <v>130000</v>
      </c>
      <c r="W828" s="25">
        <f>IF(W827=0,0,W827+Z826)</f>
        <v>220000</v>
      </c>
      <c r="X828" s="25">
        <f>IF(X827=0,0,X827+Z826)</f>
        <v>0</v>
      </c>
      <c r="Y828" s="25">
        <f>IF(Y827=0,0,Y827+Z826)</f>
        <v>60000</v>
      </c>
      <c r="Z828" s="27">
        <f>9-(IF(Q828&gt;0,0,1)+IF(R828&gt;0,0,1)+IF(S828&gt;0,0,1)+IF(T828&gt;0,0,1)+IF(U828&gt;0,0,1)+IF(V828&gt;0,0,1)+IF(W828&gt;0,0,1)+IF(X828&gt;0,0,1)+IF(Y828&gt;0,0,1))</f>
        <v>4</v>
      </c>
      <c r="AA828" s="27" t="s">
        <v>31</v>
      </c>
    </row>
    <row r="829" spans="3:34" hidden="1">
      <c r="C829" s="9"/>
      <c r="D829" s="7"/>
      <c r="E829" s="7"/>
      <c r="F829" s="8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32">
        <f>IF(Q828&gt;0,0,Q828)</f>
        <v>0</v>
      </c>
      <c r="R829" s="32">
        <f t="shared" ref="R829:Y829" si="470">IF(R828&gt;0,0,R828)</f>
        <v>0</v>
      </c>
      <c r="S829" s="32">
        <f t="shared" si="470"/>
        <v>0</v>
      </c>
      <c r="T829" s="32">
        <f t="shared" si="470"/>
        <v>0</v>
      </c>
      <c r="U829" s="32">
        <f t="shared" si="470"/>
        <v>0</v>
      </c>
      <c r="V829" s="32">
        <f t="shared" si="470"/>
        <v>0</v>
      </c>
      <c r="W829" s="32">
        <f t="shared" si="470"/>
        <v>0</v>
      </c>
      <c r="X829" s="32">
        <f t="shared" si="470"/>
        <v>0</v>
      </c>
      <c r="Y829" s="32">
        <f t="shared" si="470"/>
        <v>0</v>
      </c>
      <c r="Z829" s="7">
        <f>SUM(Q829:Y829)/Z828</f>
        <v>0</v>
      </c>
      <c r="AA829" s="7"/>
    </row>
    <row r="830" spans="3:34" hidden="1">
      <c r="C830" s="9"/>
      <c r="D830" s="7"/>
      <c r="E830" s="7"/>
      <c r="F830" s="8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33">
        <f t="shared" ref="Q830:Y830" si="471">IF(Q828&lt;0,0,Q828)</f>
        <v>0</v>
      </c>
      <c r="R830" s="33">
        <f t="shared" si="471"/>
        <v>0</v>
      </c>
      <c r="S830" s="33">
        <f t="shared" si="471"/>
        <v>0</v>
      </c>
      <c r="T830" s="33">
        <f t="shared" si="471"/>
        <v>0</v>
      </c>
      <c r="U830" s="33">
        <f t="shared" si="471"/>
        <v>5480000</v>
      </c>
      <c r="V830" s="33">
        <f t="shared" si="471"/>
        <v>130000</v>
      </c>
      <c r="W830" s="33">
        <f t="shared" si="471"/>
        <v>220000</v>
      </c>
      <c r="X830" s="33">
        <f t="shared" si="471"/>
        <v>0</v>
      </c>
      <c r="Y830" s="33">
        <f t="shared" si="471"/>
        <v>60000</v>
      </c>
    </row>
    <row r="831" spans="3:34" hidden="1">
      <c r="C831" s="9"/>
      <c r="D831" s="7"/>
      <c r="E831" s="7"/>
      <c r="F831" s="8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24">
        <f>IF(Q830=0,0,Q830+Z829)</f>
        <v>0</v>
      </c>
      <c r="R831" s="25">
        <f>IF(R830=0,0,R830+Z829)</f>
        <v>0</v>
      </c>
      <c r="S831" s="25">
        <f>IF(S830=0,0,S830+Z829)</f>
        <v>0</v>
      </c>
      <c r="T831" s="25">
        <f>IF(T830=0,0,T830+Z829)</f>
        <v>0</v>
      </c>
      <c r="U831" s="25">
        <f>IF(U830=0,0,U830+Z829)</f>
        <v>5480000</v>
      </c>
      <c r="V831" s="25">
        <f>IF(V830=0,0,V830+Z829)</f>
        <v>130000</v>
      </c>
      <c r="W831" s="25">
        <f>IF(W830=0,0,W830+Z829)</f>
        <v>220000</v>
      </c>
      <c r="X831" s="25">
        <f>IF(X830=0,0,X830+Z829)</f>
        <v>0</v>
      </c>
      <c r="Y831" s="25">
        <f>IF(Y830=0,0,Y830+Z829)</f>
        <v>60000</v>
      </c>
      <c r="Z831" s="27">
        <f>9-(IF(Q831&gt;0,0,1)+IF(R831&gt;0,0,1)+IF(S831&gt;0,0,1)+IF(T831&gt;0,0,1)+IF(U831&gt;0,0,1)+IF(V831&gt;0,0,1)+IF(W831&gt;0,0,1)+IF(X831&gt;0,0,1)+IF(Y831&gt;0,0,1))</f>
        <v>4</v>
      </c>
      <c r="AA831" s="27" t="s">
        <v>31</v>
      </c>
    </row>
    <row r="832" spans="3:34" hidden="1">
      <c r="C832" s="9"/>
      <c r="D832" s="7"/>
      <c r="E832" s="7"/>
      <c r="F832" s="8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32">
        <f>IF(Q831&gt;0,0,Q831)</f>
        <v>0</v>
      </c>
      <c r="R832" s="32">
        <f t="shared" ref="R832:Y832" si="472">IF(R831&gt;0,0,R831)</f>
        <v>0</v>
      </c>
      <c r="S832" s="32">
        <f t="shared" si="472"/>
        <v>0</v>
      </c>
      <c r="T832" s="32">
        <f t="shared" si="472"/>
        <v>0</v>
      </c>
      <c r="U832" s="32">
        <f t="shared" si="472"/>
        <v>0</v>
      </c>
      <c r="V832" s="32">
        <f t="shared" si="472"/>
        <v>0</v>
      </c>
      <c r="W832" s="32">
        <f t="shared" si="472"/>
        <v>0</v>
      </c>
      <c r="X832" s="32">
        <f t="shared" si="472"/>
        <v>0</v>
      </c>
      <c r="Y832" s="32">
        <f t="shared" si="472"/>
        <v>0</v>
      </c>
      <c r="Z832" s="7">
        <f>SUM(Q832:Y832)/Z831</f>
        <v>0</v>
      </c>
      <c r="AA832" s="7"/>
    </row>
    <row r="833" spans="3:27" hidden="1">
      <c r="C833" s="9"/>
      <c r="D833" s="7"/>
      <c r="E833" s="7"/>
      <c r="F833" s="8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33">
        <f t="shared" ref="Q833:Y833" si="473">IF(Q831&lt;0,0,Q831)</f>
        <v>0</v>
      </c>
      <c r="R833" s="33">
        <f t="shared" si="473"/>
        <v>0</v>
      </c>
      <c r="S833" s="33">
        <f t="shared" si="473"/>
        <v>0</v>
      </c>
      <c r="T833" s="33">
        <f t="shared" si="473"/>
        <v>0</v>
      </c>
      <c r="U833" s="33">
        <f t="shared" si="473"/>
        <v>5480000</v>
      </c>
      <c r="V833" s="33">
        <f t="shared" si="473"/>
        <v>130000</v>
      </c>
      <c r="W833" s="33">
        <f t="shared" si="473"/>
        <v>220000</v>
      </c>
      <c r="X833" s="33">
        <f t="shared" si="473"/>
        <v>0</v>
      </c>
      <c r="Y833" s="33">
        <f t="shared" si="473"/>
        <v>60000</v>
      </c>
    </row>
    <row r="834" spans="3:27" hidden="1">
      <c r="C834" s="9"/>
      <c r="D834" s="7"/>
      <c r="E834" s="7"/>
      <c r="F834" s="8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24">
        <f>IF(Q833=0,0,Q833+Z832)</f>
        <v>0</v>
      </c>
      <c r="R834" s="25">
        <f>IF(R833=0,0,R833+Z832)</f>
        <v>0</v>
      </c>
      <c r="S834" s="25">
        <f>IF(S833=0,0,S833+Z832)</f>
        <v>0</v>
      </c>
      <c r="T834" s="25">
        <f>IF(T833=0,0,T833+Z832)</f>
        <v>0</v>
      </c>
      <c r="U834" s="25">
        <f>IF(U833=0,0,U833+Z832)</f>
        <v>5480000</v>
      </c>
      <c r="V834" s="25">
        <f>IF(V833=0,0,V833+Z832)</f>
        <v>130000</v>
      </c>
      <c r="W834" s="25">
        <f>IF(W833=0,0,W833+Z832)</f>
        <v>220000</v>
      </c>
      <c r="X834" s="25">
        <f>IF(X833=0,0,X833+Z832)</f>
        <v>0</v>
      </c>
      <c r="Y834" s="25">
        <f>IF(Y833=0,0,Y833+Z832)</f>
        <v>60000</v>
      </c>
      <c r="Z834" s="27">
        <f>9-(IF(Q834&gt;0,0,1)+IF(R834&gt;0,0,1)+IF(S834&gt;0,0,1)+IF(T834&gt;0,0,1)+IF(U834&gt;0,0,1)+IF(V834&gt;0,0,1)+IF(W834&gt;0,0,1)+IF(X834&gt;0,0,1)+IF(Y834&gt;0,0,1))</f>
        <v>4</v>
      </c>
      <c r="AA834" s="27" t="s">
        <v>31</v>
      </c>
    </row>
    <row r="835" spans="3:27" hidden="1">
      <c r="C835" s="9"/>
      <c r="D835" s="7"/>
      <c r="E835" s="7"/>
      <c r="F835" s="8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32">
        <f>IF(Q834&gt;0,0,Q834)</f>
        <v>0</v>
      </c>
      <c r="R835" s="32">
        <f t="shared" ref="R835:Y835" si="474">IF(R834&gt;0,0,R834)</f>
        <v>0</v>
      </c>
      <c r="S835" s="32">
        <f t="shared" si="474"/>
        <v>0</v>
      </c>
      <c r="T835" s="32">
        <f t="shared" si="474"/>
        <v>0</v>
      </c>
      <c r="U835" s="32">
        <f t="shared" si="474"/>
        <v>0</v>
      </c>
      <c r="V835" s="32">
        <f t="shared" si="474"/>
        <v>0</v>
      </c>
      <c r="W835" s="32">
        <f t="shared" si="474"/>
        <v>0</v>
      </c>
      <c r="X835" s="32">
        <f t="shared" si="474"/>
        <v>0</v>
      </c>
      <c r="Y835" s="32">
        <f t="shared" si="474"/>
        <v>0</v>
      </c>
      <c r="Z835" s="7">
        <f>SUM(Q835:Y835)/Z834</f>
        <v>0</v>
      </c>
      <c r="AA835" s="7"/>
    </row>
    <row r="836" spans="3:27" hidden="1">
      <c r="C836" s="9"/>
      <c r="D836" s="7"/>
      <c r="E836" s="7"/>
      <c r="F836" s="8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33">
        <f t="shared" ref="Q836:Y836" si="475">IF(Q834&lt;0,0,Q834)</f>
        <v>0</v>
      </c>
      <c r="R836" s="33">
        <f t="shared" si="475"/>
        <v>0</v>
      </c>
      <c r="S836" s="33">
        <f t="shared" si="475"/>
        <v>0</v>
      </c>
      <c r="T836" s="33">
        <f t="shared" si="475"/>
        <v>0</v>
      </c>
      <c r="U836" s="33">
        <f t="shared" si="475"/>
        <v>5480000</v>
      </c>
      <c r="V836" s="33">
        <f t="shared" si="475"/>
        <v>130000</v>
      </c>
      <c r="W836" s="33">
        <f t="shared" si="475"/>
        <v>220000</v>
      </c>
      <c r="X836" s="33">
        <f t="shared" si="475"/>
        <v>0</v>
      </c>
      <c r="Y836" s="33">
        <f t="shared" si="475"/>
        <v>60000</v>
      </c>
    </row>
    <row r="837" spans="3:27" hidden="1">
      <c r="C837" s="9"/>
      <c r="D837" s="7"/>
      <c r="E837" s="7"/>
      <c r="F837" s="8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24">
        <f>IF(Q836=0,0,Q836+Z835)</f>
        <v>0</v>
      </c>
      <c r="R837" s="25">
        <f>IF(R836=0,0,R836+Z835)</f>
        <v>0</v>
      </c>
      <c r="S837" s="25">
        <f>IF(S836=0,0,S836+Z835)</f>
        <v>0</v>
      </c>
      <c r="T837" s="25">
        <f>IF(T836=0,0,T836+Z835)</f>
        <v>0</v>
      </c>
      <c r="U837" s="25">
        <f>IF(U836=0,0,U836+Z835)</f>
        <v>5480000</v>
      </c>
      <c r="V837" s="25">
        <f>IF(V836=0,0,V836+Z835)</f>
        <v>130000</v>
      </c>
      <c r="W837" s="25">
        <f>IF(W836=0,0,W836+Z835)</f>
        <v>220000</v>
      </c>
      <c r="X837" s="25">
        <f>IF(X836=0,0,X836+Z835)</f>
        <v>0</v>
      </c>
      <c r="Y837" s="25">
        <f>IF(Y836=0,0,Y836+Z835)</f>
        <v>60000</v>
      </c>
      <c r="Z837" s="27">
        <f>9-(IF(Q837&gt;0,0,1)+IF(R837&gt;0,0,1)+IF(S837&gt;0,0,1)+IF(T837&gt;0,0,1)+IF(U837&gt;0,0,1)+IF(V837&gt;0,0,1)+IF(W837&gt;0,0,1)+IF(X837&gt;0,0,1)+IF(Y837&gt;0,0,1))</f>
        <v>4</v>
      </c>
      <c r="AA837" s="27" t="s">
        <v>31</v>
      </c>
    </row>
    <row r="838" spans="3:27" hidden="1">
      <c r="C838" s="9"/>
      <c r="D838" s="7"/>
      <c r="E838" s="7"/>
      <c r="F838" s="8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32">
        <f>IF(Q837&gt;0,0,Q837)</f>
        <v>0</v>
      </c>
      <c r="R838" s="32">
        <f t="shared" ref="R838:Y838" si="476">IF(R837&gt;0,0,R837)</f>
        <v>0</v>
      </c>
      <c r="S838" s="32">
        <f t="shared" si="476"/>
        <v>0</v>
      </c>
      <c r="T838" s="32">
        <f t="shared" si="476"/>
        <v>0</v>
      </c>
      <c r="U838" s="32">
        <f t="shared" si="476"/>
        <v>0</v>
      </c>
      <c r="V838" s="32">
        <f t="shared" si="476"/>
        <v>0</v>
      </c>
      <c r="W838" s="32">
        <f t="shared" si="476"/>
        <v>0</v>
      </c>
      <c r="X838" s="32">
        <f t="shared" si="476"/>
        <v>0</v>
      </c>
      <c r="Y838" s="32">
        <f t="shared" si="476"/>
        <v>0</v>
      </c>
      <c r="Z838" s="7">
        <f>SUM(Q838:Y838)/Z837</f>
        <v>0</v>
      </c>
      <c r="AA838" s="7"/>
    </row>
    <row r="839" spans="3:27" hidden="1">
      <c r="C839" s="9"/>
      <c r="D839" s="7"/>
      <c r="E839" s="7"/>
      <c r="F839" s="8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33">
        <f t="shared" ref="Q839:Y839" si="477">IF(Q837&lt;0,0,Q837)</f>
        <v>0</v>
      </c>
      <c r="R839" s="33">
        <f t="shared" si="477"/>
        <v>0</v>
      </c>
      <c r="S839" s="33">
        <f t="shared" si="477"/>
        <v>0</v>
      </c>
      <c r="T839" s="33">
        <f t="shared" si="477"/>
        <v>0</v>
      </c>
      <c r="U839" s="33">
        <f t="shared" si="477"/>
        <v>5480000</v>
      </c>
      <c r="V839" s="33">
        <f t="shared" si="477"/>
        <v>130000</v>
      </c>
      <c r="W839" s="33">
        <f t="shared" si="477"/>
        <v>220000</v>
      </c>
      <c r="X839" s="33">
        <f t="shared" si="477"/>
        <v>0</v>
      </c>
      <c r="Y839" s="33">
        <f t="shared" si="477"/>
        <v>60000</v>
      </c>
    </row>
    <row r="840" spans="3:27" hidden="1">
      <c r="C840" s="9"/>
      <c r="D840" s="7"/>
      <c r="E840" s="7"/>
      <c r="F840" s="8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35">
        <f>IF(Q839=0,0,Q839+Z838)</f>
        <v>0</v>
      </c>
      <c r="R840" s="35">
        <f>IF(R839=0,0,R839+Z838)</f>
        <v>0</v>
      </c>
      <c r="S840" s="35">
        <f>IF(S839=0,0,S839+Z838)</f>
        <v>0</v>
      </c>
      <c r="T840" s="35">
        <f>IF(T839=0,0,T839+Z838)</f>
        <v>0</v>
      </c>
      <c r="U840" s="35">
        <f>IF(U839=0,0,U839+Z838)</f>
        <v>5480000</v>
      </c>
      <c r="V840" s="35">
        <f>IF(V839=0,0,V839+Z838)</f>
        <v>130000</v>
      </c>
      <c r="W840" s="35">
        <f>IF(W839=0,0,W839+Z838)</f>
        <v>220000</v>
      </c>
      <c r="X840" s="35">
        <f>IF(X839=0,0,X839+Z838)</f>
        <v>0</v>
      </c>
      <c r="Y840" s="35">
        <f>IF(Y839=0,0,Y839+Z838)</f>
        <v>60000</v>
      </c>
      <c r="Z840" s="27">
        <f>9-(IF(Q840&gt;0,0,1)+IF(R840&gt;0,0,1)+IF(S840&gt;0,0,1)+IF(T840&gt;0,0,1)+IF(U840&gt;0,0,1)+IF(V840&gt;0,0,1)+IF(W840&gt;0,0,1)+IF(X840&gt;0,0,1)+IF(Y840&gt;0,0,1))</f>
        <v>4</v>
      </c>
      <c r="AA840" s="27" t="s">
        <v>31</v>
      </c>
    </row>
    <row r="841" spans="3:27" hidden="1">
      <c r="C841" s="9"/>
      <c r="D841" s="7"/>
      <c r="E841" s="7"/>
      <c r="F841" s="8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36">
        <f t="shared" ref="Q841:Y841" si="478">IF(Q840=0,0,Q840/Q818)</f>
        <v>0</v>
      </c>
      <c r="R841" s="36">
        <f t="shared" si="478"/>
        <v>0</v>
      </c>
      <c r="S841" s="36">
        <f t="shared" si="478"/>
        <v>0</v>
      </c>
      <c r="T841" s="36">
        <f t="shared" si="478"/>
        <v>0</v>
      </c>
      <c r="U841" s="36">
        <f t="shared" si="478"/>
        <v>1</v>
      </c>
      <c r="V841" s="36">
        <f t="shared" si="478"/>
        <v>1</v>
      </c>
      <c r="W841" s="36">
        <f t="shared" si="478"/>
        <v>1</v>
      </c>
      <c r="X841" s="36">
        <f t="shared" si="478"/>
        <v>0</v>
      </c>
      <c r="Y841" s="36">
        <f t="shared" si="478"/>
        <v>1</v>
      </c>
      <c r="Z841" s="27"/>
      <c r="AA841" s="27"/>
    </row>
    <row r="842" spans="3:27">
      <c r="C842" s="9"/>
      <c r="D842" s="7"/>
      <c r="E842" s="7"/>
      <c r="F842" s="8"/>
      <c r="G842" s="7"/>
      <c r="H842" s="7" t="s">
        <v>0</v>
      </c>
      <c r="I842" s="7" t="s">
        <v>1</v>
      </c>
      <c r="J842" s="7" t="s">
        <v>2</v>
      </c>
      <c r="K842" s="7" t="s">
        <v>3</v>
      </c>
      <c r="L842" s="7" t="s">
        <v>4</v>
      </c>
      <c r="M842" s="7" t="s">
        <v>5</v>
      </c>
      <c r="N842" s="7" t="s">
        <v>6</v>
      </c>
      <c r="O842" s="7" t="s">
        <v>7</v>
      </c>
      <c r="P842" s="7" t="s">
        <v>8</v>
      </c>
      <c r="Q842" s="7"/>
      <c r="R842" s="7"/>
      <c r="S842" s="7"/>
      <c r="T842" s="7"/>
      <c r="U842" s="7"/>
    </row>
    <row r="843" spans="3:27" ht="14.25" thickBot="1">
      <c r="C843" s="37"/>
      <c r="D843" s="38"/>
      <c r="E843" s="38"/>
      <c r="F843" s="39"/>
      <c r="G843" s="38" t="s">
        <v>32</v>
      </c>
      <c r="H843" s="40">
        <f t="shared" ref="H843:P843" si="479">H801*Q841</f>
        <v>0</v>
      </c>
      <c r="I843" s="40">
        <f t="shared" si="479"/>
        <v>0</v>
      </c>
      <c r="J843" s="40">
        <f t="shared" si="479"/>
        <v>0</v>
      </c>
      <c r="K843" s="40">
        <f t="shared" si="479"/>
        <v>0</v>
      </c>
      <c r="L843" s="40">
        <f t="shared" si="479"/>
        <v>40000</v>
      </c>
      <c r="M843" s="40">
        <f t="shared" si="479"/>
        <v>2000</v>
      </c>
      <c r="N843" s="40">
        <f t="shared" si="479"/>
        <v>2000</v>
      </c>
      <c r="O843" s="40">
        <f t="shared" si="479"/>
        <v>0</v>
      </c>
      <c r="P843" s="40">
        <f t="shared" si="479"/>
        <v>3000</v>
      </c>
      <c r="Q843" s="38"/>
      <c r="R843" s="38"/>
      <c r="S843" s="38"/>
      <c r="T843" s="38"/>
      <c r="U843" s="38"/>
    </row>
  </sheetData>
  <mergeCells count="20">
    <mergeCell ref="C761:C801"/>
    <mergeCell ref="C803:C843"/>
    <mergeCell ref="C509:C549"/>
    <mergeCell ref="C551:C591"/>
    <mergeCell ref="C593:C633"/>
    <mergeCell ref="C635:C675"/>
    <mergeCell ref="C677:C717"/>
    <mergeCell ref="C719:C759"/>
    <mergeCell ref="C257:C297"/>
    <mergeCell ref="C299:C339"/>
    <mergeCell ref="C341:C381"/>
    <mergeCell ref="C383:C423"/>
    <mergeCell ref="C425:C465"/>
    <mergeCell ref="C467:C507"/>
    <mergeCell ref="C5:C45"/>
    <mergeCell ref="C47:C87"/>
    <mergeCell ref="C89:C129"/>
    <mergeCell ref="C131:C171"/>
    <mergeCell ref="C173:C213"/>
    <mergeCell ref="C215:C255"/>
  </mergeCells>
  <phoneticPr fontId="1"/>
  <dataValidations count="2">
    <dataValidation type="list" allowBlank="1" showInputMessage="1" showErrorMessage="1" sqref="E6:F6 E48:F48 E90:F90 E132:F132 E174:F174 E216:F216 E258:F258 E300:F300 E342:F342 E762:F762 E384:F384 E426:F426 E468:F468 E510:F510 E552:F552 E594:F594 E636:F636 E678:F678 E720:F720 E804:F804">
      <formula1>$A$6:$A$9</formula1>
    </dataValidation>
    <dataValidation type="list" allowBlank="1" showInputMessage="1" showErrorMessage="1" sqref="E9:F9 E51:F51 E93:F93 E135:F135 E177:F177 E219:F219 E261:F261 E303:F303 E345:F345 E765:F765 E513:F513 E387:F387 E429:F429 E471:F471 E555:F555 E597:F597 E639:F639 E681:F681 E723:F723 E807:F807">
      <formula1>$A$11:$A$12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シュミレーター</vt:lpstr>
      <vt:lpstr>シュミレーター!兵科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pugsly</dc:creator>
  <cp:lastModifiedBy>pugsly</cp:lastModifiedBy>
  <dcterms:created xsi:type="dcterms:W3CDTF">2010-10-07T07:04:07Z</dcterms:created>
  <dcterms:modified xsi:type="dcterms:W3CDTF">2010-10-07T07:04:46Z</dcterms:modified>
</cp:coreProperties>
</file>