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<sst xmlns="http://schemas.openxmlformats.org/spreadsheetml/2006/main" count="54" uniqueCount="19">
  <si>
    <t>Ａ列車で行こうＤＳ</t>
  </si>
  <si>
    <t>省エネ</t>
  </si>
  <si>
    <t>積載力</t>
  </si>
  <si>
    <t>速度</t>
  </si>
  <si>
    <t>接客設備</t>
  </si>
  <si>
    <t>編成数</t>
  </si>
  <si>
    <t>合計開発力（最大２４）</t>
  </si>
  <si>
    <t>定員（人／両）</t>
  </si>
  <si>
    <t>最大乗車人数（人）</t>
  </si>
  <si>
    <t>運賃（円／マス）</t>
  </si>
  <si>
    <t>編成数（両）</t>
  </si>
  <si>
    <t>最大編成・満員時売上（円／マス）</t>
  </si>
  <si>
    <t>走行費用（円／マス／両）</t>
  </si>
  <si>
    <t>最大編成時走行費用（円／マス）</t>
  </si>
  <si>
    <t>最大編成・満員時純利益（円／マス）</t>
  </si>
  <si>
    <t>初期型</t>
  </si>
  <si>
    <t>最大乗車率（倍）</t>
  </si>
  <si>
    <t>　旅客列車開発</t>
  </si>
  <si>
    <t>１両時損益分岐（人）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</si>
</sst>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7"/>
      <name val="ＭＳ Ｐゴシック"/>
      <family val="3"/>
    </font>
    <font>
      <sz val="10"/>
      <color indexed="12"/>
      <name val="ＭＳ Ｐゴシック"/>
      <family val="3"/>
    </font>
    <font>
      <sz val="10"/>
      <color indexed="20"/>
      <name val="ＭＳ Ｐゴシック"/>
      <family val="3"/>
    </font>
    <font>
      <sz val="10"/>
      <color indexed="10"/>
      <name val="ＭＳ Ｐゴシック"/>
      <family val="3"/>
    </font>
    <font>
      <sz val="10"/>
      <color indexed="4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23">
      <selection activeCell="D45" sqref="C45:D45"/>
    </sheetView>
  </sheetViews>
  <sheetFormatPr defaultColWidth="9.00390625" defaultRowHeight="13.5"/>
  <cols>
    <col min="1" max="1" width="21.125" style="0" customWidth="1"/>
    <col min="2" max="2" width="4.125" style="0" customWidth="1"/>
    <col min="3" max="13" width="5.50390625" style="0" customWidth="1"/>
  </cols>
  <sheetData>
    <row r="1" spans="1:13" ht="22.5" customHeight="1">
      <c r="A1" s="52" t="s">
        <v>0</v>
      </c>
      <c r="B1" s="49"/>
      <c r="C1" s="50" t="s">
        <v>15</v>
      </c>
      <c r="D1" s="50">
        <v>1</v>
      </c>
      <c r="E1" s="50">
        <v>2</v>
      </c>
      <c r="F1" s="50">
        <v>3</v>
      </c>
      <c r="G1" s="50">
        <v>4</v>
      </c>
      <c r="H1" s="50">
        <v>5</v>
      </c>
      <c r="I1" s="50">
        <v>6</v>
      </c>
      <c r="J1" s="50">
        <v>7</v>
      </c>
      <c r="K1" s="50">
        <v>8</v>
      </c>
      <c r="L1" s="50">
        <v>9</v>
      </c>
      <c r="M1" s="51">
        <v>10</v>
      </c>
    </row>
    <row r="2" spans="1:13" ht="12" customHeight="1">
      <c r="A2" s="53" t="s">
        <v>17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spans="1:13" ht="12" customHeight="1">
      <c r="A3" s="63" t="s">
        <v>1</v>
      </c>
      <c r="B3" s="64"/>
      <c r="C3" s="65">
        <v>0</v>
      </c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6">
        <v>0</v>
      </c>
    </row>
    <row r="4" spans="1:13" ht="12" customHeight="1">
      <c r="A4" s="67" t="s">
        <v>2</v>
      </c>
      <c r="B4" s="68"/>
      <c r="C4" s="69">
        <v>0</v>
      </c>
      <c r="D4" s="9">
        <v>2</v>
      </c>
      <c r="E4" s="9">
        <v>4</v>
      </c>
      <c r="F4" s="9">
        <v>6</v>
      </c>
      <c r="G4" s="9">
        <v>8</v>
      </c>
      <c r="H4" s="69">
        <v>0</v>
      </c>
      <c r="I4" s="69">
        <v>0</v>
      </c>
      <c r="J4" s="69">
        <v>0</v>
      </c>
      <c r="K4" s="69">
        <v>0</v>
      </c>
      <c r="L4" s="9">
        <v>2</v>
      </c>
      <c r="M4" s="36">
        <v>2</v>
      </c>
    </row>
    <row r="5" spans="1:13" ht="12" customHeight="1">
      <c r="A5" s="70" t="s">
        <v>3</v>
      </c>
      <c r="B5" s="71"/>
      <c r="C5" s="101">
        <v>8</v>
      </c>
      <c r="D5" s="101">
        <v>8</v>
      </c>
      <c r="E5" s="101">
        <v>8</v>
      </c>
      <c r="F5" s="101">
        <v>8</v>
      </c>
      <c r="G5" s="101">
        <v>8</v>
      </c>
      <c r="H5" s="101">
        <v>8</v>
      </c>
      <c r="I5" s="101">
        <v>8</v>
      </c>
      <c r="J5" s="101">
        <v>8</v>
      </c>
      <c r="K5" s="101">
        <v>8</v>
      </c>
      <c r="L5" s="101">
        <v>8</v>
      </c>
      <c r="M5" s="102">
        <v>8</v>
      </c>
    </row>
    <row r="6" spans="1:13" ht="12" customHeight="1">
      <c r="A6" s="74" t="s">
        <v>4</v>
      </c>
      <c r="B6" s="75"/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11">
        <v>2</v>
      </c>
      <c r="I6" s="11">
        <v>4</v>
      </c>
      <c r="J6" s="11">
        <v>6</v>
      </c>
      <c r="K6" s="11">
        <v>8</v>
      </c>
      <c r="L6" s="11">
        <v>2</v>
      </c>
      <c r="M6" s="38">
        <v>4</v>
      </c>
    </row>
    <row r="7" spans="1:13" ht="12" customHeight="1">
      <c r="A7" s="78" t="s">
        <v>5</v>
      </c>
      <c r="B7" s="79"/>
      <c r="C7" s="80">
        <v>4</v>
      </c>
      <c r="D7" s="80">
        <v>4</v>
      </c>
      <c r="E7" s="80">
        <v>4</v>
      </c>
      <c r="F7" s="80">
        <v>4</v>
      </c>
      <c r="G7" s="80">
        <v>4</v>
      </c>
      <c r="H7" s="80">
        <v>4</v>
      </c>
      <c r="I7" s="80">
        <v>4</v>
      </c>
      <c r="J7" s="80">
        <v>4</v>
      </c>
      <c r="K7" s="80">
        <v>4</v>
      </c>
      <c r="L7" s="80">
        <v>4</v>
      </c>
      <c r="M7" s="100">
        <v>4</v>
      </c>
    </row>
    <row r="8" spans="1:13" ht="12" customHeight="1" thickBot="1">
      <c r="A8" s="54" t="s">
        <v>6</v>
      </c>
      <c r="B8" s="5"/>
      <c r="C8" s="6">
        <f aca="true" t="shared" si="0" ref="C8:M8">SUM(C3:C7)</f>
        <v>12</v>
      </c>
      <c r="D8" s="6">
        <f t="shared" si="0"/>
        <v>14</v>
      </c>
      <c r="E8" s="6">
        <f t="shared" si="0"/>
        <v>16</v>
      </c>
      <c r="F8" s="6">
        <f t="shared" si="0"/>
        <v>18</v>
      </c>
      <c r="G8" s="6">
        <f t="shared" si="0"/>
        <v>20</v>
      </c>
      <c r="H8" s="6">
        <f t="shared" si="0"/>
        <v>14</v>
      </c>
      <c r="I8" s="6">
        <f t="shared" si="0"/>
        <v>16</v>
      </c>
      <c r="J8" s="6">
        <f t="shared" si="0"/>
        <v>18</v>
      </c>
      <c r="K8" s="6">
        <f t="shared" si="0"/>
        <v>20</v>
      </c>
      <c r="L8" s="6">
        <f t="shared" si="0"/>
        <v>16</v>
      </c>
      <c r="M8" s="39">
        <f t="shared" si="0"/>
        <v>18</v>
      </c>
    </row>
    <row r="9" spans="1:13" ht="12" customHeight="1">
      <c r="A9" s="55" t="s">
        <v>7</v>
      </c>
      <c r="B9" s="13"/>
      <c r="C9" s="14">
        <f>SUM(76,C4*8)</f>
        <v>76</v>
      </c>
      <c r="D9" s="14">
        <f aca="true" t="shared" si="1" ref="D9:M9">SUM(76,D4*8)</f>
        <v>92</v>
      </c>
      <c r="E9" s="14">
        <f t="shared" si="1"/>
        <v>108</v>
      </c>
      <c r="F9" s="14">
        <f t="shared" si="1"/>
        <v>124</v>
      </c>
      <c r="G9" s="14">
        <f t="shared" si="1"/>
        <v>140</v>
      </c>
      <c r="H9" s="14">
        <f t="shared" si="1"/>
        <v>76</v>
      </c>
      <c r="I9" s="14">
        <f t="shared" si="1"/>
        <v>76</v>
      </c>
      <c r="J9" s="14">
        <f t="shared" si="1"/>
        <v>76</v>
      </c>
      <c r="K9" s="14">
        <f t="shared" si="1"/>
        <v>76</v>
      </c>
      <c r="L9" s="14">
        <f t="shared" si="1"/>
        <v>92</v>
      </c>
      <c r="M9" s="40">
        <f t="shared" si="1"/>
        <v>92</v>
      </c>
    </row>
    <row r="10" spans="1:13" ht="12" customHeight="1">
      <c r="A10" s="56" t="s">
        <v>16</v>
      </c>
      <c r="B10" s="13"/>
      <c r="C10" s="16">
        <f>SUM(2,C6*-0.1)</f>
        <v>2</v>
      </c>
      <c r="D10" s="16">
        <f aca="true" t="shared" si="2" ref="D10:M10">SUM(2,D6*-0.1)</f>
        <v>2</v>
      </c>
      <c r="E10" s="16">
        <f t="shared" si="2"/>
        <v>2</v>
      </c>
      <c r="F10" s="16">
        <f t="shared" si="2"/>
        <v>2</v>
      </c>
      <c r="G10" s="16">
        <f t="shared" si="2"/>
        <v>2</v>
      </c>
      <c r="H10" s="16">
        <f t="shared" si="2"/>
        <v>1.8</v>
      </c>
      <c r="I10" s="16">
        <f t="shared" si="2"/>
        <v>1.6</v>
      </c>
      <c r="J10" s="16">
        <f t="shared" si="2"/>
        <v>1.4</v>
      </c>
      <c r="K10" s="16">
        <f t="shared" si="2"/>
        <v>1.2</v>
      </c>
      <c r="L10" s="16">
        <f t="shared" si="2"/>
        <v>1.8</v>
      </c>
      <c r="M10" s="41">
        <f t="shared" si="2"/>
        <v>1.6</v>
      </c>
    </row>
    <row r="11" spans="1:13" ht="12" customHeight="1">
      <c r="A11" s="57" t="s">
        <v>10</v>
      </c>
      <c r="B11" s="18"/>
      <c r="C11" s="19">
        <f>SUM(C7,1)</f>
        <v>5</v>
      </c>
      <c r="D11" s="19">
        <f aca="true" t="shared" si="3" ref="D11:M11">SUM(D7,1)</f>
        <v>5</v>
      </c>
      <c r="E11" s="19">
        <f t="shared" si="3"/>
        <v>5</v>
      </c>
      <c r="F11" s="19">
        <f t="shared" si="3"/>
        <v>5</v>
      </c>
      <c r="G11" s="19">
        <f t="shared" si="3"/>
        <v>5</v>
      </c>
      <c r="H11" s="19">
        <f t="shared" si="3"/>
        <v>5</v>
      </c>
      <c r="I11" s="19">
        <f t="shared" si="3"/>
        <v>5</v>
      </c>
      <c r="J11" s="19">
        <f t="shared" si="3"/>
        <v>5</v>
      </c>
      <c r="K11" s="19">
        <f t="shared" si="3"/>
        <v>5</v>
      </c>
      <c r="L11" s="19">
        <f t="shared" si="3"/>
        <v>5</v>
      </c>
      <c r="M11" s="42">
        <f t="shared" si="3"/>
        <v>5</v>
      </c>
    </row>
    <row r="12" spans="1:13" ht="12" customHeight="1">
      <c r="A12" s="56" t="s">
        <v>8</v>
      </c>
      <c r="B12" s="13"/>
      <c r="C12" s="16">
        <f>PRODUCT(C9:C11)</f>
        <v>760</v>
      </c>
      <c r="D12" s="16">
        <f aca="true" t="shared" si="4" ref="D12:M12">PRODUCT(D9:D11)</f>
        <v>920</v>
      </c>
      <c r="E12" s="16">
        <f t="shared" si="4"/>
        <v>1080</v>
      </c>
      <c r="F12" s="16">
        <f t="shared" si="4"/>
        <v>1240</v>
      </c>
      <c r="G12" s="16">
        <f t="shared" si="4"/>
        <v>1400</v>
      </c>
      <c r="H12" s="16">
        <f t="shared" si="4"/>
        <v>684</v>
      </c>
      <c r="I12" s="16">
        <f t="shared" si="4"/>
        <v>608</v>
      </c>
      <c r="J12" s="16">
        <f t="shared" si="4"/>
        <v>532</v>
      </c>
      <c r="K12" s="99">
        <f t="shared" si="4"/>
        <v>456</v>
      </c>
      <c r="L12" s="16">
        <f t="shared" si="4"/>
        <v>828</v>
      </c>
      <c r="M12" s="41">
        <f t="shared" si="4"/>
        <v>736.0000000000001</v>
      </c>
    </row>
    <row r="13" spans="1:13" ht="12" customHeight="1">
      <c r="A13" s="57" t="s">
        <v>9</v>
      </c>
      <c r="B13" s="18"/>
      <c r="C13" s="97">
        <f>SUM(20,C6*2)</f>
        <v>20</v>
      </c>
      <c r="D13" s="97">
        <f aca="true" t="shared" si="5" ref="D13:M13">SUM(20,D6*2)</f>
        <v>20</v>
      </c>
      <c r="E13" s="97">
        <f t="shared" si="5"/>
        <v>20</v>
      </c>
      <c r="F13" s="97">
        <f t="shared" si="5"/>
        <v>20</v>
      </c>
      <c r="G13" s="97">
        <f t="shared" si="5"/>
        <v>20</v>
      </c>
      <c r="H13" s="19">
        <f t="shared" si="5"/>
        <v>24</v>
      </c>
      <c r="I13" s="19">
        <f t="shared" si="5"/>
        <v>28</v>
      </c>
      <c r="J13" s="19">
        <f t="shared" si="5"/>
        <v>32</v>
      </c>
      <c r="K13" s="95">
        <f t="shared" si="5"/>
        <v>36</v>
      </c>
      <c r="L13" s="19">
        <f t="shared" si="5"/>
        <v>24</v>
      </c>
      <c r="M13" s="42">
        <f t="shared" si="5"/>
        <v>28</v>
      </c>
    </row>
    <row r="14" spans="1:13" ht="12" customHeight="1" thickBot="1">
      <c r="A14" s="58" t="s">
        <v>11</v>
      </c>
      <c r="B14" s="21"/>
      <c r="C14" s="22">
        <f>PRODUCT(C12,C13)</f>
        <v>15200</v>
      </c>
      <c r="D14" s="22">
        <f aca="true" t="shared" si="6" ref="D14:M14">PRODUCT(D12,D13)</f>
        <v>18400</v>
      </c>
      <c r="E14" s="22">
        <f t="shared" si="6"/>
        <v>21600</v>
      </c>
      <c r="F14" s="22">
        <f t="shared" si="6"/>
        <v>24800</v>
      </c>
      <c r="G14" s="88">
        <f t="shared" si="6"/>
        <v>28000</v>
      </c>
      <c r="H14" s="22">
        <f t="shared" si="6"/>
        <v>16416</v>
      </c>
      <c r="I14" s="22">
        <f t="shared" si="6"/>
        <v>17024</v>
      </c>
      <c r="J14" s="22">
        <f t="shared" si="6"/>
        <v>17024</v>
      </c>
      <c r="K14" s="22">
        <f t="shared" si="6"/>
        <v>16416</v>
      </c>
      <c r="L14" s="22">
        <f t="shared" si="6"/>
        <v>19872</v>
      </c>
      <c r="M14" s="43">
        <f t="shared" si="6"/>
        <v>20608.000000000004</v>
      </c>
    </row>
    <row r="15" spans="1:13" ht="12" customHeight="1" thickBot="1">
      <c r="A15" s="59" t="s">
        <v>12</v>
      </c>
      <c r="B15" s="24"/>
      <c r="C15" s="25">
        <f>SUM(800,C3*-30,C4*60)</f>
        <v>800</v>
      </c>
      <c r="D15" s="25">
        <f aca="true" t="shared" si="7" ref="D15:M15">SUM(800,D3*-30,D4*60)</f>
        <v>920</v>
      </c>
      <c r="E15" s="25">
        <f t="shared" si="7"/>
        <v>1040</v>
      </c>
      <c r="F15" s="25">
        <f t="shared" si="7"/>
        <v>1160</v>
      </c>
      <c r="G15" s="25">
        <f t="shared" si="7"/>
        <v>1280</v>
      </c>
      <c r="H15" s="25">
        <f t="shared" si="7"/>
        <v>800</v>
      </c>
      <c r="I15" s="25">
        <f t="shared" si="7"/>
        <v>800</v>
      </c>
      <c r="J15" s="25">
        <f t="shared" si="7"/>
        <v>800</v>
      </c>
      <c r="K15" s="25">
        <f t="shared" si="7"/>
        <v>800</v>
      </c>
      <c r="L15" s="25">
        <f t="shared" si="7"/>
        <v>920</v>
      </c>
      <c r="M15" s="44">
        <f t="shared" si="7"/>
        <v>920</v>
      </c>
    </row>
    <row r="16" spans="1:13" ht="12" customHeight="1">
      <c r="A16" s="55" t="s">
        <v>11</v>
      </c>
      <c r="B16" s="13"/>
      <c r="C16" s="16">
        <f>PRODUCT(C14)</f>
        <v>15200</v>
      </c>
      <c r="D16" s="16">
        <f aca="true" t="shared" si="8" ref="D16:M16">PRODUCT(D14)</f>
        <v>18400</v>
      </c>
      <c r="E16" s="16">
        <f t="shared" si="8"/>
        <v>21600</v>
      </c>
      <c r="F16" s="16">
        <f t="shared" si="8"/>
        <v>24800</v>
      </c>
      <c r="G16" s="16">
        <f t="shared" si="8"/>
        <v>28000</v>
      </c>
      <c r="H16" s="16">
        <f t="shared" si="8"/>
        <v>16416</v>
      </c>
      <c r="I16" s="16">
        <f t="shared" si="8"/>
        <v>17024</v>
      </c>
      <c r="J16" s="16">
        <f t="shared" si="8"/>
        <v>17024</v>
      </c>
      <c r="K16" s="16">
        <f t="shared" si="8"/>
        <v>16416</v>
      </c>
      <c r="L16" s="16">
        <f t="shared" si="8"/>
        <v>19872</v>
      </c>
      <c r="M16" s="41">
        <f t="shared" si="8"/>
        <v>20608.000000000004</v>
      </c>
    </row>
    <row r="17" spans="1:13" ht="12" customHeight="1" thickBot="1">
      <c r="A17" s="60" t="s">
        <v>13</v>
      </c>
      <c r="B17" s="24"/>
      <c r="C17" s="25">
        <f>PRODUCT(-C15,C11)</f>
        <v>-4000</v>
      </c>
      <c r="D17" s="25">
        <f aca="true" t="shared" si="9" ref="D17:M17">PRODUCT(-D15,D11)</f>
        <v>-4600</v>
      </c>
      <c r="E17" s="25">
        <f t="shared" si="9"/>
        <v>-5200</v>
      </c>
      <c r="F17" s="25">
        <f t="shared" si="9"/>
        <v>-5800</v>
      </c>
      <c r="G17" s="94">
        <f t="shared" si="9"/>
        <v>-6400</v>
      </c>
      <c r="H17" s="25">
        <f>PRODUCT(-H15,H11)</f>
        <v>-4000</v>
      </c>
      <c r="I17" s="25">
        <f t="shared" si="9"/>
        <v>-4000</v>
      </c>
      <c r="J17" s="25">
        <f t="shared" si="9"/>
        <v>-4000</v>
      </c>
      <c r="K17" s="25">
        <f t="shared" si="9"/>
        <v>-4000</v>
      </c>
      <c r="L17" s="25">
        <f t="shared" si="9"/>
        <v>-4600</v>
      </c>
      <c r="M17" s="44">
        <f t="shared" si="9"/>
        <v>-4600</v>
      </c>
    </row>
    <row r="18" spans="1:13" ht="12" customHeight="1">
      <c r="A18" s="61" t="s">
        <v>14</v>
      </c>
      <c r="B18" s="18"/>
      <c r="C18" s="90">
        <f>SUM(C16:C17)</f>
        <v>11200</v>
      </c>
      <c r="D18" s="28">
        <f>SUM(D16:D17)</f>
        <v>13800</v>
      </c>
      <c r="E18" s="28">
        <f>SUM(E16:E17)</f>
        <v>16400</v>
      </c>
      <c r="F18" s="28">
        <f>SUM(F16:F17)</f>
        <v>19000</v>
      </c>
      <c r="G18" s="28">
        <f>SUM(G16:G17)</f>
        <v>21600</v>
      </c>
      <c r="H18" s="28">
        <f>SUM(H16:H17)</f>
        <v>12416</v>
      </c>
      <c r="I18" s="28">
        <f>SUM(I16:I17)</f>
        <v>13024</v>
      </c>
      <c r="J18" s="28">
        <f>SUM(J16:J17)</f>
        <v>13024</v>
      </c>
      <c r="K18" s="28">
        <f>SUM(K16:K17)</f>
        <v>12416</v>
      </c>
      <c r="L18" s="28">
        <f>SUM(L16:L17)</f>
        <v>15272</v>
      </c>
      <c r="M18" s="45">
        <f>SUM(M16:M17)</f>
        <v>16008.000000000004</v>
      </c>
    </row>
    <row r="19" spans="1:22" ht="12" customHeight="1" thickBot="1">
      <c r="A19" s="58" t="s">
        <v>18</v>
      </c>
      <c r="B19" s="21"/>
      <c r="C19" s="22">
        <f>PRODUCT(C15,1/C13)</f>
        <v>40</v>
      </c>
      <c r="D19" s="22">
        <f aca="true" t="shared" si="10" ref="D19:M19">PRODUCT(D15,1/D13)</f>
        <v>46</v>
      </c>
      <c r="E19" s="22">
        <f t="shared" si="10"/>
        <v>52</v>
      </c>
      <c r="F19" s="89">
        <f t="shared" si="10"/>
        <v>58</v>
      </c>
      <c r="G19" s="22">
        <f t="shared" si="10"/>
        <v>64</v>
      </c>
      <c r="H19" s="22">
        <f t="shared" si="10"/>
        <v>33.33333333333333</v>
      </c>
      <c r="I19" s="22">
        <f t="shared" si="10"/>
        <v>28.57142857142857</v>
      </c>
      <c r="J19" s="22">
        <f t="shared" si="10"/>
        <v>25</v>
      </c>
      <c r="K19" s="22">
        <f t="shared" si="10"/>
        <v>22.22222222222222</v>
      </c>
      <c r="L19" s="22">
        <f t="shared" si="10"/>
        <v>38.33333333333333</v>
      </c>
      <c r="M19" s="43">
        <f t="shared" si="10"/>
        <v>32.857142857142854</v>
      </c>
      <c r="N19" s="1"/>
      <c r="O19" s="1"/>
      <c r="P19" s="1"/>
      <c r="Q19" s="1"/>
      <c r="R19" s="1"/>
      <c r="S19" s="1"/>
      <c r="T19" s="1"/>
      <c r="U19" s="1"/>
      <c r="V19" s="1"/>
    </row>
    <row r="20" spans="1:12" ht="12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" customHeight="1">
      <c r="A21" s="62"/>
      <c r="B21" s="30"/>
      <c r="C21" s="32">
        <v>11</v>
      </c>
      <c r="D21" s="32">
        <v>12</v>
      </c>
      <c r="E21" s="32">
        <v>13</v>
      </c>
      <c r="F21" s="32">
        <v>14</v>
      </c>
      <c r="G21" s="32">
        <v>15</v>
      </c>
      <c r="H21" s="32">
        <v>16</v>
      </c>
      <c r="I21" s="32">
        <v>17</v>
      </c>
      <c r="J21" s="32">
        <v>18</v>
      </c>
      <c r="K21" s="32">
        <v>19</v>
      </c>
      <c r="L21" s="47">
        <v>20</v>
      </c>
    </row>
    <row r="22" spans="1:12" ht="12" customHeight="1">
      <c r="A22" s="29"/>
      <c r="B22" s="31"/>
      <c r="C22" s="33"/>
      <c r="D22" s="33"/>
      <c r="E22" s="33"/>
      <c r="F22" s="33"/>
      <c r="G22" s="33"/>
      <c r="H22" s="33"/>
      <c r="I22" s="33"/>
      <c r="J22" s="33"/>
      <c r="K22" s="33"/>
      <c r="L22" s="46"/>
    </row>
    <row r="23" spans="1:12" ht="12" customHeight="1">
      <c r="A23" s="63" t="s">
        <v>1</v>
      </c>
      <c r="B23" s="64"/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81">
        <v>0</v>
      </c>
      <c r="J23" s="65">
        <v>0</v>
      </c>
      <c r="K23" s="65">
        <v>0</v>
      </c>
      <c r="L23" s="66">
        <v>0</v>
      </c>
    </row>
    <row r="24" spans="1:12" ht="12" customHeight="1">
      <c r="A24" s="67" t="s">
        <v>2</v>
      </c>
      <c r="B24" s="68"/>
      <c r="C24" s="9">
        <v>2</v>
      </c>
      <c r="D24" s="9">
        <v>2</v>
      </c>
      <c r="E24" s="9">
        <v>4</v>
      </c>
      <c r="F24" s="9">
        <v>4</v>
      </c>
      <c r="G24" s="9">
        <v>4</v>
      </c>
      <c r="H24" s="9">
        <v>4</v>
      </c>
      <c r="I24" s="9">
        <v>6</v>
      </c>
      <c r="J24" s="9">
        <v>6</v>
      </c>
      <c r="K24" s="9">
        <v>6</v>
      </c>
      <c r="L24" s="36">
        <v>6</v>
      </c>
    </row>
    <row r="25" spans="1:12" ht="12" customHeight="1">
      <c r="A25" s="70" t="s">
        <v>3</v>
      </c>
      <c r="B25" s="71"/>
      <c r="C25" s="101">
        <v>8</v>
      </c>
      <c r="D25" s="101">
        <v>8</v>
      </c>
      <c r="E25" s="101">
        <v>8</v>
      </c>
      <c r="F25" s="101">
        <v>8</v>
      </c>
      <c r="G25" s="101">
        <v>8</v>
      </c>
      <c r="H25" s="101">
        <v>8</v>
      </c>
      <c r="I25" s="101">
        <v>8</v>
      </c>
      <c r="J25" s="101">
        <v>8</v>
      </c>
      <c r="K25" s="101">
        <v>8</v>
      </c>
      <c r="L25" s="73">
        <v>4</v>
      </c>
    </row>
    <row r="26" spans="1:12" ht="12" customHeight="1">
      <c r="A26" s="74" t="s">
        <v>4</v>
      </c>
      <c r="B26" s="75"/>
      <c r="C26" s="11">
        <v>6</v>
      </c>
      <c r="D26" s="11">
        <v>8</v>
      </c>
      <c r="E26" s="11">
        <v>2</v>
      </c>
      <c r="F26" s="11">
        <v>4</v>
      </c>
      <c r="G26" s="11">
        <v>6</v>
      </c>
      <c r="H26" s="11">
        <v>8</v>
      </c>
      <c r="I26" s="11">
        <v>2</v>
      </c>
      <c r="J26" s="11">
        <v>4</v>
      </c>
      <c r="K26" s="11">
        <v>6</v>
      </c>
      <c r="L26" s="38">
        <v>8</v>
      </c>
    </row>
    <row r="27" spans="1:12" ht="12" customHeight="1">
      <c r="A27" s="78" t="s">
        <v>5</v>
      </c>
      <c r="B27" s="79"/>
      <c r="C27" s="80">
        <v>4</v>
      </c>
      <c r="D27" s="80">
        <v>4</v>
      </c>
      <c r="E27" s="80">
        <v>4</v>
      </c>
      <c r="F27" s="80">
        <v>4</v>
      </c>
      <c r="G27" s="80">
        <v>4</v>
      </c>
      <c r="H27" s="80">
        <v>4</v>
      </c>
      <c r="I27" s="80">
        <v>4</v>
      </c>
      <c r="J27" s="80">
        <v>4</v>
      </c>
      <c r="K27" s="80">
        <v>4</v>
      </c>
      <c r="L27" s="100">
        <v>4</v>
      </c>
    </row>
    <row r="28" spans="1:12" ht="12" customHeight="1" thickBot="1">
      <c r="A28" s="54" t="s">
        <v>6</v>
      </c>
      <c r="B28" s="5"/>
      <c r="C28" s="6">
        <f>SUM(C23:C27)</f>
        <v>20</v>
      </c>
      <c r="D28" s="6">
        <f>SUM(D23:D27)</f>
        <v>22</v>
      </c>
      <c r="E28" s="6">
        <f>SUM(E23:E27)</f>
        <v>18</v>
      </c>
      <c r="F28" s="6">
        <f>SUM(F23:F27)</f>
        <v>20</v>
      </c>
      <c r="G28" s="6">
        <f>SUM(G23:G27)</f>
        <v>22</v>
      </c>
      <c r="H28" s="6">
        <f>SUM(H23:H27)</f>
        <v>24</v>
      </c>
      <c r="I28" s="6">
        <f>SUM(I23:I27)</f>
        <v>20</v>
      </c>
      <c r="J28" s="6">
        <f>SUM(J23:J27)</f>
        <v>22</v>
      </c>
      <c r="K28" s="6">
        <f>SUM(K23:K27)</f>
        <v>24</v>
      </c>
      <c r="L28" s="39">
        <f>SUM(L23:L27)</f>
        <v>22</v>
      </c>
    </row>
    <row r="29" spans="1:12" ht="12" customHeight="1">
      <c r="A29" s="55" t="s">
        <v>7</v>
      </c>
      <c r="B29" s="13"/>
      <c r="C29" s="14">
        <f>SUM(76,C24*8)</f>
        <v>92</v>
      </c>
      <c r="D29" s="14">
        <f aca="true" t="shared" si="11" ref="D29:L29">SUM(76,D24*8)</f>
        <v>92</v>
      </c>
      <c r="E29" s="14">
        <f t="shared" si="11"/>
        <v>108</v>
      </c>
      <c r="F29" s="14">
        <f t="shared" si="11"/>
        <v>108</v>
      </c>
      <c r="G29" s="14">
        <f t="shared" si="11"/>
        <v>108</v>
      </c>
      <c r="H29" s="14">
        <f t="shared" si="11"/>
        <v>108</v>
      </c>
      <c r="I29" s="14">
        <f t="shared" si="11"/>
        <v>124</v>
      </c>
      <c r="J29" s="14">
        <f t="shared" si="11"/>
        <v>124</v>
      </c>
      <c r="K29" s="14">
        <f t="shared" si="11"/>
        <v>124</v>
      </c>
      <c r="L29" s="40">
        <f t="shared" si="11"/>
        <v>124</v>
      </c>
    </row>
    <row r="30" spans="1:12" ht="12" customHeight="1">
      <c r="A30" s="56" t="s">
        <v>16</v>
      </c>
      <c r="B30" s="13"/>
      <c r="C30" s="16">
        <f>SUM(2,C26*-0.1)</f>
        <v>1.4</v>
      </c>
      <c r="D30" s="16">
        <f aca="true" t="shared" si="12" ref="D30:L30">SUM(2,D26*-0.1)</f>
        <v>1.2</v>
      </c>
      <c r="E30" s="16">
        <f t="shared" si="12"/>
        <v>1.8</v>
      </c>
      <c r="F30" s="16">
        <f t="shared" si="12"/>
        <v>1.6</v>
      </c>
      <c r="G30" s="16">
        <f t="shared" si="12"/>
        <v>1.4</v>
      </c>
      <c r="H30" s="16">
        <f t="shared" si="12"/>
        <v>1.2</v>
      </c>
      <c r="I30" s="16">
        <f t="shared" si="12"/>
        <v>1.8</v>
      </c>
      <c r="J30" s="16">
        <f t="shared" si="12"/>
        <v>1.6</v>
      </c>
      <c r="K30" s="16">
        <f t="shared" si="12"/>
        <v>1.4</v>
      </c>
      <c r="L30" s="41">
        <f t="shared" si="12"/>
        <v>1.2</v>
      </c>
    </row>
    <row r="31" spans="1:12" ht="12" customHeight="1">
      <c r="A31" s="57" t="s">
        <v>10</v>
      </c>
      <c r="B31" s="18"/>
      <c r="C31" s="19">
        <f>SUM(C27,1)</f>
        <v>5</v>
      </c>
      <c r="D31" s="19">
        <f aca="true" t="shared" si="13" ref="D31:L31">SUM(D27,1)</f>
        <v>5</v>
      </c>
      <c r="E31" s="19">
        <f t="shared" si="13"/>
        <v>5</v>
      </c>
      <c r="F31" s="19">
        <f t="shared" si="13"/>
        <v>5</v>
      </c>
      <c r="G31" s="19">
        <f t="shared" si="13"/>
        <v>5</v>
      </c>
      <c r="H31" s="19">
        <f t="shared" si="13"/>
        <v>5</v>
      </c>
      <c r="I31" s="19">
        <f t="shared" si="13"/>
        <v>5</v>
      </c>
      <c r="J31" s="19">
        <f t="shared" si="13"/>
        <v>5</v>
      </c>
      <c r="K31" s="19">
        <f t="shared" si="13"/>
        <v>5</v>
      </c>
      <c r="L31" s="42">
        <f t="shared" si="13"/>
        <v>5</v>
      </c>
    </row>
    <row r="32" spans="1:12" ht="12" customHeight="1">
      <c r="A32" s="56" t="s">
        <v>8</v>
      </c>
      <c r="B32" s="13"/>
      <c r="C32" s="16">
        <f>PRODUCT(C29:C31)</f>
        <v>643.9999999999999</v>
      </c>
      <c r="D32" s="16">
        <f>PRODUCT(D29:D31)</f>
        <v>552</v>
      </c>
      <c r="E32" s="16">
        <f>PRODUCT(E29:E31)</f>
        <v>972</v>
      </c>
      <c r="F32" s="16">
        <f>PRODUCT(F29:F31)</f>
        <v>864</v>
      </c>
      <c r="G32" s="16">
        <f>PRODUCT(G29:G31)</f>
        <v>756</v>
      </c>
      <c r="H32" s="16">
        <f>PRODUCT(H29:H31)</f>
        <v>648</v>
      </c>
      <c r="I32" s="16">
        <f>PRODUCT(I29:I31)</f>
        <v>1116</v>
      </c>
      <c r="J32" s="16">
        <f>PRODUCT(J29:J31)</f>
        <v>992</v>
      </c>
      <c r="K32" s="16">
        <f>PRODUCT(K29:K31)</f>
        <v>868</v>
      </c>
      <c r="L32" s="41">
        <f>PRODUCT(L29:L31)</f>
        <v>743.9999999999999</v>
      </c>
    </row>
    <row r="33" spans="1:12" ht="12" customHeight="1">
      <c r="A33" s="57" t="s">
        <v>9</v>
      </c>
      <c r="B33" s="18"/>
      <c r="C33" s="19">
        <f>SUM(20,C26*2)</f>
        <v>32</v>
      </c>
      <c r="D33" s="95">
        <f aca="true" t="shared" si="14" ref="D33:L33">SUM(20,D26*2)</f>
        <v>36</v>
      </c>
      <c r="E33" s="19">
        <f t="shared" si="14"/>
        <v>24</v>
      </c>
      <c r="F33" s="19">
        <f t="shared" si="14"/>
        <v>28</v>
      </c>
      <c r="G33" s="19">
        <f t="shared" si="14"/>
        <v>32</v>
      </c>
      <c r="H33" s="95">
        <f t="shared" si="14"/>
        <v>36</v>
      </c>
      <c r="I33" s="19">
        <f t="shared" si="14"/>
        <v>24</v>
      </c>
      <c r="J33" s="19">
        <f t="shared" si="14"/>
        <v>28</v>
      </c>
      <c r="K33" s="19">
        <f t="shared" si="14"/>
        <v>32</v>
      </c>
      <c r="L33" s="96">
        <f t="shared" si="14"/>
        <v>36</v>
      </c>
    </row>
    <row r="34" spans="1:12" ht="12" customHeight="1" thickBot="1">
      <c r="A34" s="58" t="s">
        <v>11</v>
      </c>
      <c r="B34" s="21"/>
      <c r="C34" s="22">
        <f>PRODUCT(C32,C33)</f>
        <v>20607.999999999996</v>
      </c>
      <c r="D34" s="22">
        <f>PRODUCT(D32,D33)</f>
        <v>19872</v>
      </c>
      <c r="E34" s="22">
        <f>PRODUCT(E32,E33)</f>
        <v>23328</v>
      </c>
      <c r="F34" s="22">
        <f>PRODUCT(F32,F33)</f>
        <v>24192</v>
      </c>
      <c r="G34" s="22">
        <f>PRODUCT(G32,G33)</f>
        <v>24192</v>
      </c>
      <c r="H34" s="22">
        <f>PRODUCT(H32,H33)</f>
        <v>23328</v>
      </c>
      <c r="I34" s="22">
        <f>PRODUCT(I32,I33)</f>
        <v>26784</v>
      </c>
      <c r="J34" s="22">
        <f>PRODUCT(J32,J33)</f>
        <v>27776</v>
      </c>
      <c r="K34" s="22">
        <f>PRODUCT(K32,K33)</f>
        <v>27776</v>
      </c>
      <c r="L34" s="43">
        <f>PRODUCT(L32,L33)</f>
        <v>26783.999999999996</v>
      </c>
    </row>
    <row r="35" spans="1:12" ht="12" customHeight="1" thickBot="1">
      <c r="A35" s="59" t="s">
        <v>12</v>
      </c>
      <c r="B35" s="24"/>
      <c r="C35" s="25">
        <f>SUM(800,C23*-30,C24*60)</f>
        <v>920</v>
      </c>
      <c r="D35" s="25">
        <f aca="true" t="shared" si="15" ref="D35:L35">SUM(800,D23*-30,D24*60)</f>
        <v>920</v>
      </c>
      <c r="E35" s="25">
        <f t="shared" si="15"/>
        <v>1040</v>
      </c>
      <c r="F35" s="25">
        <f t="shared" si="15"/>
        <v>1040</v>
      </c>
      <c r="G35" s="25">
        <f t="shared" si="15"/>
        <v>1040</v>
      </c>
      <c r="H35" s="25">
        <f t="shared" si="15"/>
        <v>1040</v>
      </c>
      <c r="I35" s="25">
        <f t="shared" si="15"/>
        <v>1160</v>
      </c>
      <c r="J35" s="25">
        <f t="shared" si="15"/>
        <v>1160</v>
      </c>
      <c r="K35" s="25">
        <f t="shared" si="15"/>
        <v>1160</v>
      </c>
      <c r="L35" s="44">
        <f t="shared" si="15"/>
        <v>1160</v>
      </c>
    </row>
    <row r="36" spans="1:12" ht="12" customHeight="1">
      <c r="A36" s="55" t="s">
        <v>11</v>
      </c>
      <c r="B36" s="13"/>
      <c r="C36" s="16">
        <f aca="true" t="shared" si="16" ref="C36:L36">PRODUCT(C34)</f>
        <v>20607.999999999996</v>
      </c>
      <c r="D36" s="16">
        <f t="shared" si="16"/>
        <v>19872</v>
      </c>
      <c r="E36" s="16">
        <f t="shared" si="16"/>
        <v>23328</v>
      </c>
      <c r="F36" s="16">
        <f t="shared" si="16"/>
        <v>24192</v>
      </c>
      <c r="G36" s="16">
        <f t="shared" si="16"/>
        <v>24192</v>
      </c>
      <c r="H36" s="16">
        <f t="shared" si="16"/>
        <v>23328</v>
      </c>
      <c r="I36" s="16">
        <f t="shared" si="16"/>
        <v>26784</v>
      </c>
      <c r="J36" s="16">
        <f t="shared" si="16"/>
        <v>27776</v>
      </c>
      <c r="K36" s="16">
        <f t="shared" si="16"/>
        <v>27776</v>
      </c>
      <c r="L36" s="41">
        <f t="shared" si="16"/>
        <v>26783.999999999996</v>
      </c>
    </row>
    <row r="37" spans="1:12" ht="12" customHeight="1" thickBot="1">
      <c r="A37" s="60" t="s">
        <v>13</v>
      </c>
      <c r="B37" s="24"/>
      <c r="C37" s="25">
        <f>PRODUCT(-C35,C31)</f>
        <v>-4600</v>
      </c>
      <c r="D37" s="25">
        <f aca="true" t="shared" si="17" ref="D37:L37">PRODUCT(-D35,D31)</f>
        <v>-4600</v>
      </c>
      <c r="E37" s="25">
        <f t="shared" si="17"/>
        <v>-5200</v>
      </c>
      <c r="F37" s="25">
        <f t="shared" si="17"/>
        <v>-5200</v>
      </c>
      <c r="G37" s="25">
        <f t="shared" si="17"/>
        <v>-5200</v>
      </c>
      <c r="H37" s="25">
        <f t="shared" si="17"/>
        <v>-5200</v>
      </c>
      <c r="I37" s="25">
        <f t="shared" si="17"/>
        <v>-5800</v>
      </c>
      <c r="J37" s="25">
        <f t="shared" si="17"/>
        <v>-5800</v>
      </c>
      <c r="K37" s="25">
        <f t="shared" si="17"/>
        <v>-5800</v>
      </c>
      <c r="L37" s="44">
        <f t="shared" si="17"/>
        <v>-5800</v>
      </c>
    </row>
    <row r="38" spans="1:12" ht="12" customHeight="1">
      <c r="A38" s="61" t="s">
        <v>14</v>
      </c>
      <c r="B38" s="18"/>
      <c r="C38" s="28">
        <f>SUM(C36:C37)</f>
        <v>16007.999999999996</v>
      </c>
      <c r="D38" s="28">
        <f>SUM(D36:D37)</f>
        <v>15272</v>
      </c>
      <c r="E38" s="28">
        <f>SUM(E36:E37)</f>
        <v>18128</v>
      </c>
      <c r="F38" s="28">
        <f>SUM(F36:F37)</f>
        <v>18992</v>
      </c>
      <c r="G38" s="28">
        <f>SUM(G36:G37)</f>
        <v>18992</v>
      </c>
      <c r="H38" s="28">
        <f>SUM(H36:H37)</f>
        <v>18128</v>
      </c>
      <c r="I38" s="28">
        <f>SUM(I36:I37)</f>
        <v>20984</v>
      </c>
      <c r="J38" s="28">
        <f>SUM(J36:J37)</f>
        <v>21976</v>
      </c>
      <c r="K38" s="28">
        <f>SUM(K36:K37)</f>
        <v>21976</v>
      </c>
      <c r="L38" s="45">
        <f>SUM(L36:L37)</f>
        <v>20983.999999999996</v>
      </c>
    </row>
    <row r="39" spans="1:12" ht="12" customHeight="1" thickBot="1">
      <c r="A39" s="58" t="s">
        <v>18</v>
      </c>
      <c r="B39" s="21"/>
      <c r="C39" s="22">
        <f>PRODUCT(C35,1/C33)</f>
        <v>28.75</v>
      </c>
      <c r="D39" s="22">
        <f aca="true" t="shared" si="18" ref="D39:L39">PRODUCT(D35,1/D33)</f>
        <v>25.555555555555554</v>
      </c>
      <c r="E39" s="22">
        <f t="shared" si="18"/>
        <v>43.33333333333333</v>
      </c>
      <c r="F39" s="22">
        <f t="shared" si="18"/>
        <v>37.14285714285714</v>
      </c>
      <c r="G39" s="22">
        <f t="shared" si="18"/>
        <v>32.5</v>
      </c>
      <c r="H39" s="22">
        <f t="shared" si="18"/>
        <v>28.888888888888886</v>
      </c>
      <c r="I39" s="22">
        <f t="shared" si="18"/>
        <v>48.33333333333333</v>
      </c>
      <c r="J39" s="22">
        <f t="shared" si="18"/>
        <v>41.42857142857142</v>
      </c>
      <c r="K39" s="22">
        <f t="shared" si="18"/>
        <v>36.25</v>
      </c>
      <c r="L39" s="43">
        <f t="shared" si="18"/>
        <v>32.22222222222222</v>
      </c>
    </row>
    <row r="40" spans="1:12" ht="12" customHeight="1" thickBo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ht="12" customHeight="1">
      <c r="B41" s="30"/>
      <c r="C41" s="32">
        <v>21</v>
      </c>
      <c r="D41" s="32">
        <v>22</v>
      </c>
      <c r="E41" s="32">
        <v>23</v>
      </c>
      <c r="F41" s="32">
        <v>24</v>
      </c>
      <c r="G41" s="32">
        <v>25</v>
      </c>
      <c r="H41" s="32">
        <v>26</v>
      </c>
      <c r="I41" s="32">
        <v>27</v>
      </c>
      <c r="J41" s="32">
        <v>28</v>
      </c>
      <c r="K41" s="32">
        <v>29</v>
      </c>
      <c r="L41" s="47">
        <v>30</v>
      </c>
    </row>
    <row r="42" spans="2:12" ht="12" customHeight="1"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46"/>
    </row>
    <row r="43" spans="1:12" ht="12" customHeight="1">
      <c r="A43" s="82" t="s">
        <v>1</v>
      </c>
      <c r="B43" s="64"/>
      <c r="C43" s="65">
        <v>0</v>
      </c>
      <c r="D43" s="65">
        <v>0</v>
      </c>
      <c r="E43" s="65">
        <v>0</v>
      </c>
      <c r="F43" s="65">
        <v>0</v>
      </c>
      <c r="G43" s="8">
        <v>3</v>
      </c>
      <c r="H43" s="65">
        <v>0</v>
      </c>
      <c r="I43" s="7">
        <v>7</v>
      </c>
      <c r="J43" s="8">
        <v>8</v>
      </c>
      <c r="K43" s="8">
        <v>8</v>
      </c>
      <c r="L43" s="35">
        <v>8</v>
      </c>
    </row>
    <row r="44" spans="1:12" ht="12" customHeight="1">
      <c r="A44" s="83" t="s">
        <v>2</v>
      </c>
      <c r="B44" s="68"/>
      <c r="C44" s="9">
        <v>8</v>
      </c>
      <c r="D44" s="9">
        <v>8</v>
      </c>
      <c r="E44" s="9">
        <v>8</v>
      </c>
      <c r="F44" s="9">
        <v>8</v>
      </c>
      <c r="G44" s="9">
        <v>8</v>
      </c>
      <c r="H44" s="9">
        <v>8</v>
      </c>
      <c r="I44" s="9">
        <v>8</v>
      </c>
      <c r="J44" s="9">
        <v>3</v>
      </c>
      <c r="K44" s="69">
        <v>0</v>
      </c>
      <c r="L44" s="36">
        <v>8</v>
      </c>
    </row>
    <row r="45" spans="1:12" ht="12" customHeight="1">
      <c r="A45" s="84" t="s">
        <v>3</v>
      </c>
      <c r="B45" s="71"/>
      <c r="C45" s="101">
        <v>8</v>
      </c>
      <c r="D45" s="101">
        <v>8</v>
      </c>
      <c r="E45" s="72">
        <v>4</v>
      </c>
      <c r="F45" s="72">
        <v>4</v>
      </c>
      <c r="G45" s="10">
        <v>4</v>
      </c>
      <c r="H45" s="101">
        <v>8</v>
      </c>
      <c r="I45" s="72">
        <v>0</v>
      </c>
      <c r="J45" s="101">
        <v>8</v>
      </c>
      <c r="K45" s="10">
        <v>4</v>
      </c>
      <c r="L45" s="37">
        <v>4</v>
      </c>
    </row>
    <row r="46" spans="1:12" ht="12" customHeight="1">
      <c r="A46" s="85" t="s">
        <v>4</v>
      </c>
      <c r="B46" s="75"/>
      <c r="C46" s="11">
        <v>2</v>
      </c>
      <c r="D46" s="11">
        <v>4</v>
      </c>
      <c r="E46" s="11">
        <v>6</v>
      </c>
      <c r="F46" s="11">
        <v>8</v>
      </c>
      <c r="G46" s="11">
        <v>5</v>
      </c>
      <c r="H46" s="11">
        <v>4</v>
      </c>
      <c r="I46" s="11">
        <v>5</v>
      </c>
      <c r="J46" s="76">
        <v>0</v>
      </c>
      <c r="K46" s="11">
        <v>8</v>
      </c>
      <c r="L46" s="77">
        <v>0</v>
      </c>
    </row>
    <row r="47" spans="1:12" ht="12" customHeight="1">
      <c r="A47" s="86" t="s">
        <v>5</v>
      </c>
      <c r="B47" s="79"/>
      <c r="C47" s="80">
        <v>4</v>
      </c>
      <c r="D47" s="80">
        <v>4</v>
      </c>
      <c r="E47" s="80">
        <v>4</v>
      </c>
      <c r="F47" s="80">
        <v>4</v>
      </c>
      <c r="G47" s="80">
        <v>4</v>
      </c>
      <c r="H47" s="80">
        <v>4</v>
      </c>
      <c r="I47" s="80">
        <v>4</v>
      </c>
      <c r="J47" s="80">
        <v>4</v>
      </c>
      <c r="K47" s="80">
        <v>4</v>
      </c>
      <c r="L47" s="80">
        <v>4</v>
      </c>
    </row>
    <row r="48" spans="1:12" ht="12" customHeight="1" thickBot="1">
      <c r="A48" s="4" t="s">
        <v>6</v>
      </c>
      <c r="B48" s="5"/>
      <c r="C48" s="6">
        <f>SUM(C43:C47)</f>
        <v>22</v>
      </c>
      <c r="D48" s="6">
        <f>SUM(D43:D47)</f>
        <v>24</v>
      </c>
      <c r="E48" s="6">
        <f>SUM(E43:E47)</f>
        <v>22</v>
      </c>
      <c r="F48" s="6">
        <f>SUM(F43:F47)</f>
        <v>24</v>
      </c>
      <c r="G48" s="6">
        <f>SUM(G43:G47)</f>
        <v>24</v>
      </c>
      <c r="H48" s="6">
        <f>SUM(H43:H47)</f>
        <v>24</v>
      </c>
      <c r="I48" s="6">
        <f>SUM(I43:I47)</f>
        <v>24</v>
      </c>
      <c r="J48" s="6">
        <f>SUM(J43:J47)</f>
        <v>23</v>
      </c>
      <c r="K48" s="6">
        <f>SUM(K43:K47)</f>
        <v>24</v>
      </c>
      <c r="L48" s="39">
        <f>SUM(L43:L47)</f>
        <v>24</v>
      </c>
    </row>
    <row r="49" spans="1:12" ht="12" customHeight="1">
      <c r="A49" s="12" t="s">
        <v>7</v>
      </c>
      <c r="B49" s="13"/>
      <c r="C49" s="14">
        <f>SUM(76,C44*8)</f>
        <v>140</v>
      </c>
      <c r="D49" s="14">
        <f aca="true" t="shared" si="19" ref="D49:L49">SUM(76,D44*8)</f>
        <v>140</v>
      </c>
      <c r="E49" s="14">
        <f t="shared" si="19"/>
        <v>140</v>
      </c>
      <c r="F49" s="14">
        <f t="shared" si="19"/>
        <v>140</v>
      </c>
      <c r="G49" s="14">
        <f t="shared" si="19"/>
        <v>140</v>
      </c>
      <c r="H49" s="14">
        <f t="shared" si="19"/>
        <v>140</v>
      </c>
      <c r="I49" s="14">
        <f t="shared" si="19"/>
        <v>140</v>
      </c>
      <c r="J49" s="14">
        <f t="shared" si="19"/>
        <v>100</v>
      </c>
      <c r="K49" s="14">
        <f t="shared" si="19"/>
        <v>76</v>
      </c>
      <c r="L49" s="40">
        <f t="shared" si="19"/>
        <v>140</v>
      </c>
    </row>
    <row r="50" spans="1:12" ht="12" customHeight="1">
      <c r="A50" s="15" t="s">
        <v>16</v>
      </c>
      <c r="B50" s="13"/>
      <c r="C50" s="16">
        <f>SUM(2,C46*-0.1)</f>
        <v>1.8</v>
      </c>
      <c r="D50" s="16">
        <f aca="true" t="shared" si="20" ref="D50:L50">SUM(2,D46*-0.1)</f>
        <v>1.6</v>
      </c>
      <c r="E50" s="16">
        <f t="shared" si="20"/>
        <v>1.4</v>
      </c>
      <c r="F50" s="16">
        <f t="shared" si="20"/>
        <v>1.2</v>
      </c>
      <c r="G50" s="16">
        <f t="shared" si="20"/>
        <v>1.5</v>
      </c>
      <c r="H50" s="16">
        <f t="shared" si="20"/>
        <v>1.6</v>
      </c>
      <c r="I50" s="16">
        <f t="shared" si="20"/>
        <v>1.5</v>
      </c>
      <c r="J50" s="16">
        <f t="shared" si="20"/>
        <v>2</v>
      </c>
      <c r="K50" s="16">
        <f t="shared" si="20"/>
        <v>1.2</v>
      </c>
      <c r="L50" s="41">
        <f t="shared" si="20"/>
        <v>2</v>
      </c>
    </row>
    <row r="51" spans="1:12" ht="12" customHeight="1">
      <c r="A51" s="17" t="s">
        <v>10</v>
      </c>
      <c r="B51" s="18"/>
      <c r="C51" s="19">
        <f>SUM(C47,1)</f>
        <v>5</v>
      </c>
      <c r="D51" s="19">
        <f aca="true" t="shared" si="21" ref="D51:L51">SUM(D47,1)</f>
        <v>5</v>
      </c>
      <c r="E51" s="19">
        <f t="shared" si="21"/>
        <v>5</v>
      </c>
      <c r="F51" s="19">
        <f t="shared" si="21"/>
        <v>5</v>
      </c>
      <c r="G51" s="19">
        <f t="shared" si="21"/>
        <v>5</v>
      </c>
      <c r="H51" s="19">
        <f t="shared" si="21"/>
        <v>5</v>
      </c>
      <c r="I51" s="19">
        <f t="shared" si="21"/>
        <v>5</v>
      </c>
      <c r="J51" s="19">
        <f t="shared" si="21"/>
        <v>5</v>
      </c>
      <c r="K51" s="19">
        <f t="shared" si="21"/>
        <v>5</v>
      </c>
      <c r="L51" s="42">
        <f t="shared" si="21"/>
        <v>5</v>
      </c>
    </row>
    <row r="52" spans="1:12" ht="12" customHeight="1">
      <c r="A52" s="15" t="s">
        <v>8</v>
      </c>
      <c r="B52" s="13"/>
      <c r="C52" s="16">
        <f>PRODUCT(C49:C51)</f>
        <v>1260</v>
      </c>
      <c r="D52" s="16">
        <f>PRODUCT(D49:D51)</f>
        <v>1120</v>
      </c>
      <c r="E52" s="16">
        <f>PRODUCT(E49:E51)</f>
        <v>980</v>
      </c>
      <c r="F52" s="16">
        <f>PRODUCT(F49:F51)</f>
        <v>840</v>
      </c>
      <c r="G52" s="16">
        <f>PRODUCT(G49:G51)</f>
        <v>1050</v>
      </c>
      <c r="H52" s="16">
        <f>PRODUCT(H49:H51)</f>
        <v>1120</v>
      </c>
      <c r="I52" s="16">
        <f>PRODUCT(I49:I51)</f>
        <v>1050</v>
      </c>
      <c r="J52" s="16">
        <f>PRODUCT(J49:J51)</f>
        <v>1000</v>
      </c>
      <c r="K52" s="99">
        <f>PRODUCT(K49:K51)</f>
        <v>456</v>
      </c>
      <c r="L52" s="92">
        <f>PRODUCT(L49:L51)</f>
        <v>1400</v>
      </c>
    </row>
    <row r="53" spans="1:12" ht="12" customHeight="1">
      <c r="A53" s="17" t="s">
        <v>9</v>
      </c>
      <c r="B53" s="18"/>
      <c r="C53" s="19">
        <f>SUM(20,C46*2)</f>
        <v>24</v>
      </c>
      <c r="D53" s="19">
        <f aca="true" t="shared" si="22" ref="D53:L53">SUM(20,D46*2)</f>
        <v>28</v>
      </c>
      <c r="E53" s="19">
        <f t="shared" si="22"/>
        <v>32</v>
      </c>
      <c r="F53" s="95">
        <f t="shared" si="22"/>
        <v>36</v>
      </c>
      <c r="G53" s="19">
        <f t="shared" si="22"/>
        <v>30</v>
      </c>
      <c r="H53" s="19">
        <f t="shared" si="22"/>
        <v>28</v>
      </c>
      <c r="I53" s="19">
        <f t="shared" si="22"/>
        <v>30</v>
      </c>
      <c r="J53" s="97">
        <f t="shared" si="22"/>
        <v>20</v>
      </c>
      <c r="K53" s="95">
        <f t="shared" si="22"/>
        <v>36</v>
      </c>
      <c r="L53" s="98">
        <f t="shared" si="22"/>
        <v>20</v>
      </c>
    </row>
    <row r="54" spans="1:12" ht="12" customHeight="1" thickBot="1">
      <c r="A54" s="20" t="s">
        <v>11</v>
      </c>
      <c r="B54" s="21"/>
      <c r="C54" s="22">
        <f>PRODUCT(C52,C53)</f>
        <v>30240</v>
      </c>
      <c r="D54" s="22">
        <f>PRODUCT(D52,D53)</f>
        <v>31360</v>
      </c>
      <c r="E54" s="22">
        <f>PRODUCT(E52,E53)</f>
        <v>31360</v>
      </c>
      <c r="F54" s="22">
        <f>PRODUCT(F52,F53)</f>
        <v>30240</v>
      </c>
      <c r="G54" s="22">
        <f>PRODUCT(G52,G53)</f>
        <v>31500</v>
      </c>
      <c r="H54" s="22">
        <f>PRODUCT(H52,H53)</f>
        <v>31360</v>
      </c>
      <c r="I54" s="22">
        <f>PRODUCT(I52,I53)</f>
        <v>31500</v>
      </c>
      <c r="J54" s="22">
        <f>PRODUCT(J52,J53)</f>
        <v>20000</v>
      </c>
      <c r="K54" s="22">
        <f>PRODUCT(K52,K53)</f>
        <v>16416</v>
      </c>
      <c r="L54" s="91">
        <f>PRODUCT(L52,L53)</f>
        <v>28000</v>
      </c>
    </row>
    <row r="55" spans="1:12" ht="12" customHeight="1" thickBot="1">
      <c r="A55" s="23" t="s">
        <v>12</v>
      </c>
      <c r="B55" s="24"/>
      <c r="C55" s="25">
        <f>SUM(800,C43*-30,C44*60)</f>
        <v>1280</v>
      </c>
      <c r="D55" s="25">
        <f aca="true" t="shared" si="23" ref="D55:L55">SUM(800,D43*-30,D44*60)</f>
        <v>1280</v>
      </c>
      <c r="E55" s="25">
        <f t="shared" si="23"/>
        <v>1280</v>
      </c>
      <c r="F55" s="25">
        <f t="shared" si="23"/>
        <v>1280</v>
      </c>
      <c r="G55" s="25">
        <f t="shared" si="23"/>
        <v>1190</v>
      </c>
      <c r="H55" s="25">
        <f t="shared" si="23"/>
        <v>1280</v>
      </c>
      <c r="I55" s="25">
        <f t="shared" si="23"/>
        <v>1070</v>
      </c>
      <c r="J55" s="25">
        <f t="shared" si="23"/>
        <v>740</v>
      </c>
      <c r="K55" s="93">
        <f t="shared" si="23"/>
        <v>560</v>
      </c>
      <c r="L55" s="44">
        <f t="shared" si="23"/>
        <v>1040</v>
      </c>
    </row>
    <row r="56" spans="1:12" ht="12" customHeight="1">
      <c r="A56" s="12" t="s">
        <v>11</v>
      </c>
      <c r="B56" s="13"/>
      <c r="C56" s="16">
        <f aca="true" t="shared" si="24" ref="C56:L56">PRODUCT(C54)</f>
        <v>30240</v>
      </c>
      <c r="D56" s="16">
        <f t="shared" si="24"/>
        <v>31360</v>
      </c>
      <c r="E56" s="16">
        <f t="shared" si="24"/>
        <v>31360</v>
      </c>
      <c r="F56" s="16">
        <f t="shared" si="24"/>
        <v>30240</v>
      </c>
      <c r="G56" s="16">
        <f t="shared" si="24"/>
        <v>31500</v>
      </c>
      <c r="H56" s="16">
        <f t="shared" si="24"/>
        <v>31360</v>
      </c>
      <c r="I56" s="16">
        <f t="shared" si="24"/>
        <v>31500</v>
      </c>
      <c r="J56" s="16">
        <f t="shared" si="24"/>
        <v>20000</v>
      </c>
      <c r="K56" s="16">
        <f t="shared" si="24"/>
        <v>16416</v>
      </c>
      <c r="L56" s="92">
        <f t="shared" si="24"/>
        <v>28000</v>
      </c>
    </row>
    <row r="57" spans="1:12" ht="12" customHeight="1" thickBot="1">
      <c r="A57" s="26" t="s">
        <v>13</v>
      </c>
      <c r="B57" s="24"/>
      <c r="C57" s="94">
        <f>PRODUCT(-C55,C51)</f>
        <v>-6400</v>
      </c>
      <c r="D57" s="94">
        <f aca="true" t="shared" si="25" ref="D57:L57">PRODUCT(-D55,D51)</f>
        <v>-6400</v>
      </c>
      <c r="E57" s="94">
        <f t="shared" si="25"/>
        <v>-6400</v>
      </c>
      <c r="F57" s="94">
        <f t="shared" si="25"/>
        <v>-6400</v>
      </c>
      <c r="G57" s="25">
        <f t="shared" si="25"/>
        <v>-5950</v>
      </c>
      <c r="H57" s="94">
        <f t="shared" si="25"/>
        <v>-6400</v>
      </c>
      <c r="I57" s="25">
        <f t="shared" si="25"/>
        <v>-5350</v>
      </c>
      <c r="J57" s="25">
        <f t="shared" si="25"/>
        <v>-3700</v>
      </c>
      <c r="K57" s="93">
        <f t="shared" si="25"/>
        <v>-2800</v>
      </c>
      <c r="L57" s="44">
        <f t="shared" si="25"/>
        <v>-5200</v>
      </c>
    </row>
    <row r="58" spans="1:12" ht="12" customHeight="1">
      <c r="A58" s="27" t="s">
        <v>14</v>
      </c>
      <c r="B58" s="18"/>
      <c r="C58" s="28">
        <f>SUM(C56:C57)</f>
        <v>23840</v>
      </c>
      <c r="D58" s="28">
        <f>SUM(D56:D57)</f>
        <v>24960</v>
      </c>
      <c r="E58" s="28">
        <f>SUM(E56:E57)</f>
        <v>24960</v>
      </c>
      <c r="F58" s="28">
        <f>SUM(F56:F57)</f>
        <v>23840</v>
      </c>
      <c r="G58" s="28">
        <f>SUM(G56:G57)</f>
        <v>25550</v>
      </c>
      <c r="H58" s="28">
        <f>SUM(H56:H57)</f>
        <v>24960</v>
      </c>
      <c r="I58" s="87">
        <f>SUM(I56:I57)</f>
        <v>26150</v>
      </c>
      <c r="J58" s="28">
        <f>SUM(J56:J57)</f>
        <v>16300</v>
      </c>
      <c r="K58" s="28">
        <f>SUM(K56:K57)</f>
        <v>13616</v>
      </c>
      <c r="L58" s="45">
        <f>SUM(L56:L57)</f>
        <v>22800</v>
      </c>
    </row>
    <row r="59" spans="1:12" ht="12" customHeight="1" thickBot="1">
      <c r="A59" s="58" t="s">
        <v>18</v>
      </c>
      <c r="B59" s="21"/>
      <c r="C59" s="22">
        <f>PRODUCT(C55,1/C53)</f>
        <v>53.33333333333333</v>
      </c>
      <c r="D59" s="22">
        <f aca="true" t="shared" si="26" ref="D59:L59">PRODUCT(D55,1/D53)</f>
        <v>45.71428571428571</v>
      </c>
      <c r="E59" s="22">
        <f t="shared" si="26"/>
        <v>40</v>
      </c>
      <c r="F59" s="22">
        <f t="shared" si="26"/>
        <v>35.55555555555556</v>
      </c>
      <c r="G59" s="22">
        <f t="shared" si="26"/>
        <v>39.666666666666664</v>
      </c>
      <c r="H59" s="22">
        <f t="shared" si="26"/>
        <v>45.71428571428571</v>
      </c>
      <c r="I59" s="22">
        <f t="shared" si="26"/>
        <v>35.666666666666664</v>
      </c>
      <c r="J59" s="22">
        <f t="shared" si="26"/>
        <v>37</v>
      </c>
      <c r="K59" s="88">
        <f t="shared" si="26"/>
        <v>15.555555555555555</v>
      </c>
      <c r="L59" s="22">
        <f t="shared" si="26"/>
        <v>52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2003-02-01T16:57:10Z</cp:lastPrinted>
  <dcterms:created xsi:type="dcterms:W3CDTF">2003-01-26T11:07:51Z</dcterms:created>
  <dcterms:modified xsi:type="dcterms:W3CDTF">2003-02-01T18:17:30Z</dcterms:modified>
  <cp:category/>
  <cp:version/>
  <cp:contentType/>
  <cp:contentStatus/>
</cp:coreProperties>
</file>