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ver.020" sheetId="1" r:id="rId1"/>
  </sheets>
  <definedNames/>
  <calcPr fullCalcOnLoad="1"/>
</workbook>
</file>

<file path=xl/sharedStrings.xml><?xml version="1.0" encoding="utf-8"?>
<sst xmlns="http://schemas.openxmlformats.org/spreadsheetml/2006/main" count="552" uniqueCount="238">
  <si>
    <t>Player</t>
  </si>
  <si>
    <t>Dice</t>
  </si>
  <si>
    <t>Loc.</t>
  </si>
  <si>
    <t>Action</t>
  </si>
  <si>
    <t>Etc.</t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</si>
  <si>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</si>
  <si>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</si>
  <si>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</si>
  <si>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</si>
  <si>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</si>
  <si>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</si>
  <si>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</si>
  <si>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</si>
  <si>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</si>
  <si>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</si>
  <si>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F+</t>
  </si>
  <si>
    <t>F-</t>
  </si>
  <si>
    <t>A</t>
  </si>
  <si>
    <t>B</t>
  </si>
  <si>
    <t>C</t>
  </si>
  <si>
    <t>D</t>
  </si>
  <si>
    <t>E</t>
  </si>
  <si>
    <t>F</t>
  </si>
  <si>
    <t>08</t>
  </si>
  <si>
    <t>b</t>
  </si>
  <si>
    <t>06</t>
  </si>
  <si>
    <t>09</t>
  </si>
  <si>
    <t>07</t>
  </si>
  <si>
    <t>'=00</t>
  </si>
  <si>
    <t>カードは結果から推測した内容</t>
  </si>
  <si>
    <t>+100</t>
  </si>
  <si>
    <t>12*</t>
  </si>
  <si>
    <t>11</t>
  </si>
  <si>
    <t>out6</t>
  </si>
  <si>
    <t>2*</t>
  </si>
  <si>
    <t>10*</t>
  </si>
  <si>
    <t>-100</t>
  </si>
  <si>
    <t>04</t>
  </si>
  <si>
    <t>00</t>
  </si>
  <si>
    <t>out9</t>
  </si>
  <si>
    <t>out8</t>
  </si>
  <si>
    <t>8*</t>
  </si>
  <si>
    <t>'=30</t>
  </si>
  <si>
    <t>02</t>
  </si>
  <si>
    <t>+10</t>
  </si>
  <si>
    <t>+25</t>
  </si>
  <si>
    <t>4*</t>
  </si>
  <si>
    <t>out11</t>
  </si>
  <si>
    <t>out4</t>
  </si>
  <si>
    <t>-50</t>
  </si>
  <si>
    <t>05</t>
  </si>
  <si>
    <t>+45</t>
  </si>
  <si>
    <t>B&lt;F</t>
  </si>
  <si>
    <t>DB // Or+...</t>
  </si>
  <si>
    <t>DB // OR.UT</t>
  </si>
  <si>
    <t>F&lt;B</t>
  </si>
  <si>
    <t>Or.UT   DB+100</t>
  </si>
  <si>
    <t>DB = Or+50</t>
  </si>
  <si>
    <t>Fhb</t>
  </si>
  <si>
    <t>DB2.1</t>
  </si>
  <si>
    <t>DB2.2</t>
  </si>
  <si>
    <t>DB2.3</t>
  </si>
  <si>
    <t>D&lt;C</t>
  </si>
  <si>
    <t>LB // 500</t>
  </si>
  <si>
    <t>D&lt;A</t>
  </si>
  <si>
    <t>//</t>
  </si>
  <si>
    <t>01</t>
  </si>
  <si>
    <t>03</t>
  </si>
  <si>
    <t>D&lt;F</t>
  </si>
  <si>
    <t>... DP</t>
  </si>
  <si>
    <t>UT+150 ... DP</t>
  </si>
  <si>
    <t>C&lt;F</t>
  </si>
  <si>
    <t>600 = DP*2.UT</t>
  </si>
  <si>
    <t>DB3.3</t>
  </si>
  <si>
    <t>C&lt;D</t>
  </si>
  <si>
    <t>UT   260</t>
  </si>
  <si>
    <t>LB   UT+...</t>
  </si>
  <si>
    <t>LB UT //</t>
  </si>
  <si>
    <t>... // DP</t>
  </si>
  <si>
    <t>270 = UT</t>
  </si>
  <si>
    <t>6*</t>
  </si>
  <si>
    <t>A「いらなかったのに」</t>
  </si>
  <si>
    <t>D「いらねーのか！」</t>
  </si>
  <si>
    <t>A&lt;B</t>
  </si>
  <si>
    <t>Or // LP.Gr+100</t>
  </si>
  <si>
    <t>B&lt;A</t>
  </si>
  <si>
    <t>Or*2   Re*2.LP*2+...</t>
  </si>
  <si>
    <t>Re*2.LP*2 = Or*2</t>
  </si>
  <si>
    <t>Ahb</t>
  </si>
  <si>
    <t>Or2.3.2</t>
  </si>
  <si>
    <t>RR*2.08-m</t>
  </si>
  <si>
    <t>B&lt;D</t>
  </si>
  <si>
    <t>...</t>
  </si>
  <si>
    <t>D&lt;B</t>
  </si>
  <si>
    <t>900 = Ye*2.Re*2</t>
  </si>
  <si>
    <t>24-m</t>
  </si>
  <si>
    <t>Bhb</t>
  </si>
  <si>
    <t>LP3.3.3</t>
  </si>
  <si>
    <t>LP4.4.4</t>
  </si>
  <si>
    <t>150 // RR*2(2m) 08m</t>
  </si>
  <si>
    <t>Ye*2 LB // 950</t>
  </si>
  <si>
    <t>D&lt;E</t>
  </si>
  <si>
    <t>Ye*2 LB   950</t>
  </si>
  <si>
    <t>Ye*2 LB // 900</t>
  </si>
  <si>
    <t>Ye*2 // 700</t>
  </si>
  <si>
    <t>E&lt;D</t>
  </si>
  <si>
    <t>600 // Ye*2</t>
  </si>
  <si>
    <t>Ye*2 LB-m-24</t>
  </si>
  <si>
    <t>Dhb</t>
  </si>
  <si>
    <t>Re1.0.0</t>
  </si>
  <si>
    <t>'=25*2 b</t>
  </si>
  <si>
    <t>C&lt;A</t>
  </si>
  <si>
    <t>Ye+250 // RR*2(2m)</t>
  </si>
  <si>
    <t>A&lt;C</t>
  </si>
  <si>
    <t>RR*2(2m) // Ye+500</t>
  </si>
  <si>
    <t>RR*2(2m) // Ye+400</t>
  </si>
  <si>
    <t>551   Ye*2(2m) 09m</t>
  </si>
  <si>
    <t>Ye*2(2m) 09m // 601</t>
  </si>
  <si>
    <t>551 = Ye*2(2m) 09m</t>
  </si>
  <si>
    <t>RR*2 Ye DP*2 LB 12-m</t>
  </si>
  <si>
    <t>Re1.2.2</t>
  </si>
  <si>
    <t>C&lt;E</t>
  </si>
  <si>
    <t>RR*2(2m) 12m.28 DP*2(2m)   ...</t>
  </si>
  <si>
    <t>RR*2(2m) 12m.28 DP*2(2m) LB*2(2m)   1350</t>
  </si>
  <si>
    <t>12m.28 = 225</t>
  </si>
  <si>
    <t>m-12</t>
  </si>
  <si>
    <t>m-DP*2</t>
  </si>
  <si>
    <t>Chb</t>
  </si>
  <si>
    <t>DP1.1</t>
  </si>
  <si>
    <t>Ye*3(3m) DP+... // /Ye*3.DP*2+1050/</t>
  </si>
  <si>
    <t>06m = 120</t>
  </si>
  <si>
    <t>m-06</t>
  </si>
  <si>
    <t>m-25</t>
  </si>
  <si>
    <t>Bhs</t>
  </si>
  <si>
    <t>LP4.3.4</t>
  </si>
  <si>
    <t>34-m</t>
  </si>
  <si>
    <t>DP1.2</t>
  </si>
  <si>
    <t>残$97</t>
  </si>
  <si>
    <t>E&lt;C</t>
  </si>
  <si>
    <t>/0/</t>
  </si>
  <si>
    <t>RR*2(15m).Ye*3(3m)+50 = 06.09m+d</t>
  </si>
  <si>
    <t>DP*2 //25.15</t>
  </si>
  <si>
    <t>m-15.Ye*3</t>
  </si>
  <si>
    <t>+200</t>
  </si>
  <si>
    <t>LP0.0.0</t>
  </si>
  <si>
    <t>残$583</t>
  </si>
  <si>
    <t>E&lt;B</t>
  </si>
  <si>
    <t>/0/ = d</t>
  </si>
  <si>
    <t>仮　移動額$817</t>
  </si>
  <si>
    <t>hcall</t>
  </si>
  <si>
    <t>F8 D1 E1</t>
  </si>
  <si>
    <t>Ye3.3.3</t>
  </si>
  <si>
    <t>Re2.2.2</t>
  </si>
  <si>
    <t>Ehb</t>
  </si>
  <si>
    <t>LP0.0.1</t>
  </si>
  <si>
    <t>m-34</t>
  </si>
  <si>
    <t>A&lt;F</t>
  </si>
  <si>
    <t>RR*2(2m) // 450</t>
  </si>
  <si>
    <t>a.E170b</t>
  </si>
  <si>
    <t>05m // 30</t>
  </si>
  <si>
    <t>何か交渉が成立しているはず</t>
  </si>
  <si>
    <t>LB*2(09m)+100   RR*2</t>
  </si>
  <si>
    <t>RR*2(2m)   LB+350</t>
  </si>
  <si>
    <t>LB*2(09m)+100 = RR*2</t>
  </si>
  <si>
    <t>m-09</t>
  </si>
  <si>
    <t>15-m</t>
  </si>
  <si>
    <t>-50each</t>
  </si>
  <si>
    <t>25-m</t>
  </si>
  <si>
    <t>B// 残$150</t>
  </si>
  <si>
    <t>m-05.35</t>
  </si>
  <si>
    <t>残$63</t>
  </si>
  <si>
    <t>200   RR*2(2m)</t>
  </si>
  <si>
    <t>DP*2 ... Gr*2</t>
  </si>
  <si>
    <t>$200 ... RR*2</t>
  </si>
  <si>
    <t>Gr*2 = RR*2(2m)</t>
  </si>
  <si>
    <t>Gr*2-m</t>
  </si>
  <si>
    <t>Gr*2(2m)   d</t>
  </si>
  <si>
    <t>Gr*2(2m) = 200</t>
  </si>
  <si>
    <t>m-32.34</t>
  </si>
  <si>
    <t>m-15.25</t>
  </si>
  <si>
    <t>h call</t>
  </si>
  <si>
    <t>E1 D1 F1</t>
  </si>
  <si>
    <t>EDF</t>
  </si>
  <si>
    <t>D230 Re2.2.3</t>
  </si>
  <si>
    <t>15.25-m</t>
  </si>
  <si>
    <t>05-m</t>
  </si>
  <si>
    <t>Chs</t>
  </si>
  <si>
    <t>D1 F1</t>
  </si>
  <si>
    <t>DF</t>
  </si>
  <si>
    <t>F250 DB3.4</t>
  </si>
  <si>
    <t>rep.-280</t>
  </si>
  <si>
    <t>E// 残87</t>
  </si>
  <si>
    <t>+20</t>
  </si>
  <si>
    <t>m-05</t>
  </si>
  <si>
    <t>DP*1   ...</t>
  </si>
  <si>
    <t>$ = /Re2.2.3 03+500/  (01 = 274)</t>
  </si>
  <si>
    <t>DP0.0</t>
  </si>
  <si>
    <t>D2 F2</t>
  </si>
  <si>
    <t>D260 Re2.3.3</t>
  </si>
  <si>
    <t>D240 Re3.3.3</t>
  </si>
  <si>
    <t>'=39 C// 残$511</t>
  </si>
  <si>
    <t>m-LP*3</t>
  </si>
  <si>
    <t>裏になってた？</t>
  </si>
  <si>
    <t>D&lt;all</t>
  </si>
  <si>
    <t>03 // 50</t>
  </si>
  <si>
    <t>Dhs</t>
  </si>
  <si>
    <t>Re2.3.3</t>
  </si>
  <si>
    <t>DB4.4</t>
  </si>
  <si>
    <t>Re0.0.0</t>
  </si>
  <si>
    <t>21.23-m</t>
  </si>
  <si>
    <t>Or3.3.3</t>
  </si>
  <si>
    <t>05.35-m</t>
  </si>
  <si>
    <t>Ye4.4.4</t>
  </si>
  <si>
    <t>LB1.1.1</t>
  </si>
  <si>
    <t>'=12 -110</t>
  </si>
  <si>
    <t>m-35</t>
  </si>
  <si>
    <t>+150</t>
  </si>
  <si>
    <t>a.F180b</t>
  </si>
  <si>
    <t>D// 残$157</t>
  </si>
  <si>
    <t>DB4.H</t>
  </si>
  <si>
    <t>DP2.2</t>
  </si>
  <si>
    <t>Ye4.4.H</t>
  </si>
  <si>
    <t>DP4.4</t>
  </si>
  <si>
    <t>DPH.H</t>
  </si>
  <si>
    <t>Gr*3.LP*3-m</t>
  </si>
  <si>
    <t>LBH.H.H</t>
  </si>
  <si>
    <t>Ye4.H.H</t>
  </si>
  <si>
    <t>RR*2.UT*2-m</t>
  </si>
  <si>
    <t>YeH.H.H</t>
  </si>
  <si>
    <t>DBH.H</t>
  </si>
  <si>
    <t>Fhs</t>
  </si>
  <si>
    <t>+</t>
  </si>
  <si>
    <t>++</t>
  </si>
  <si>
    <t>JF</t>
  </si>
  <si>
    <t>+++7</t>
  </si>
  <si>
    <t>05-m -150 35-m</t>
  </si>
  <si>
    <t>A//</t>
  </si>
  <si>
    <t>以上、Fのモノポリー勝ち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</si>
</sst>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ＭＳ Ｐゴシック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10"/>
      <name val="メイリオ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7">
    <xf numFmtId="164" fontId="0" fillId="0" borderId="0" xfId="0" applyAlignment="1">
      <alignment/>
    </xf>
    <xf numFmtId="165" fontId="3" fillId="0" borderId="0" xfId="20" applyNumberFormat="1" applyFont="1">
      <alignment/>
      <protection/>
    </xf>
    <xf numFmtId="165" fontId="3" fillId="0" borderId="0" xfId="20" applyNumberFormat="1" applyFont="1" applyAlignment="1">
      <alignment horizontal="center" vertical="center"/>
      <protection/>
    </xf>
    <xf numFmtId="165" fontId="3" fillId="0" borderId="0" xfId="20" applyNumberFormat="1" applyFont="1" applyAlignment="1">
      <alignment vertical="center"/>
      <protection/>
    </xf>
    <xf numFmtId="164" fontId="3" fillId="0" borderId="0" xfId="20" applyFont="1">
      <alignment/>
      <protection/>
    </xf>
    <xf numFmtId="165" fontId="4" fillId="0" borderId="1" xfId="20" applyNumberFormat="1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/>
      <protection/>
    </xf>
    <xf numFmtId="165" fontId="4" fillId="0" borderId="1" xfId="20" applyNumberFormat="1" applyFont="1" applyBorder="1" applyAlignment="1">
      <alignment vertical="center"/>
      <protection/>
    </xf>
    <xf numFmtId="164" fontId="4" fillId="0" borderId="1" xfId="20" applyFont="1" applyBorder="1" applyAlignment="1">
      <alignment vertical="center"/>
      <protection/>
    </xf>
    <xf numFmtId="165" fontId="5" fillId="0" borderId="1" xfId="20" applyNumberFormat="1" applyFont="1" applyBorder="1" applyAlignment="1">
      <alignment vertical="center"/>
      <protection/>
    </xf>
    <xf numFmtId="165" fontId="4" fillId="0" borderId="1" xfId="20" applyNumberFormat="1" applyFont="1" applyBorder="1" applyAlignment="1">
      <alignment horizontal="center" vertical="center" wrapText="1"/>
      <protection/>
    </xf>
    <xf numFmtId="165" fontId="4" fillId="0" borderId="1" xfId="20" applyNumberFormat="1" applyFont="1" applyBorder="1" applyAlignment="1">
      <alignment vertical="center" wrapText="1"/>
      <protection/>
    </xf>
    <xf numFmtId="164" fontId="3" fillId="0" borderId="1" xfId="20" applyFont="1" applyBorder="1" applyAlignment="1">
      <alignment wrapText="1"/>
      <protection/>
    </xf>
    <xf numFmtId="165" fontId="4" fillId="0" borderId="2" xfId="20" applyNumberFormat="1" applyFont="1" applyBorder="1" applyAlignment="1">
      <alignment horizontal="left" vertical="center"/>
      <protection/>
    </xf>
    <xf numFmtId="165" fontId="4" fillId="0" borderId="2" xfId="20" applyNumberFormat="1" applyFont="1" applyBorder="1" applyAlignment="1">
      <alignment horizontal="center" vertical="center" wrapText="1"/>
      <protection/>
    </xf>
    <xf numFmtId="165" fontId="4" fillId="0" borderId="2" xfId="20" applyNumberFormat="1" applyFont="1" applyBorder="1" applyAlignment="1">
      <alignment vertical="center" wrapText="1"/>
      <protection/>
    </xf>
    <xf numFmtId="164" fontId="3" fillId="0" borderId="2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6"/>
  <sheetViews>
    <sheetView tabSelected="1" zoomScale="103" zoomScaleNormal="103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3" sqref="D13"/>
    </sheetView>
  </sheetViews>
  <sheetFormatPr defaultColWidth="11.421875" defaultRowHeight="13.5" customHeight="1"/>
  <cols>
    <col min="1" max="1" width="8.8515625" style="1" customWidth="1"/>
    <col min="2" max="2" width="8.421875" style="2" customWidth="1"/>
    <col min="3" max="3" width="6.421875" style="2" customWidth="1"/>
    <col min="4" max="4" width="50.00390625" style="3" customWidth="1"/>
    <col min="5" max="5" width="23.00390625" style="4" customWidth="1"/>
    <col min="6" max="23" width="6.8515625" style="4" customWidth="1"/>
    <col min="24" max="16384" width="11.421875" style="4" customWidth="1"/>
  </cols>
  <sheetData>
    <row r="1" spans="1:23" ht="1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 spans="1:23" ht="13.5" customHeight="1">
      <c r="A2" s="5" t="s">
        <v>17</v>
      </c>
      <c r="B2" s="5">
        <v>8</v>
      </c>
      <c r="C2" s="5" t="s">
        <v>23</v>
      </c>
      <c r="D2" s="7" t="s">
        <v>24</v>
      </c>
      <c r="E2" s="7"/>
      <c r="F2" s="8">
        <v>1500</v>
      </c>
      <c r="G2" s="8">
        <v>100</v>
      </c>
      <c r="H2" s="8">
        <v>1500</v>
      </c>
      <c r="I2" s="8"/>
      <c r="J2" s="8">
        <v>1500</v>
      </c>
      <c r="K2" s="8"/>
      <c r="L2" s="8">
        <v>1500</v>
      </c>
      <c r="M2" s="8"/>
      <c r="N2" s="8">
        <v>1500</v>
      </c>
      <c r="O2" s="8"/>
      <c r="P2" s="8">
        <v>1500</v>
      </c>
      <c r="Q2" s="8"/>
      <c r="R2" s="8">
        <f>F2-G2</f>
        <v>1400</v>
      </c>
      <c r="S2" s="8">
        <f>H2-I2</f>
        <v>1500</v>
      </c>
      <c r="T2" s="8">
        <f>J2-K2</f>
        <v>1500</v>
      </c>
      <c r="U2" s="8">
        <f>L2-M2</f>
        <v>1500</v>
      </c>
      <c r="V2" s="8">
        <f>N2-O2</f>
        <v>1500</v>
      </c>
      <c r="W2" s="8">
        <f>P2-Q2</f>
        <v>1500</v>
      </c>
    </row>
    <row r="3" spans="1:23" ht="13.5" customHeight="1">
      <c r="A3" s="5" t="s">
        <v>18</v>
      </c>
      <c r="B3" s="5">
        <v>11</v>
      </c>
      <c r="C3" s="5">
        <v>11</v>
      </c>
      <c r="D3" s="7" t="s">
        <v>24</v>
      </c>
      <c r="E3" s="7"/>
      <c r="F3" s="8"/>
      <c r="G3" s="8"/>
      <c r="H3" s="8"/>
      <c r="I3" s="8">
        <v>140</v>
      </c>
      <c r="J3" s="8"/>
      <c r="K3" s="8"/>
      <c r="L3" s="8"/>
      <c r="M3" s="8"/>
      <c r="N3" s="8"/>
      <c r="O3" s="8"/>
      <c r="P3" s="8"/>
      <c r="Q3" s="8"/>
      <c r="R3" s="8">
        <f>($R2+$F3)-$G3</f>
        <v>1400</v>
      </c>
      <c r="S3" s="8">
        <f>($S2+$H3)-$I3</f>
        <v>1360</v>
      </c>
      <c r="T3" s="8">
        <f>($T2+$J3)-$K3</f>
        <v>1500</v>
      </c>
      <c r="U3" s="8">
        <f>($U2+$L3)-$M3</f>
        <v>1500</v>
      </c>
      <c r="V3" s="8">
        <f>($V2+$N3)-$O3</f>
        <v>1500</v>
      </c>
      <c r="W3" s="8">
        <f>($W2+$P3)-$Q3</f>
        <v>1500</v>
      </c>
    </row>
    <row r="4" spans="1:23" ht="13.5" customHeight="1">
      <c r="A4" s="5" t="s">
        <v>19</v>
      </c>
      <c r="B4" s="5">
        <v>6</v>
      </c>
      <c r="C4" s="5" t="s">
        <v>25</v>
      </c>
      <c r="D4" s="7" t="s">
        <v>24</v>
      </c>
      <c r="E4" s="7"/>
      <c r="F4" s="8"/>
      <c r="G4" s="8"/>
      <c r="H4" s="8"/>
      <c r="I4" s="8"/>
      <c r="J4" s="8"/>
      <c r="K4" s="8">
        <v>100</v>
      </c>
      <c r="L4" s="8"/>
      <c r="M4" s="8"/>
      <c r="N4" s="8"/>
      <c r="O4" s="8"/>
      <c r="P4" s="8"/>
      <c r="Q4" s="8"/>
      <c r="R4" s="8">
        <f>($R3+$F4)-$G4</f>
        <v>1400</v>
      </c>
      <c r="S4" s="8">
        <f>($S3+$H4)-$I4</f>
        <v>1360</v>
      </c>
      <c r="T4" s="8">
        <f>($T3+$J4)-$K4</f>
        <v>1400</v>
      </c>
      <c r="U4" s="8">
        <f>($U3+$L4)-$M4</f>
        <v>1500</v>
      </c>
      <c r="V4" s="8">
        <f>($V3+$N4)-$O4</f>
        <v>1500</v>
      </c>
      <c r="W4" s="8">
        <f>($W3+$P4)-$Q4</f>
        <v>1500</v>
      </c>
    </row>
    <row r="5" spans="1:23" ht="13.5" customHeight="1">
      <c r="A5" s="5" t="s">
        <v>20</v>
      </c>
      <c r="B5" s="5">
        <v>9</v>
      </c>
      <c r="C5" s="5" t="s">
        <v>26</v>
      </c>
      <c r="D5" s="7" t="s">
        <v>24</v>
      </c>
      <c r="E5" s="7"/>
      <c r="F5" s="8"/>
      <c r="G5" s="8"/>
      <c r="H5" s="8"/>
      <c r="I5" s="8"/>
      <c r="J5" s="8"/>
      <c r="K5" s="8"/>
      <c r="L5" s="8"/>
      <c r="M5" s="8">
        <v>120</v>
      </c>
      <c r="N5" s="8"/>
      <c r="O5" s="8"/>
      <c r="P5" s="8"/>
      <c r="Q5" s="8"/>
      <c r="R5" s="8">
        <f>($R4+$F5)-$G5</f>
        <v>1400</v>
      </c>
      <c r="S5" s="8">
        <f>($S4+$H5)-$I5</f>
        <v>1360</v>
      </c>
      <c r="T5" s="8">
        <f>($T4+$J5)-$K5</f>
        <v>1400</v>
      </c>
      <c r="U5" s="8">
        <f>($U4+$L5)-$M5</f>
        <v>1380</v>
      </c>
      <c r="V5" s="8">
        <f>($V4+$N5)-$O5</f>
        <v>1500</v>
      </c>
      <c r="W5" s="8">
        <f>($W4+$P5)-$Q5</f>
        <v>1500</v>
      </c>
    </row>
    <row r="6" spans="1:23" ht="13.5" customHeight="1">
      <c r="A6" s="5" t="s">
        <v>21</v>
      </c>
      <c r="B6" s="5">
        <v>7</v>
      </c>
      <c r="C6" s="5" t="s">
        <v>27</v>
      </c>
      <c r="D6" s="7" t="s">
        <v>28</v>
      </c>
      <c r="E6" s="9" t="s">
        <v>29</v>
      </c>
      <c r="F6" s="8"/>
      <c r="G6" s="8"/>
      <c r="H6" s="8"/>
      <c r="I6" s="8"/>
      <c r="J6" s="8"/>
      <c r="K6" s="8"/>
      <c r="L6" s="8"/>
      <c r="M6" s="8"/>
      <c r="N6" s="8">
        <v>200</v>
      </c>
      <c r="O6" s="8"/>
      <c r="P6" s="8"/>
      <c r="Q6" s="8"/>
      <c r="R6" s="8">
        <f>($R5+$F6)-$G6</f>
        <v>1400</v>
      </c>
      <c r="S6" s="8">
        <f>($S5+$H6)-$I6</f>
        <v>1360</v>
      </c>
      <c r="T6" s="8">
        <f>($T5+$J6)-$K6</f>
        <v>1400</v>
      </c>
      <c r="U6" s="8">
        <f>($U5+$L6)-$M6</f>
        <v>1380</v>
      </c>
      <c r="V6" s="8">
        <f>($V5+$N6)-$O6</f>
        <v>1700</v>
      </c>
      <c r="W6" s="8">
        <f>($W5+$P6)-$Q6</f>
        <v>1500</v>
      </c>
    </row>
    <row r="7" spans="1:23" ht="13.5" customHeight="1">
      <c r="A7" s="5" t="s">
        <v>22</v>
      </c>
      <c r="B7" s="5">
        <v>9</v>
      </c>
      <c r="C7" s="5" t="s">
        <v>26</v>
      </c>
      <c r="D7" s="7"/>
      <c r="E7" s="7"/>
      <c r="F7" s="8"/>
      <c r="G7" s="8"/>
      <c r="H7" s="8"/>
      <c r="I7" s="8"/>
      <c r="J7" s="8"/>
      <c r="K7" s="8"/>
      <c r="L7" s="8">
        <v>8</v>
      </c>
      <c r="M7" s="8"/>
      <c r="N7" s="8"/>
      <c r="O7" s="8"/>
      <c r="P7" s="8"/>
      <c r="Q7" s="8">
        <v>8</v>
      </c>
      <c r="R7" s="8">
        <f>($R6+$F7)-$G7</f>
        <v>1400</v>
      </c>
      <c r="S7" s="8">
        <f>($S6+$H7)-$I7</f>
        <v>1360</v>
      </c>
      <c r="T7" s="8">
        <f>($T6+$J7)-$K7</f>
        <v>1400</v>
      </c>
      <c r="U7" s="8">
        <f>($U6+$L7)-$M7</f>
        <v>1388</v>
      </c>
      <c r="V7" s="8">
        <f>($V6+$N7)-$O7</f>
        <v>1700</v>
      </c>
      <c r="W7" s="8">
        <f>($W6+$P7)-$Q7</f>
        <v>1492</v>
      </c>
    </row>
    <row r="8" spans="1:23" ht="13.5" customHeight="1">
      <c r="A8" s="5" t="s">
        <v>17</v>
      </c>
      <c r="B8" s="5">
        <v>9</v>
      </c>
      <c r="C8" s="5">
        <v>17</v>
      </c>
      <c r="D8" s="7" t="s">
        <v>30</v>
      </c>
      <c r="E8" s="7"/>
      <c r="F8" s="8">
        <v>100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f>($R7+$F8)-$G8</f>
        <v>1500</v>
      </c>
      <c r="S8" s="8">
        <f>($S7+$H8)-$I8</f>
        <v>1360</v>
      </c>
      <c r="T8" s="8">
        <f>($T7+$J8)-$K8</f>
        <v>1400</v>
      </c>
      <c r="U8" s="8">
        <f>($U7+$L8)-$M8</f>
        <v>1388</v>
      </c>
      <c r="V8" s="8">
        <f>($V7+$N8)-$O8</f>
        <v>1700</v>
      </c>
      <c r="W8" s="8">
        <f>($W7+$P8)-$Q8</f>
        <v>1492</v>
      </c>
    </row>
    <row r="9" spans="1:23" ht="13.5" customHeight="1">
      <c r="A9" s="5" t="s">
        <v>18</v>
      </c>
      <c r="B9" s="5">
        <v>7</v>
      </c>
      <c r="C9" s="5">
        <v>18</v>
      </c>
      <c r="D9" s="7" t="s">
        <v>24</v>
      </c>
      <c r="E9" s="7"/>
      <c r="F9" s="8"/>
      <c r="G9" s="8"/>
      <c r="H9" s="8"/>
      <c r="I9" s="8">
        <v>180</v>
      </c>
      <c r="J9" s="8"/>
      <c r="K9" s="8"/>
      <c r="L9" s="8"/>
      <c r="M9" s="8"/>
      <c r="N9" s="8"/>
      <c r="O9" s="8"/>
      <c r="P9" s="8"/>
      <c r="Q9" s="8"/>
      <c r="R9" s="8">
        <f>($R8+$F9)-$G9</f>
        <v>1500</v>
      </c>
      <c r="S9" s="8">
        <f>($S8+$H9)-$I9</f>
        <v>1180</v>
      </c>
      <c r="T9" s="8">
        <f>($T8+$J9)-$K9</f>
        <v>1400</v>
      </c>
      <c r="U9" s="8">
        <f>($U8+$L9)-$M9</f>
        <v>1388</v>
      </c>
      <c r="V9" s="8">
        <f>($V8+$N9)-$O9</f>
        <v>1700</v>
      </c>
      <c r="W9" s="8">
        <f>($W8+$P9)-$Q9</f>
        <v>1492</v>
      </c>
    </row>
    <row r="10" spans="1:23" ht="13.5" customHeight="1">
      <c r="A10" s="5" t="s">
        <v>19</v>
      </c>
      <c r="B10" s="5">
        <v>4</v>
      </c>
      <c r="C10" s="5">
        <v>10</v>
      </c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f>($R9+$F10)-$G10</f>
        <v>1500</v>
      </c>
      <c r="S10" s="8">
        <f>($S9+$H10)-$I10</f>
        <v>1180</v>
      </c>
      <c r="T10" s="8">
        <f>($T9+$J10)-$K10</f>
        <v>1400</v>
      </c>
      <c r="U10" s="8">
        <f>($U9+$L10)-$M10</f>
        <v>1388</v>
      </c>
      <c r="V10" s="8">
        <f>($V9+$N10)-$O10</f>
        <v>1700</v>
      </c>
      <c r="W10" s="8">
        <f>($W9+$P10)-$Q10</f>
        <v>1492</v>
      </c>
    </row>
    <row r="11" spans="1:23" ht="13.5" customHeight="1">
      <c r="A11" s="5" t="s">
        <v>20</v>
      </c>
      <c r="B11" s="5" t="s">
        <v>31</v>
      </c>
      <c r="C11" s="5">
        <v>21</v>
      </c>
      <c r="D11" s="7" t="s">
        <v>24</v>
      </c>
      <c r="E11" s="7"/>
      <c r="F11" s="8"/>
      <c r="G11" s="8"/>
      <c r="H11" s="8"/>
      <c r="I11" s="8"/>
      <c r="J11" s="8"/>
      <c r="K11" s="8"/>
      <c r="L11" s="8"/>
      <c r="M11" s="8">
        <v>220</v>
      </c>
      <c r="N11" s="8"/>
      <c r="O11" s="8"/>
      <c r="P11" s="8"/>
      <c r="Q11" s="8"/>
      <c r="R11" s="8">
        <f>($R10+$F11)-$G11</f>
        <v>1500</v>
      </c>
      <c r="S11" s="8">
        <f>($S10+$H11)-$I11</f>
        <v>1180</v>
      </c>
      <c r="T11" s="8">
        <f>($T10+$J11)-$K11</f>
        <v>1400</v>
      </c>
      <c r="U11" s="8">
        <f>($U10+$L11)-$M11</f>
        <v>1168</v>
      </c>
      <c r="V11" s="8">
        <f>($V10+$N11)-$O11</f>
        <v>1700</v>
      </c>
      <c r="W11" s="8">
        <f>($W10+$P11)-$Q11</f>
        <v>1492</v>
      </c>
    </row>
    <row r="12" spans="1:23" ht="13.5" customHeight="1">
      <c r="A12" s="5"/>
      <c r="B12" s="5">
        <v>9</v>
      </c>
      <c r="C12" s="5">
        <v>30</v>
      </c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f>($R11+$F12)-$G12</f>
        <v>1500</v>
      </c>
      <c r="S12" s="8">
        <f>($S11+$H12)-$I12</f>
        <v>1180</v>
      </c>
      <c r="T12" s="8">
        <f>($T11+$J12)-$K12</f>
        <v>1400</v>
      </c>
      <c r="U12" s="8">
        <f>($U11+$L12)-$M12</f>
        <v>1168</v>
      </c>
      <c r="V12" s="8">
        <f>($V11+$N12)-$O12</f>
        <v>1700</v>
      </c>
      <c r="W12" s="8">
        <f>($W11+$P12)-$Q12</f>
        <v>1492</v>
      </c>
    </row>
    <row r="13" spans="1:23" ht="13.5" customHeight="1">
      <c r="A13" s="5" t="s">
        <v>21</v>
      </c>
      <c r="B13" s="5" t="s">
        <v>32</v>
      </c>
      <c r="C13" s="5">
        <v>11</v>
      </c>
      <c r="D13" s="7"/>
      <c r="E13" s="7"/>
      <c r="F13" s="8"/>
      <c r="G13" s="8"/>
      <c r="H13" s="8">
        <v>10</v>
      </c>
      <c r="I13" s="8"/>
      <c r="J13" s="8"/>
      <c r="K13" s="8"/>
      <c r="L13" s="8"/>
      <c r="M13" s="8"/>
      <c r="N13" s="8"/>
      <c r="O13" s="8">
        <v>10</v>
      </c>
      <c r="P13" s="8"/>
      <c r="Q13" s="8"/>
      <c r="R13" s="8">
        <f>($R12+$F13)-$G13</f>
        <v>1500</v>
      </c>
      <c r="S13" s="8">
        <f>($S12+$H13)-$I13</f>
        <v>1190</v>
      </c>
      <c r="T13" s="8">
        <f>($T12+$J13)-$K13</f>
        <v>1400</v>
      </c>
      <c r="U13" s="8">
        <f>($U12+$L13)-$M13</f>
        <v>1168</v>
      </c>
      <c r="V13" s="8">
        <f>($V12+$N13)-$O13</f>
        <v>1690</v>
      </c>
      <c r="W13" s="8">
        <f>($W12+$P13)-$Q13</f>
        <v>1492</v>
      </c>
    </row>
    <row r="14" spans="1:23" ht="13.5" customHeight="1">
      <c r="A14" s="5" t="s">
        <v>22</v>
      </c>
      <c r="B14" s="5">
        <v>7</v>
      </c>
      <c r="C14" s="5">
        <v>16</v>
      </c>
      <c r="D14" s="7" t="s">
        <v>24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180</v>
      </c>
      <c r="R14" s="8">
        <f>($R13+$F14)-$G14</f>
        <v>1500</v>
      </c>
      <c r="S14" s="8">
        <f>($S13+$H14)-$I14</f>
        <v>1190</v>
      </c>
      <c r="T14" s="8">
        <f>($T13+$J14)-$K14</f>
        <v>1400</v>
      </c>
      <c r="U14" s="8">
        <f>($U13+$L14)-$M14</f>
        <v>1168</v>
      </c>
      <c r="V14" s="8">
        <f>($V13+$N14)-$O14</f>
        <v>1690</v>
      </c>
      <c r="W14" s="8">
        <f>($W13+$P14)-$Q14</f>
        <v>1312</v>
      </c>
    </row>
    <row r="15" spans="1:23" ht="13.5" customHeight="1">
      <c r="A15" s="5" t="s">
        <v>17</v>
      </c>
      <c r="B15" s="5">
        <v>4</v>
      </c>
      <c r="C15" s="5">
        <v>21</v>
      </c>
      <c r="D15" s="7"/>
      <c r="E15" s="7"/>
      <c r="F15" s="8"/>
      <c r="G15" s="8">
        <v>18</v>
      </c>
      <c r="H15" s="8"/>
      <c r="I15" s="8"/>
      <c r="J15" s="8"/>
      <c r="K15" s="8"/>
      <c r="L15" s="8">
        <v>18</v>
      </c>
      <c r="M15" s="8"/>
      <c r="N15" s="8"/>
      <c r="O15" s="8"/>
      <c r="P15" s="8"/>
      <c r="Q15" s="8"/>
      <c r="R15" s="8">
        <f>($R14+$F15)-$G15</f>
        <v>1482</v>
      </c>
      <c r="S15" s="8">
        <f>($S14+$H15)-$I15</f>
        <v>1190</v>
      </c>
      <c r="T15" s="8">
        <f>($T14+$J15)-$K15</f>
        <v>1400</v>
      </c>
      <c r="U15" s="8">
        <f>($U14+$L15)-$M15</f>
        <v>1186</v>
      </c>
      <c r="V15" s="8">
        <f>($V14+$N15)-$O15</f>
        <v>1690</v>
      </c>
      <c r="W15" s="8">
        <f>($W14+$P15)-$Q15</f>
        <v>1312</v>
      </c>
    </row>
    <row r="16" spans="1:23" ht="13.5" customHeight="1">
      <c r="A16" s="5" t="s">
        <v>18</v>
      </c>
      <c r="B16" s="5">
        <v>8</v>
      </c>
      <c r="C16" s="5">
        <v>26</v>
      </c>
      <c r="D16" s="7" t="s">
        <v>24</v>
      </c>
      <c r="E16" s="7"/>
      <c r="F16" s="8"/>
      <c r="G16" s="8"/>
      <c r="H16" s="8"/>
      <c r="I16" s="8">
        <v>260</v>
      </c>
      <c r="J16" s="8"/>
      <c r="K16" s="8"/>
      <c r="L16" s="8"/>
      <c r="M16" s="8"/>
      <c r="N16" s="8"/>
      <c r="O16" s="8"/>
      <c r="P16" s="8"/>
      <c r="Q16" s="8"/>
      <c r="R16" s="8">
        <f>($R15+$F16)-$G16</f>
        <v>1482</v>
      </c>
      <c r="S16" s="8">
        <f>($S15+$H16)-$I16</f>
        <v>930</v>
      </c>
      <c r="T16" s="8">
        <f>($T15+$J16)-$K16</f>
        <v>1400</v>
      </c>
      <c r="U16" s="8">
        <f>($U15+$L16)-$M16</f>
        <v>1186</v>
      </c>
      <c r="V16" s="8">
        <f>($V15+$N16)-$O16</f>
        <v>1690</v>
      </c>
      <c r="W16" s="8">
        <f>($W15+$P16)-$Q16</f>
        <v>1312</v>
      </c>
    </row>
    <row r="17" spans="1:23" ht="13.5" customHeight="1">
      <c r="A17" s="5" t="s">
        <v>19</v>
      </c>
      <c r="B17" s="5">
        <v>5</v>
      </c>
      <c r="C17" s="5">
        <v>15</v>
      </c>
      <c r="D17" s="7" t="s">
        <v>24</v>
      </c>
      <c r="E17" s="7"/>
      <c r="F17" s="8"/>
      <c r="G17" s="8"/>
      <c r="H17" s="8"/>
      <c r="I17" s="8"/>
      <c r="J17" s="8"/>
      <c r="K17" s="8">
        <v>200</v>
      </c>
      <c r="L17" s="8"/>
      <c r="M17" s="8"/>
      <c r="N17" s="8"/>
      <c r="O17" s="8"/>
      <c r="P17" s="8"/>
      <c r="Q17" s="8"/>
      <c r="R17" s="8">
        <f>($R16+$F17)-$G17</f>
        <v>1482</v>
      </c>
      <c r="S17" s="8">
        <f>($S16+$H17)-$I17</f>
        <v>930</v>
      </c>
      <c r="T17" s="8">
        <f>($T16+$J17)-$K17</f>
        <v>1200</v>
      </c>
      <c r="U17" s="8">
        <f>($U16+$L17)-$M17</f>
        <v>1186</v>
      </c>
      <c r="V17" s="8">
        <f>($V16+$N17)-$O17</f>
        <v>1690</v>
      </c>
      <c r="W17" s="8">
        <f>($W16+$P17)-$Q17</f>
        <v>1312</v>
      </c>
    </row>
    <row r="18" spans="1:23" ht="13.5" customHeight="1">
      <c r="A18" s="5" t="s">
        <v>20</v>
      </c>
      <c r="B18" s="5" t="s">
        <v>33</v>
      </c>
      <c r="C18" s="5">
        <v>16</v>
      </c>
      <c r="D18" s="7"/>
      <c r="E18" s="7"/>
      <c r="F18" s="8"/>
      <c r="G18" s="8"/>
      <c r="H18" s="8"/>
      <c r="I18" s="8"/>
      <c r="J18" s="8"/>
      <c r="K18" s="8"/>
      <c r="L18" s="8"/>
      <c r="M18" s="8">
        <f>50+14</f>
        <v>64</v>
      </c>
      <c r="N18" s="8"/>
      <c r="O18" s="8"/>
      <c r="P18" s="8">
        <v>14</v>
      </c>
      <c r="Q18" s="8"/>
      <c r="R18" s="8">
        <f>($R17+$F18)-$G18</f>
        <v>1482</v>
      </c>
      <c r="S18" s="8">
        <f>($S17+$H18)-$I18</f>
        <v>930</v>
      </c>
      <c r="T18" s="8">
        <f>($T17+$J18)-$K18</f>
        <v>1200</v>
      </c>
      <c r="U18" s="8">
        <f>($U17+$L18)-$M18</f>
        <v>1122</v>
      </c>
      <c r="V18" s="8">
        <f>($V17+$N18)-$O18</f>
        <v>1690</v>
      </c>
      <c r="W18" s="8">
        <f>($W17+$P18)-$Q18</f>
        <v>1326</v>
      </c>
    </row>
    <row r="19" spans="1:23" ht="13.5" customHeight="1">
      <c r="A19" s="5" t="s">
        <v>21</v>
      </c>
      <c r="B19" s="5">
        <v>7</v>
      </c>
      <c r="C19" s="5">
        <v>18</v>
      </c>
      <c r="D19" s="7"/>
      <c r="E19" s="7"/>
      <c r="F19" s="8"/>
      <c r="G19" s="8"/>
      <c r="H19" s="8">
        <v>14</v>
      </c>
      <c r="I19" s="8"/>
      <c r="J19" s="8"/>
      <c r="K19" s="8"/>
      <c r="L19" s="8"/>
      <c r="M19" s="8"/>
      <c r="N19" s="8"/>
      <c r="O19" s="8">
        <v>14</v>
      </c>
      <c r="P19" s="8"/>
      <c r="Q19" s="8"/>
      <c r="R19" s="8">
        <f>($R18+$F19)-$G19</f>
        <v>1482</v>
      </c>
      <c r="S19" s="8">
        <f>($S18+$H19)-$I19</f>
        <v>944</v>
      </c>
      <c r="T19" s="8">
        <f>($T18+$J19)-$K19</f>
        <v>1200</v>
      </c>
      <c r="U19" s="8">
        <f>($U18+$L19)-$M19</f>
        <v>1122</v>
      </c>
      <c r="V19" s="8">
        <f>($V18+$N19)-$O19</f>
        <v>1676</v>
      </c>
      <c r="W19" s="8">
        <f>($W18+$P19)-$Q19</f>
        <v>1326</v>
      </c>
    </row>
    <row r="20" spans="1:23" ht="13.5" customHeight="1">
      <c r="A20" s="5" t="s">
        <v>22</v>
      </c>
      <c r="B20" s="5" t="s">
        <v>34</v>
      </c>
      <c r="C20" s="5">
        <v>18</v>
      </c>
      <c r="D20" s="7"/>
      <c r="E20" s="7"/>
      <c r="F20" s="8"/>
      <c r="G20" s="8"/>
      <c r="H20" s="8">
        <v>14</v>
      </c>
      <c r="I20" s="8"/>
      <c r="J20" s="8"/>
      <c r="K20" s="8"/>
      <c r="L20" s="8"/>
      <c r="M20" s="8"/>
      <c r="N20" s="8"/>
      <c r="O20" s="8"/>
      <c r="P20" s="8"/>
      <c r="Q20" s="8">
        <v>14</v>
      </c>
      <c r="R20" s="8">
        <f>($R19+$F20)-$G20</f>
        <v>1482</v>
      </c>
      <c r="S20" s="8">
        <f>($S19+$H20)-$I20</f>
        <v>958</v>
      </c>
      <c r="T20" s="8">
        <f>($T19+$J20)-$K20</f>
        <v>1200</v>
      </c>
      <c r="U20" s="8">
        <f>($U19+$L20)-$M20</f>
        <v>1122</v>
      </c>
      <c r="V20" s="8">
        <f>($V19+$N20)-$O20</f>
        <v>1676</v>
      </c>
      <c r="W20" s="8">
        <f>($W19+$P20)-$Q20</f>
        <v>1312</v>
      </c>
    </row>
    <row r="21" spans="1:23" ht="13.5" customHeight="1">
      <c r="A21" s="5"/>
      <c r="B21" s="5" t="s">
        <v>35</v>
      </c>
      <c r="C21" s="5">
        <v>28</v>
      </c>
      <c r="D21" s="7" t="s">
        <v>24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150</v>
      </c>
      <c r="R21" s="8">
        <f>($R20+$F21)-$G21</f>
        <v>1482</v>
      </c>
      <c r="S21" s="8">
        <f>($S20+$H21)-$I21</f>
        <v>958</v>
      </c>
      <c r="T21" s="8">
        <f>($T20+$J21)-$K21</f>
        <v>1200</v>
      </c>
      <c r="U21" s="8">
        <f>($U20+$L21)-$M21</f>
        <v>1122</v>
      </c>
      <c r="V21" s="8">
        <f>($V20+$N21)-$O21</f>
        <v>1676</v>
      </c>
      <c r="W21" s="8">
        <f>($W20+$P21)-$Q21</f>
        <v>1162</v>
      </c>
    </row>
    <row r="22" spans="1:23" ht="13.5" customHeight="1">
      <c r="A22" s="5"/>
      <c r="B22" s="5">
        <v>9</v>
      </c>
      <c r="C22" s="5">
        <v>37</v>
      </c>
      <c r="D22" s="7" t="s">
        <v>24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350</v>
      </c>
      <c r="R22" s="8">
        <f>($R21+$F22)-$G22</f>
        <v>1482</v>
      </c>
      <c r="S22" s="8">
        <f>($S21+$H22)-$I22</f>
        <v>958</v>
      </c>
      <c r="T22" s="8">
        <f>($T21+$J22)-$K22</f>
        <v>1200</v>
      </c>
      <c r="U22" s="8">
        <f>($U21+$L22)-$M22</f>
        <v>1122</v>
      </c>
      <c r="V22" s="8">
        <f>($V21+$N22)-$O22</f>
        <v>1676</v>
      </c>
      <c r="W22" s="8">
        <f>($W21+$P22)-$Q22</f>
        <v>812</v>
      </c>
    </row>
    <row r="23" spans="1:23" ht="13.5" customHeight="1">
      <c r="A23" s="5" t="s">
        <v>17</v>
      </c>
      <c r="B23" s="5">
        <v>3</v>
      </c>
      <c r="C23" s="5">
        <v>24</v>
      </c>
      <c r="D23" s="7" t="s">
        <v>24</v>
      </c>
      <c r="E23" s="7"/>
      <c r="F23" s="8"/>
      <c r="G23" s="8">
        <v>240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f>($R22+$F23)-$G23</f>
        <v>1242</v>
      </c>
      <c r="S23" s="8">
        <f>($S22+$H23)-$I23</f>
        <v>958</v>
      </c>
      <c r="T23" s="8">
        <f>($T22+$J23)-$K23</f>
        <v>1200</v>
      </c>
      <c r="U23" s="8">
        <f>($U22+$L23)-$M23</f>
        <v>1122</v>
      </c>
      <c r="V23" s="8">
        <f>($V22+$N23)-$O23</f>
        <v>1676</v>
      </c>
      <c r="W23" s="8">
        <f>($W22+$P23)-$Q23</f>
        <v>812</v>
      </c>
    </row>
    <row r="24" spans="1:23" ht="13.5" customHeight="1">
      <c r="A24" s="5" t="s">
        <v>18</v>
      </c>
      <c r="B24" s="5">
        <v>8</v>
      </c>
      <c r="C24" s="5">
        <v>34</v>
      </c>
      <c r="D24" s="7" t="s">
        <v>24</v>
      </c>
      <c r="E24" s="7"/>
      <c r="F24" s="8"/>
      <c r="G24" s="8"/>
      <c r="H24" s="8"/>
      <c r="I24" s="8">
        <v>320</v>
      </c>
      <c r="J24" s="8"/>
      <c r="K24" s="8"/>
      <c r="L24" s="8"/>
      <c r="M24" s="8"/>
      <c r="N24" s="8"/>
      <c r="O24" s="8"/>
      <c r="P24" s="8"/>
      <c r="Q24" s="8"/>
      <c r="R24" s="8">
        <f>($R23+$F24)-$G24</f>
        <v>1242</v>
      </c>
      <c r="S24" s="8">
        <f>($S23+$H24)-$I24</f>
        <v>638</v>
      </c>
      <c r="T24" s="8">
        <f>($T23+$J24)-$K24</f>
        <v>1200</v>
      </c>
      <c r="U24" s="8">
        <f>($U23+$L24)-$M24</f>
        <v>1122</v>
      </c>
      <c r="V24" s="8">
        <f>($V23+$N24)-$O24</f>
        <v>1676</v>
      </c>
      <c r="W24" s="8">
        <f>($W23+$P24)-$Q24</f>
        <v>812</v>
      </c>
    </row>
    <row r="25" spans="1:23" ht="13.5" customHeight="1">
      <c r="A25" s="5" t="s">
        <v>19</v>
      </c>
      <c r="B25" s="5" t="s">
        <v>34</v>
      </c>
      <c r="C25" s="5">
        <v>17</v>
      </c>
      <c r="D25" s="7" t="s">
        <v>30</v>
      </c>
      <c r="E25" s="7"/>
      <c r="F25" s="8"/>
      <c r="G25" s="8"/>
      <c r="H25" s="8"/>
      <c r="I25" s="8"/>
      <c r="J25" s="8">
        <v>100</v>
      </c>
      <c r="K25" s="8"/>
      <c r="L25" s="8"/>
      <c r="M25" s="8"/>
      <c r="N25" s="8"/>
      <c r="O25" s="8"/>
      <c r="P25" s="8"/>
      <c r="Q25" s="8"/>
      <c r="R25" s="8">
        <f>($R24+$F25)-$G25</f>
        <v>1242</v>
      </c>
      <c r="S25" s="8">
        <f>($S24+$H25)-$I25</f>
        <v>638</v>
      </c>
      <c r="T25" s="8">
        <f>($T24+$J25)-$K25</f>
        <v>1300</v>
      </c>
      <c r="U25" s="8">
        <f>($U24+$L25)-$M25</f>
        <v>1122</v>
      </c>
      <c r="V25" s="8">
        <f>($V24+$N25)-$O25</f>
        <v>1676</v>
      </c>
      <c r="W25" s="8">
        <f>($W24+$P25)-$Q25</f>
        <v>812</v>
      </c>
    </row>
    <row r="26" spans="1:23" ht="13.5" customHeight="1">
      <c r="A26" s="5"/>
      <c r="B26" s="5" t="s">
        <v>35</v>
      </c>
      <c r="C26" s="5">
        <v>27</v>
      </c>
      <c r="D26" s="7" t="s">
        <v>24</v>
      </c>
      <c r="E26" s="7"/>
      <c r="F26" s="8"/>
      <c r="G26" s="8"/>
      <c r="H26" s="8"/>
      <c r="I26" s="8"/>
      <c r="J26" s="8"/>
      <c r="K26" s="8">
        <v>260</v>
      </c>
      <c r="L26" s="8"/>
      <c r="M26" s="8"/>
      <c r="N26" s="8"/>
      <c r="O26" s="8"/>
      <c r="P26" s="8"/>
      <c r="Q26" s="8"/>
      <c r="R26" s="8">
        <f>($R25+$F26)-$G26</f>
        <v>1242</v>
      </c>
      <c r="S26" s="8">
        <f>($S25+$H26)-$I26</f>
        <v>638</v>
      </c>
      <c r="T26" s="8">
        <f>($T25+$J26)-$K26</f>
        <v>1040</v>
      </c>
      <c r="U26" s="8">
        <f>($U25+$L26)-$M26</f>
        <v>1122</v>
      </c>
      <c r="V26" s="8">
        <f>($V25+$N26)-$O26</f>
        <v>1676</v>
      </c>
      <c r="W26" s="8">
        <f>($W25+$P26)-$Q26</f>
        <v>812</v>
      </c>
    </row>
    <row r="27" spans="1:23" ht="13.5" customHeight="1">
      <c r="A27" s="5"/>
      <c r="B27" s="5">
        <v>6</v>
      </c>
      <c r="C27" s="5">
        <v>33</v>
      </c>
      <c r="D27" s="7" t="s">
        <v>36</v>
      </c>
      <c r="E27" s="7"/>
      <c r="F27" s="8"/>
      <c r="G27" s="8"/>
      <c r="H27" s="8"/>
      <c r="I27" s="8"/>
      <c r="J27" s="8"/>
      <c r="K27" s="8">
        <v>100</v>
      </c>
      <c r="L27" s="8"/>
      <c r="M27" s="8"/>
      <c r="N27" s="8"/>
      <c r="O27" s="8"/>
      <c r="P27" s="8"/>
      <c r="Q27" s="8"/>
      <c r="R27" s="8">
        <f>($R26+$F27)-$G27</f>
        <v>1242</v>
      </c>
      <c r="S27" s="8">
        <f>($S26+$H27)-$I27</f>
        <v>638</v>
      </c>
      <c r="T27" s="8">
        <f>($T26+$J27)-$K27</f>
        <v>940</v>
      </c>
      <c r="U27" s="8">
        <f>($U26+$L27)-$M27</f>
        <v>1122</v>
      </c>
      <c r="V27" s="8">
        <f>($V26+$N27)-$O27</f>
        <v>1676</v>
      </c>
      <c r="W27" s="8">
        <f>($W26+$P27)-$Q27</f>
        <v>812</v>
      </c>
    </row>
    <row r="28" spans="1:23" ht="13.5" customHeight="1">
      <c r="A28" s="5" t="s">
        <v>20</v>
      </c>
      <c r="B28" s="5" t="s">
        <v>34</v>
      </c>
      <c r="C28" s="5">
        <v>18</v>
      </c>
      <c r="D28" s="7"/>
      <c r="E28" s="7"/>
      <c r="F28" s="8"/>
      <c r="G28" s="8"/>
      <c r="H28" s="8">
        <v>14</v>
      </c>
      <c r="I28" s="8"/>
      <c r="J28" s="8"/>
      <c r="K28" s="8"/>
      <c r="L28" s="8"/>
      <c r="M28" s="8">
        <v>14</v>
      </c>
      <c r="N28" s="8"/>
      <c r="O28" s="8"/>
      <c r="P28" s="8"/>
      <c r="Q28" s="8"/>
      <c r="R28" s="8">
        <f>($R27+$F28)-$G28</f>
        <v>1242</v>
      </c>
      <c r="S28" s="8">
        <f>($S27+$H28)-$I28</f>
        <v>652</v>
      </c>
      <c r="T28" s="8">
        <f>($T27+$J28)-$K28</f>
        <v>940</v>
      </c>
      <c r="U28" s="8">
        <f>($U27+$L28)-$M28</f>
        <v>1108</v>
      </c>
      <c r="V28" s="8">
        <f>($V27+$N28)-$O28</f>
        <v>1676</v>
      </c>
      <c r="W28" s="8">
        <f>($W27+$P28)-$Q28</f>
        <v>812</v>
      </c>
    </row>
    <row r="29" spans="1:23" ht="13.5" customHeight="1">
      <c r="A29" s="5"/>
      <c r="B29" s="5">
        <v>8</v>
      </c>
      <c r="C29" s="5">
        <v>26</v>
      </c>
      <c r="D29" s="7"/>
      <c r="E29" s="7"/>
      <c r="F29" s="8"/>
      <c r="G29" s="8"/>
      <c r="H29" s="8">
        <v>22</v>
      </c>
      <c r="I29" s="8"/>
      <c r="J29" s="8"/>
      <c r="K29" s="8"/>
      <c r="L29" s="8"/>
      <c r="M29" s="8">
        <v>22</v>
      </c>
      <c r="N29" s="8"/>
      <c r="O29" s="8"/>
      <c r="P29" s="8"/>
      <c r="Q29" s="8"/>
      <c r="R29" s="8">
        <f>($R28+$F29)-$G29</f>
        <v>1242</v>
      </c>
      <c r="S29" s="8">
        <f>($S28+$H29)-$I29</f>
        <v>674</v>
      </c>
      <c r="T29" s="8">
        <f>($T28+$J29)-$K29</f>
        <v>940</v>
      </c>
      <c r="U29" s="8">
        <f>($U28+$L29)-$M29</f>
        <v>1086</v>
      </c>
      <c r="V29" s="8">
        <f>($V28+$N29)-$O29</f>
        <v>1676</v>
      </c>
      <c r="W29" s="8">
        <f>($W28+$P29)-$Q29</f>
        <v>812</v>
      </c>
    </row>
    <row r="30" spans="1:23" ht="13.5" customHeight="1">
      <c r="A30" s="5" t="s">
        <v>21</v>
      </c>
      <c r="B30" s="5">
        <v>3</v>
      </c>
      <c r="C30" s="5">
        <v>21</v>
      </c>
      <c r="D30" s="7"/>
      <c r="E30" s="7"/>
      <c r="F30" s="8"/>
      <c r="G30" s="8"/>
      <c r="H30" s="8"/>
      <c r="I30" s="8"/>
      <c r="J30" s="8"/>
      <c r="K30" s="8"/>
      <c r="L30" s="8">
        <v>18</v>
      </c>
      <c r="M30" s="8"/>
      <c r="N30" s="8"/>
      <c r="O30" s="8">
        <v>18</v>
      </c>
      <c r="P30" s="8"/>
      <c r="Q30" s="8"/>
      <c r="R30" s="8">
        <f>($R29+$F30)-$G30</f>
        <v>1242</v>
      </c>
      <c r="S30" s="8">
        <f>($S29+$H30)-$I30</f>
        <v>674</v>
      </c>
      <c r="T30" s="8">
        <f>($T29+$J30)-$K30</f>
        <v>940</v>
      </c>
      <c r="U30" s="8">
        <f>($U29+$L30)-$M30</f>
        <v>1104</v>
      </c>
      <c r="V30" s="8">
        <f>($V29+$N30)-$O30</f>
        <v>1658</v>
      </c>
      <c r="W30" s="8">
        <f>($W29+$P30)-$Q30</f>
        <v>812</v>
      </c>
    </row>
    <row r="31" spans="1:23" ht="13.5" customHeight="1">
      <c r="A31" s="5" t="s">
        <v>22</v>
      </c>
      <c r="B31" s="5">
        <v>7</v>
      </c>
      <c r="C31" s="5" t="s">
        <v>37</v>
      </c>
      <c r="D31" s="7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v>200</v>
      </c>
      <c r="Q31" s="8">
        <v>200</v>
      </c>
      <c r="R31" s="8">
        <f>($R30+$F31)-$G31</f>
        <v>1242</v>
      </c>
      <c r="S31" s="8">
        <f>($S30+$H31)-$I31</f>
        <v>674</v>
      </c>
      <c r="T31" s="8">
        <f>($T30+$J31)-$K31</f>
        <v>940</v>
      </c>
      <c r="U31" s="8">
        <f>($U30+$L31)-$M31</f>
        <v>1104</v>
      </c>
      <c r="V31" s="8">
        <f>($V30+$N31)-$O31</f>
        <v>1658</v>
      </c>
      <c r="W31" s="8">
        <f>($W30+$P31)-$Q31</f>
        <v>812</v>
      </c>
    </row>
    <row r="32" spans="1:23" ht="13.5" customHeight="1">
      <c r="A32" s="5" t="s">
        <v>17</v>
      </c>
      <c r="B32" s="5">
        <v>6</v>
      </c>
      <c r="C32" s="5">
        <v>30</v>
      </c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f>($R31+$F32)-$G32</f>
        <v>1242</v>
      </c>
      <c r="S32" s="8">
        <f>($S31+$H32)-$I32</f>
        <v>674</v>
      </c>
      <c r="T32" s="8">
        <f>($T31+$J32)-$K32</f>
        <v>940</v>
      </c>
      <c r="U32" s="8">
        <f>($U31+$L32)-$M32</f>
        <v>1104</v>
      </c>
      <c r="V32" s="8">
        <f>($V31+$N32)-$O32</f>
        <v>1658</v>
      </c>
      <c r="W32" s="8">
        <f>($W31+$P32)-$Q32</f>
        <v>812</v>
      </c>
    </row>
    <row r="33" spans="1:23" ht="13.5" customHeight="1">
      <c r="A33" s="5" t="s">
        <v>18</v>
      </c>
      <c r="B33" s="5">
        <v>10</v>
      </c>
      <c r="C33" s="5" t="s">
        <v>37</v>
      </c>
      <c r="D33" s="7"/>
      <c r="E33" s="7"/>
      <c r="F33" s="8"/>
      <c r="G33" s="8"/>
      <c r="H33" s="8">
        <v>200</v>
      </c>
      <c r="I33" s="8">
        <v>200</v>
      </c>
      <c r="J33" s="8"/>
      <c r="K33" s="8"/>
      <c r="L33" s="8"/>
      <c r="M33" s="8"/>
      <c r="N33" s="8"/>
      <c r="O33" s="8"/>
      <c r="P33" s="8"/>
      <c r="Q33" s="8"/>
      <c r="R33" s="8">
        <f>($R32+$F33)-$G33</f>
        <v>1242</v>
      </c>
      <c r="S33" s="8">
        <f>($S32+$H33)-$I33</f>
        <v>674</v>
      </c>
      <c r="T33" s="8">
        <f>($T32+$J33)-$K33</f>
        <v>940</v>
      </c>
      <c r="U33" s="8">
        <f>($U32+$L33)-$M33</f>
        <v>1104</v>
      </c>
      <c r="V33" s="8">
        <f>($V32+$N33)-$O33</f>
        <v>1658</v>
      </c>
      <c r="W33" s="8">
        <f>($W32+$P33)-$Q33</f>
        <v>812</v>
      </c>
    </row>
    <row r="34" spans="1:23" ht="13.5" customHeight="1">
      <c r="A34" s="5" t="s">
        <v>19</v>
      </c>
      <c r="B34" s="5">
        <v>7</v>
      </c>
      <c r="C34" s="5" t="s">
        <v>38</v>
      </c>
      <c r="D34" s="7"/>
      <c r="E34" s="7"/>
      <c r="F34" s="8"/>
      <c r="G34" s="8"/>
      <c r="H34" s="8"/>
      <c r="I34" s="8"/>
      <c r="J34" s="8">
        <v>200</v>
      </c>
      <c r="K34" s="8"/>
      <c r="L34" s="8"/>
      <c r="M34" s="8"/>
      <c r="N34" s="8"/>
      <c r="O34" s="8"/>
      <c r="P34" s="8"/>
      <c r="Q34" s="8"/>
      <c r="R34" s="8">
        <f>($R33+$F34)-$G34</f>
        <v>1242</v>
      </c>
      <c r="S34" s="8">
        <f>($S33+$H34)-$I34</f>
        <v>674</v>
      </c>
      <c r="T34" s="8">
        <f>($T33+$J34)-$K34</f>
        <v>1140</v>
      </c>
      <c r="U34" s="8">
        <f>($U33+$L34)-$M34</f>
        <v>1104</v>
      </c>
      <c r="V34" s="8">
        <f>($V33+$N34)-$O34</f>
        <v>1658</v>
      </c>
      <c r="W34" s="8">
        <f>($W33+$P34)-$Q34</f>
        <v>812</v>
      </c>
    </row>
    <row r="35" spans="1:23" ht="13.5" customHeight="1">
      <c r="A35" s="5" t="s">
        <v>20</v>
      </c>
      <c r="B35" s="5">
        <v>11</v>
      </c>
      <c r="C35" s="5">
        <v>37</v>
      </c>
      <c r="D35" s="7"/>
      <c r="E35" s="7"/>
      <c r="F35" s="8"/>
      <c r="G35" s="8"/>
      <c r="H35" s="8"/>
      <c r="I35" s="8"/>
      <c r="J35" s="8"/>
      <c r="K35" s="8"/>
      <c r="L35" s="8"/>
      <c r="M35" s="8">
        <v>35</v>
      </c>
      <c r="N35" s="8"/>
      <c r="O35" s="8"/>
      <c r="P35" s="8">
        <v>35</v>
      </c>
      <c r="Q35" s="8"/>
      <c r="R35" s="8">
        <f>($R34+$F35)-$G35</f>
        <v>1242</v>
      </c>
      <c r="S35" s="8">
        <f>($S34+$H35)-$I35</f>
        <v>674</v>
      </c>
      <c r="T35" s="8">
        <f>($T34+$J35)-$K35</f>
        <v>1140</v>
      </c>
      <c r="U35" s="8">
        <f>($U34+$L35)-$M35</f>
        <v>1069</v>
      </c>
      <c r="V35" s="8">
        <f>($V34+$N35)-$O35</f>
        <v>1658</v>
      </c>
      <c r="W35" s="8">
        <f>($W34+$P35)-$Q35</f>
        <v>847</v>
      </c>
    </row>
    <row r="36" spans="1:23" ht="13.5" customHeight="1">
      <c r="A36" s="5" t="s">
        <v>21</v>
      </c>
      <c r="B36" s="5">
        <v>9</v>
      </c>
      <c r="C36" s="5">
        <v>30</v>
      </c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>
        <f>($R35+$F36)-$G36</f>
        <v>1242</v>
      </c>
      <c r="S36" s="8">
        <f>($S35+$H36)-$I36</f>
        <v>674</v>
      </c>
      <c r="T36" s="8">
        <f>($T35+$J36)-$K36</f>
        <v>1140</v>
      </c>
      <c r="U36" s="8">
        <f>($U35+$L36)-$M36</f>
        <v>1069</v>
      </c>
      <c r="V36" s="8">
        <f>($V35+$N36)-$O36</f>
        <v>1658</v>
      </c>
      <c r="W36" s="8">
        <f>($W35+$P36)-$Q36</f>
        <v>847</v>
      </c>
    </row>
    <row r="37" spans="1:23" ht="13.5" customHeight="1">
      <c r="A37" s="5" t="s">
        <v>22</v>
      </c>
      <c r="B37" s="5">
        <v>5</v>
      </c>
      <c r="C37" s="5" t="s">
        <v>26</v>
      </c>
      <c r="D37" s="7"/>
      <c r="E37" s="7"/>
      <c r="F37" s="8"/>
      <c r="G37" s="8"/>
      <c r="H37" s="8"/>
      <c r="I37" s="8"/>
      <c r="J37" s="8"/>
      <c r="K37" s="8"/>
      <c r="L37" s="8">
        <v>8</v>
      </c>
      <c r="M37" s="8"/>
      <c r="N37" s="8"/>
      <c r="O37" s="8"/>
      <c r="P37" s="8"/>
      <c r="Q37" s="8">
        <v>8</v>
      </c>
      <c r="R37" s="8">
        <f>($R36+$F37)-$G37</f>
        <v>1242</v>
      </c>
      <c r="S37" s="8">
        <f>($S36+$H37)-$I37</f>
        <v>674</v>
      </c>
      <c r="T37" s="8">
        <f>($T36+$J37)-$K37</f>
        <v>1140</v>
      </c>
      <c r="U37" s="8">
        <f>($U36+$L37)-$M37</f>
        <v>1077</v>
      </c>
      <c r="V37" s="8">
        <f>($V36+$N37)-$O37</f>
        <v>1658</v>
      </c>
      <c r="W37" s="8">
        <f>($W36+$P37)-$Q37</f>
        <v>839</v>
      </c>
    </row>
    <row r="38" spans="1:23" ht="13.5" customHeight="1">
      <c r="A38" s="5" t="s">
        <v>17</v>
      </c>
      <c r="B38" s="5" t="s">
        <v>39</v>
      </c>
      <c r="C38" s="5">
        <v>19</v>
      </c>
      <c r="D38" s="7" t="s">
        <v>24</v>
      </c>
      <c r="E38" s="7"/>
      <c r="F38" s="8"/>
      <c r="G38" s="8">
        <f>50+200</f>
        <v>250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f>($R37+$F38)-$G38</f>
        <v>992</v>
      </c>
      <c r="S38" s="8">
        <f>($S37+$H38)-$I38</f>
        <v>674</v>
      </c>
      <c r="T38" s="8">
        <f>($T37+$J38)-$K38</f>
        <v>1140</v>
      </c>
      <c r="U38" s="8">
        <f>($U37+$L38)-$M38</f>
        <v>1077</v>
      </c>
      <c r="V38" s="8">
        <f>($V37+$N38)-$O38</f>
        <v>1658</v>
      </c>
      <c r="W38" s="8">
        <f>($W37+$P38)-$Q38</f>
        <v>839</v>
      </c>
    </row>
    <row r="39" spans="1:23" ht="13.5" customHeight="1">
      <c r="A39" s="5" t="s">
        <v>18</v>
      </c>
      <c r="B39" s="5">
        <v>7</v>
      </c>
      <c r="C39" s="5">
        <v>11</v>
      </c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f>($R38+$F39)-$G39</f>
        <v>992</v>
      </c>
      <c r="S39" s="8">
        <f>($S38+$H39)-$I39</f>
        <v>674</v>
      </c>
      <c r="T39" s="8">
        <f>($T38+$J39)-$K39</f>
        <v>1140</v>
      </c>
      <c r="U39" s="8">
        <f>($U38+$L39)-$M39</f>
        <v>1077</v>
      </c>
      <c r="V39" s="8">
        <f>($V38+$N39)-$O39</f>
        <v>1658</v>
      </c>
      <c r="W39" s="8">
        <f>($W38+$P39)-$Q39</f>
        <v>839</v>
      </c>
    </row>
    <row r="40" spans="1:23" ht="13.5" customHeight="1">
      <c r="A40" s="5" t="s">
        <v>19</v>
      </c>
      <c r="B40" s="5">
        <v>9</v>
      </c>
      <c r="C40" s="5" t="s">
        <v>26</v>
      </c>
      <c r="D40" s="7"/>
      <c r="E40" s="7"/>
      <c r="F40" s="8"/>
      <c r="G40" s="8"/>
      <c r="H40" s="8"/>
      <c r="I40" s="8"/>
      <c r="J40" s="8"/>
      <c r="K40" s="8">
        <v>8</v>
      </c>
      <c r="L40" s="8">
        <v>8</v>
      </c>
      <c r="M40" s="8"/>
      <c r="N40" s="8"/>
      <c r="O40" s="8"/>
      <c r="P40" s="8"/>
      <c r="Q40" s="8"/>
      <c r="R40" s="8">
        <f>($R39+$F40)-$G40</f>
        <v>992</v>
      </c>
      <c r="S40" s="8">
        <f>($S39+$H40)-$I40</f>
        <v>674</v>
      </c>
      <c r="T40" s="8">
        <f>($T39+$J40)-$K40</f>
        <v>1132</v>
      </c>
      <c r="U40" s="8">
        <f>($U39+$L40)-$M40</f>
        <v>1085</v>
      </c>
      <c r="V40" s="8">
        <f>($V39+$N40)-$O40</f>
        <v>1658</v>
      </c>
      <c r="W40" s="8">
        <f>($W39+$P40)-$Q40</f>
        <v>839</v>
      </c>
    </row>
    <row r="41" spans="1:23" ht="13.5" customHeight="1">
      <c r="A41" s="5" t="s">
        <v>20</v>
      </c>
      <c r="B41" s="5">
        <v>7</v>
      </c>
      <c r="C41" s="5" t="s">
        <v>37</v>
      </c>
      <c r="D41" s="7"/>
      <c r="E41" s="7"/>
      <c r="F41" s="8"/>
      <c r="G41" s="8"/>
      <c r="H41" s="8"/>
      <c r="I41" s="8"/>
      <c r="J41" s="8"/>
      <c r="K41" s="8"/>
      <c r="L41" s="8">
        <v>200</v>
      </c>
      <c r="M41" s="8">
        <v>200</v>
      </c>
      <c r="N41" s="8"/>
      <c r="O41" s="8"/>
      <c r="P41" s="8"/>
      <c r="Q41" s="8"/>
      <c r="R41" s="8">
        <f>($R40+$F41)-$G41</f>
        <v>992</v>
      </c>
      <c r="S41" s="8">
        <f>($S40+$H41)-$I41</f>
        <v>674</v>
      </c>
      <c r="T41" s="8">
        <f>($T40+$J41)-$K41</f>
        <v>1132</v>
      </c>
      <c r="U41" s="8">
        <f>($U40+$L41)-$M41</f>
        <v>1085</v>
      </c>
      <c r="V41" s="8">
        <f>($V40+$N41)-$O41</f>
        <v>1658</v>
      </c>
      <c r="W41" s="8">
        <f>($W40+$P41)-$Q41</f>
        <v>839</v>
      </c>
    </row>
    <row r="42" spans="1:23" ht="13.5" customHeight="1">
      <c r="A42" s="5" t="s">
        <v>21</v>
      </c>
      <c r="B42" s="5" t="s">
        <v>40</v>
      </c>
      <c r="C42" s="5">
        <v>18</v>
      </c>
      <c r="D42" s="7"/>
      <c r="E42" s="7"/>
      <c r="F42" s="8"/>
      <c r="G42" s="8"/>
      <c r="H42" s="8">
        <v>14</v>
      </c>
      <c r="I42" s="8"/>
      <c r="J42" s="8"/>
      <c r="K42" s="8"/>
      <c r="L42" s="8"/>
      <c r="M42" s="8"/>
      <c r="N42" s="8"/>
      <c r="O42" s="8">
        <f>50+14</f>
        <v>64</v>
      </c>
      <c r="P42" s="8"/>
      <c r="Q42" s="8"/>
      <c r="R42" s="8">
        <f>($R41+$F42)-$G42</f>
        <v>992</v>
      </c>
      <c r="S42" s="8">
        <f>($S41+$H42)-$I42</f>
        <v>688</v>
      </c>
      <c r="T42" s="8">
        <f>($T41+$J42)-$K42</f>
        <v>1132</v>
      </c>
      <c r="U42" s="8">
        <f>($U41+$L42)-$M42</f>
        <v>1085</v>
      </c>
      <c r="V42" s="8">
        <f>($V41+$N42)-$O42</f>
        <v>1594</v>
      </c>
      <c r="W42" s="8">
        <f>($W41+$P42)-$Q42</f>
        <v>839</v>
      </c>
    </row>
    <row r="43" spans="1:23" ht="13.5" customHeight="1">
      <c r="A43" s="5" t="s">
        <v>22</v>
      </c>
      <c r="B43" s="5">
        <v>6</v>
      </c>
      <c r="C43" s="5">
        <v>15</v>
      </c>
      <c r="D43" s="7"/>
      <c r="E43" s="7"/>
      <c r="F43" s="8"/>
      <c r="G43" s="8"/>
      <c r="H43" s="8"/>
      <c r="I43" s="8"/>
      <c r="J43" s="8">
        <v>25</v>
      </c>
      <c r="K43" s="8"/>
      <c r="L43" s="8"/>
      <c r="M43" s="8"/>
      <c r="N43" s="8"/>
      <c r="O43" s="8"/>
      <c r="P43" s="8"/>
      <c r="Q43" s="8">
        <v>25</v>
      </c>
      <c r="R43" s="8">
        <f>($R42+$F43)-$G43</f>
        <v>992</v>
      </c>
      <c r="S43" s="8">
        <f>($S42+$H43)-$I43</f>
        <v>688</v>
      </c>
      <c r="T43" s="8">
        <f>($T42+$J43)-$K43</f>
        <v>1157</v>
      </c>
      <c r="U43" s="8">
        <f>($U42+$L43)-$M43</f>
        <v>1085</v>
      </c>
      <c r="V43" s="8">
        <f>($V42+$N43)-$O43</f>
        <v>1594</v>
      </c>
      <c r="W43" s="8">
        <f>($W42+$P43)-$Q43</f>
        <v>814</v>
      </c>
    </row>
    <row r="44" spans="1:23" ht="13.5" customHeight="1">
      <c r="A44" s="5" t="s">
        <v>17</v>
      </c>
      <c r="B44" s="5" t="s">
        <v>41</v>
      </c>
      <c r="C44" s="5">
        <v>27</v>
      </c>
      <c r="D44" s="7"/>
      <c r="E44" s="7"/>
      <c r="F44" s="8"/>
      <c r="G44" s="8">
        <v>22</v>
      </c>
      <c r="H44" s="8"/>
      <c r="I44" s="8"/>
      <c r="J44" s="8">
        <v>22</v>
      </c>
      <c r="K44" s="8"/>
      <c r="L44" s="8"/>
      <c r="M44" s="8"/>
      <c r="N44" s="8"/>
      <c r="O44" s="8"/>
      <c r="P44" s="8"/>
      <c r="Q44" s="8"/>
      <c r="R44" s="8">
        <f>($R43+$F44)-$G44</f>
        <v>970</v>
      </c>
      <c r="S44" s="8">
        <f>($S43+$H44)-$I44</f>
        <v>688</v>
      </c>
      <c r="T44" s="8">
        <f>($T43+$J44)-$K44</f>
        <v>1179</v>
      </c>
      <c r="U44" s="8">
        <f>($U43+$L44)-$M44</f>
        <v>1085</v>
      </c>
      <c r="V44" s="8">
        <f>($V43+$N44)-$O44</f>
        <v>1594</v>
      </c>
      <c r="W44" s="8">
        <f>($W43+$P44)-$Q44</f>
        <v>814</v>
      </c>
    </row>
    <row r="45" spans="1:23" ht="13.5" customHeight="1">
      <c r="A45" s="5"/>
      <c r="B45" s="5">
        <v>8</v>
      </c>
      <c r="C45" s="5">
        <v>35</v>
      </c>
      <c r="D45" s="7" t="s">
        <v>24</v>
      </c>
      <c r="E45" s="7"/>
      <c r="F45" s="8"/>
      <c r="G45" s="8">
        <v>200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>
        <f>($R44+$F45)-$G45</f>
        <v>770</v>
      </c>
      <c r="S45" s="8">
        <f>($S44+$H45)-$I45</f>
        <v>688</v>
      </c>
      <c r="T45" s="8">
        <f>($T44+$J45)-$K45</f>
        <v>1179</v>
      </c>
      <c r="U45" s="8">
        <f>($U44+$L45)-$M45</f>
        <v>1085</v>
      </c>
      <c r="V45" s="8">
        <f>($V44+$N45)-$O45</f>
        <v>1594</v>
      </c>
      <c r="W45" s="8">
        <f>($W44+$P45)-$Q45</f>
        <v>814</v>
      </c>
    </row>
    <row r="46" spans="1:23" ht="13.5" customHeight="1">
      <c r="A46" s="5" t="s">
        <v>18</v>
      </c>
      <c r="B46" s="5">
        <v>4</v>
      </c>
      <c r="C46" s="5">
        <v>15</v>
      </c>
      <c r="D46" s="7"/>
      <c r="E46" s="7"/>
      <c r="F46" s="8"/>
      <c r="G46" s="8"/>
      <c r="H46" s="8"/>
      <c r="I46" s="8">
        <v>25</v>
      </c>
      <c r="J46" s="8">
        <v>25</v>
      </c>
      <c r="K46" s="8"/>
      <c r="L46" s="8"/>
      <c r="M46" s="8"/>
      <c r="N46" s="8"/>
      <c r="O46" s="8"/>
      <c r="P46" s="8"/>
      <c r="Q46" s="8"/>
      <c r="R46" s="8">
        <f>($R45+$F46)-$G46</f>
        <v>770</v>
      </c>
      <c r="S46" s="8">
        <f>($S45+$H46)-$I46</f>
        <v>663</v>
      </c>
      <c r="T46" s="8">
        <f>($T45+$J46)-$K46</f>
        <v>1204</v>
      </c>
      <c r="U46" s="8">
        <f>($U45+$L46)-$M46</f>
        <v>1085</v>
      </c>
      <c r="V46" s="8">
        <f>($V45+$N46)-$O46</f>
        <v>1594</v>
      </c>
      <c r="W46" s="8">
        <f>($W45+$P46)-$Q46</f>
        <v>814</v>
      </c>
    </row>
    <row r="47" spans="1:23" ht="13.5" customHeight="1">
      <c r="A47" s="5" t="s">
        <v>19</v>
      </c>
      <c r="B47" s="5">
        <v>8</v>
      </c>
      <c r="C47" s="5">
        <v>17</v>
      </c>
      <c r="D47" s="7" t="s">
        <v>42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f>($R46+$F47)-$G47</f>
        <v>770</v>
      </c>
      <c r="S47" s="8">
        <f>($S46+$H47)-$I47</f>
        <v>663</v>
      </c>
      <c r="T47" s="8">
        <f>($T46+$J47)-$K47</f>
        <v>1204</v>
      </c>
      <c r="U47" s="8">
        <f>($U46+$L47)-$M47</f>
        <v>1085</v>
      </c>
      <c r="V47" s="8">
        <f>($V46+$N47)-$O47</f>
        <v>1594</v>
      </c>
      <c r="W47" s="8">
        <f>($W46+$P47)-$Q47</f>
        <v>814</v>
      </c>
    </row>
    <row r="48" spans="1:23" ht="13.5" customHeight="1">
      <c r="A48" s="5" t="s">
        <v>20</v>
      </c>
      <c r="B48" s="5">
        <v>6</v>
      </c>
      <c r="C48" s="5">
        <v>10</v>
      </c>
      <c r="D48" s="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f>($R47+$F48)-$G48</f>
        <v>770</v>
      </c>
      <c r="S48" s="8">
        <f>($S47+$H48)-$I48</f>
        <v>663</v>
      </c>
      <c r="T48" s="8">
        <f>($T47+$J48)-$K48</f>
        <v>1204</v>
      </c>
      <c r="U48" s="8">
        <f>($U47+$L48)-$M48</f>
        <v>1085</v>
      </c>
      <c r="V48" s="8">
        <f>($V47+$N48)-$O48</f>
        <v>1594</v>
      </c>
      <c r="W48" s="8">
        <f>($W47+$P48)-$Q48</f>
        <v>814</v>
      </c>
    </row>
    <row r="49" spans="1:23" ht="13.5" customHeight="1">
      <c r="A49" s="5" t="s">
        <v>21</v>
      </c>
      <c r="B49" s="5">
        <v>9</v>
      </c>
      <c r="C49" s="5">
        <v>27</v>
      </c>
      <c r="D49" s="7"/>
      <c r="E49" s="7"/>
      <c r="F49" s="8"/>
      <c r="G49" s="8"/>
      <c r="H49" s="8"/>
      <c r="I49" s="8"/>
      <c r="J49" s="8">
        <v>22</v>
      </c>
      <c r="K49" s="8"/>
      <c r="L49" s="8"/>
      <c r="M49" s="8"/>
      <c r="N49" s="8"/>
      <c r="O49" s="8">
        <v>22</v>
      </c>
      <c r="P49" s="8"/>
      <c r="Q49" s="8"/>
      <c r="R49" s="8">
        <f>($R48+$F49)-$G49</f>
        <v>770</v>
      </c>
      <c r="S49" s="8">
        <f>($S48+$H49)-$I49</f>
        <v>663</v>
      </c>
      <c r="T49" s="8">
        <f>($T48+$J49)-$K49</f>
        <v>1226</v>
      </c>
      <c r="U49" s="8">
        <f>($U48+$L49)-$M49</f>
        <v>1085</v>
      </c>
      <c r="V49" s="8">
        <f>($V48+$N49)-$O49</f>
        <v>1572</v>
      </c>
      <c r="W49" s="8">
        <f>($W48+$P49)-$Q49</f>
        <v>814</v>
      </c>
    </row>
    <row r="50" spans="1:23" ht="13.5" customHeight="1">
      <c r="A50" s="5" t="s">
        <v>22</v>
      </c>
      <c r="B50" s="5">
        <v>4</v>
      </c>
      <c r="C50" s="5">
        <v>19</v>
      </c>
      <c r="D50" s="7"/>
      <c r="E50" s="7"/>
      <c r="F50" s="8">
        <v>16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v>16</v>
      </c>
      <c r="R50" s="8">
        <f>($R49+$F50)-$G50</f>
        <v>786</v>
      </c>
      <c r="S50" s="8">
        <f>($S49+$H50)-$I50</f>
        <v>663</v>
      </c>
      <c r="T50" s="8">
        <f>($T49+$J50)-$K50</f>
        <v>1226</v>
      </c>
      <c r="U50" s="8">
        <f>($U49+$L50)-$M50</f>
        <v>1085</v>
      </c>
      <c r="V50" s="8">
        <f>($V49+$N50)-$O50</f>
        <v>1572</v>
      </c>
      <c r="W50" s="8">
        <f>($W49+$P50)-$Q50</f>
        <v>798</v>
      </c>
    </row>
    <row r="51" spans="1:23" ht="13.5" customHeight="1">
      <c r="A51" s="5" t="s">
        <v>17</v>
      </c>
      <c r="B51" s="5">
        <v>7</v>
      </c>
      <c r="C51" s="5" t="s">
        <v>43</v>
      </c>
      <c r="D51" s="7" t="s">
        <v>44</v>
      </c>
      <c r="E51" s="7"/>
      <c r="F51" s="8">
        <f>200+10</f>
        <v>210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f>($R50+$F51)-$G51</f>
        <v>996</v>
      </c>
      <c r="S51" s="8">
        <f>($S50+$H51)-$I51</f>
        <v>663</v>
      </c>
      <c r="T51" s="8">
        <f>($T50+$J51)-$K51</f>
        <v>1226</v>
      </c>
      <c r="U51" s="8">
        <f>($U50+$L51)-$M51</f>
        <v>1085</v>
      </c>
      <c r="V51" s="8">
        <f>($V50+$N51)-$O51</f>
        <v>1572</v>
      </c>
      <c r="W51" s="8">
        <f>($W50+$P51)-$Q51</f>
        <v>798</v>
      </c>
    </row>
    <row r="52" spans="1:23" ht="13.5" customHeight="1">
      <c r="A52" s="5" t="s">
        <v>18</v>
      </c>
      <c r="B52" s="5" t="s">
        <v>34</v>
      </c>
      <c r="C52" s="5">
        <v>17</v>
      </c>
      <c r="D52" s="7" t="s">
        <v>45</v>
      </c>
      <c r="E52" s="7"/>
      <c r="F52" s="8"/>
      <c r="G52" s="8"/>
      <c r="H52" s="8">
        <v>25</v>
      </c>
      <c r="I52" s="8"/>
      <c r="J52" s="8"/>
      <c r="K52" s="8"/>
      <c r="L52" s="8"/>
      <c r="M52" s="8"/>
      <c r="N52" s="8"/>
      <c r="O52" s="8"/>
      <c r="P52" s="8"/>
      <c r="Q52" s="8"/>
      <c r="R52" s="8">
        <f>($R51+$F52)-$G52</f>
        <v>996</v>
      </c>
      <c r="S52" s="8">
        <f>($S51+$H52)-$I52</f>
        <v>688</v>
      </c>
      <c r="T52" s="8">
        <f>($T51+$J52)-$K52</f>
        <v>1226</v>
      </c>
      <c r="U52" s="8">
        <f>($U51+$L52)-$M52</f>
        <v>1085</v>
      </c>
      <c r="V52" s="8">
        <f>($V51+$N52)-$O52</f>
        <v>1572</v>
      </c>
      <c r="W52" s="8">
        <f>($W51+$P52)-$Q52</f>
        <v>798</v>
      </c>
    </row>
    <row r="53" spans="1:23" ht="13.5" customHeight="1">
      <c r="A53" s="5"/>
      <c r="B53" s="5" t="s">
        <v>46</v>
      </c>
      <c r="C53" s="5">
        <v>21</v>
      </c>
      <c r="D53" s="7"/>
      <c r="E53" s="7"/>
      <c r="F53" s="8"/>
      <c r="G53" s="8"/>
      <c r="H53" s="8"/>
      <c r="I53" s="8">
        <v>18</v>
      </c>
      <c r="J53" s="8"/>
      <c r="K53" s="8"/>
      <c r="L53" s="8">
        <v>18</v>
      </c>
      <c r="M53" s="8"/>
      <c r="N53" s="8"/>
      <c r="O53" s="8"/>
      <c r="P53" s="8"/>
      <c r="Q53" s="8"/>
      <c r="R53" s="8">
        <f>($R52+$F53)-$G53</f>
        <v>996</v>
      </c>
      <c r="S53" s="8">
        <f>($S52+$H53)-$I53</f>
        <v>670</v>
      </c>
      <c r="T53" s="8">
        <f>($T52+$J53)-$K53</f>
        <v>1226</v>
      </c>
      <c r="U53" s="8">
        <f>($U52+$L53)-$M53</f>
        <v>1103</v>
      </c>
      <c r="V53" s="8">
        <f>($V52+$N53)-$O53</f>
        <v>1572</v>
      </c>
      <c r="W53" s="8">
        <f>($W52+$P53)-$Q53</f>
        <v>798</v>
      </c>
    </row>
    <row r="54" spans="1:23" ht="13.5" customHeight="1">
      <c r="A54" s="5"/>
      <c r="B54" s="5">
        <v>8</v>
      </c>
      <c r="C54" s="5">
        <v>29</v>
      </c>
      <c r="D54" s="7" t="s">
        <v>24</v>
      </c>
      <c r="E54" s="7"/>
      <c r="F54" s="8"/>
      <c r="G54" s="8"/>
      <c r="H54" s="8"/>
      <c r="I54" s="8">
        <v>280</v>
      </c>
      <c r="J54" s="8"/>
      <c r="K54" s="8"/>
      <c r="L54" s="8"/>
      <c r="M54" s="8"/>
      <c r="N54" s="8"/>
      <c r="O54" s="8"/>
      <c r="P54" s="8"/>
      <c r="Q54" s="8"/>
      <c r="R54" s="8">
        <f>($R53+$F54)-$G54</f>
        <v>996</v>
      </c>
      <c r="S54" s="8">
        <f>($S53+$H54)-$I54</f>
        <v>390</v>
      </c>
      <c r="T54" s="8">
        <f>($T53+$J54)-$K54</f>
        <v>1226</v>
      </c>
      <c r="U54" s="8">
        <f>($U53+$L54)-$M54</f>
        <v>1103</v>
      </c>
      <c r="V54" s="8">
        <f>($V53+$N54)-$O54</f>
        <v>1572</v>
      </c>
      <c r="W54" s="8">
        <f>($W53+$P54)-$Q54</f>
        <v>798</v>
      </c>
    </row>
    <row r="55" spans="1:23" ht="13.5" customHeight="1">
      <c r="A55" s="5" t="s">
        <v>19</v>
      </c>
      <c r="B55" s="5" t="s">
        <v>47</v>
      </c>
      <c r="C55" s="5">
        <v>21</v>
      </c>
      <c r="D55" s="7"/>
      <c r="E55" s="7"/>
      <c r="F55" s="8"/>
      <c r="G55" s="8"/>
      <c r="H55" s="8"/>
      <c r="I55" s="8"/>
      <c r="J55" s="8"/>
      <c r="K55" s="8">
        <f>50+18</f>
        <v>68</v>
      </c>
      <c r="L55" s="8">
        <v>18</v>
      </c>
      <c r="M55" s="8"/>
      <c r="N55" s="8"/>
      <c r="O55" s="8"/>
      <c r="P55" s="8"/>
      <c r="Q55" s="8"/>
      <c r="R55" s="8">
        <f>($R54+$F55)-$G55</f>
        <v>996</v>
      </c>
      <c r="S55" s="8">
        <f>($S54+$H55)-$I55</f>
        <v>390</v>
      </c>
      <c r="T55" s="8">
        <f>($T54+$J55)-$K55</f>
        <v>1158</v>
      </c>
      <c r="U55" s="8">
        <f>($U54+$L55)-$M55</f>
        <v>1121</v>
      </c>
      <c r="V55" s="8">
        <f>($V54+$N55)-$O55</f>
        <v>1572</v>
      </c>
      <c r="W55" s="8">
        <f>($W54+$P55)-$Q55</f>
        <v>798</v>
      </c>
    </row>
    <row r="56" spans="1:23" ht="13.5" customHeight="1">
      <c r="A56" s="5" t="s">
        <v>20</v>
      </c>
      <c r="B56" s="5">
        <v>8</v>
      </c>
      <c r="C56" s="5">
        <v>18</v>
      </c>
      <c r="D56" s="7"/>
      <c r="E56" s="7"/>
      <c r="F56" s="8"/>
      <c r="G56" s="8"/>
      <c r="H56" s="8">
        <v>14</v>
      </c>
      <c r="I56" s="8"/>
      <c r="J56" s="8"/>
      <c r="K56" s="8"/>
      <c r="L56" s="8"/>
      <c r="M56" s="8">
        <v>14</v>
      </c>
      <c r="N56" s="8"/>
      <c r="O56" s="8"/>
      <c r="P56" s="8"/>
      <c r="Q56" s="8"/>
      <c r="R56" s="8">
        <f>($R55+$F56)-$G56</f>
        <v>996</v>
      </c>
      <c r="S56" s="8">
        <f>($S55+$H56)-$I56</f>
        <v>404</v>
      </c>
      <c r="T56" s="8">
        <f>($T55+$J56)-$K56</f>
        <v>1158</v>
      </c>
      <c r="U56" s="8">
        <f>($U55+$L56)-$M56</f>
        <v>1107</v>
      </c>
      <c r="V56" s="8">
        <f>($V55+$N56)-$O56</f>
        <v>1572</v>
      </c>
      <c r="W56" s="8">
        <f>($W55+$P56)-$Q56</f>
        <v>798</v>
      </c>
    </row>
    <row r="57" spans="1:23" ht="13.5" customHeight="1">
      <c r="A57" s="5" t="s">
        <v>21</v>
      </c>
      <c r="B57" s="5">
        <v>3</v>
      </c>
      <c r="C57" s="5">
        <v>30</v>
      </c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f>($R56+$F57)-$G57</f>
        <v>996</v>
      </c>
      <c r="S57" s="8">
        <f>($S56+$H57)-$I57</f>
        <v>404</v>
      </c>
      <c r="T57" s="8">
        <f>($T56+$J57)-$K57</f>
        <v>1158</v>
      </c>
      <c r="U57" s="8">
        <f>($U56+$L57)-$M57</f>
        <v>1107</v>
      </c>
      <c r="V57" s="8">
        <f>($V56+$N57)-$O57</f>
        <v>1572</v>
      </c>
      <c r="W57" s="8">
        <f>($W56+$P57)-$Q57</f>
        <v>798</v>
      </c>
    </row>
    <row r="58" spans="1:23" ht="13.5" customHeight="1">
      <c r="A58" s="5" t="s">
        <v>22</v>
      </c>
      <c r="B58" s="5">
        <v>8</v>
      </c>
      <c r="C58" s="5">
        <v>27</v>
      </c>
      <c r="D58" s="7"/>
      <c r="E58" s="7"/>
      <c r="F58" s="8"/>
      <c r="G58" s="8"/>
      <c r="H58" s="8"/>
      <c r="I58" s="8"/>
      <c r="J58" s="8">
        <v>22</v>
      </c>
      <c r="K58" s="8"/>
      <c r="L58" s="8"/>
      <c r="M58" s="8"/>
      <c r="N58" s="8"/>
      <c r="O58" s="8"/>
      <c r="P58" s="8"/>
      <c r="Q58" s="8">
        <v>22</v>
      </c>
      <c r="R58" s="8">
        <f>($R57+$F58)-$G58</f>
        <v>996</v>
      </c>
      <c r="S58" s="8">
        <f>($S57+$H58)-$I58</f>
        <v>404</v>
      </c>
      <c r="T58" s="8">
        <f>($T57+$J58)-$K58</f>
        <v>1180</v>
      </c>
      <c r="U58" s="8">
        <f>($U57+$L58)-$M58</f>
        <v>1107</v>
      </c>
      <c r="V58" s="8">
        <f>($V57+$N58)-$O58</f>
        <v>1572</v>
      </c>
      <c r="W58" s="8">
        <f>($W57+$P58)-$Q58</f>
        <v>776</v>
      </c>
    </row>
    <row r="59" spans="1:23" ht="13.5" customHeight="1">
      <c r="A59" s="5" t="s">
        <v>17</v>
      </c>
      <c r="B59" s="5" t="s">
        <v>31</v>
      </c>
      <c r="C59" s="5">
        <v>14</v>
      </c>
      <c r="D59" s="7" t="s">
        <v>24</v>
      </c>
      <c r="E59" s="7"/>
      <c r="F59" s="8"/>
      <c r="G59" s="8">
        <v>160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f>($R58+$F59)-$G59</f>
        <v>836</v>
      </c>
      <c r="S59" s="8">
        <f>($S58+$H59)-$I59</f>
        <v>404</v>
      </c>
      <c r="T59" s="8">
        <f>($T58+$J59)-$K59</f>
        <v>1180</v>
      </c>
      <c r="U59" s="8">
        <f>($U58+$L59)-$M59</f>
        <v>1107</v>
      </c>
      <c r="V59" s="8">
        <f>($V58+$N59)-$O59</f>
        <v>1572</v>
      </c>
      <c r="W59" s="8">
        <f>($W58+$P59)-$Q59</f>
        <v>776</v>
      </c>
    </row>
    <row r="60" spans="1:23" ht="13.5" customHeight="1">
      <c r="A60" s="5"/>
      <c r="B60" s="5" t="s">
        <v>31</v>
      </c>
      <c r="C60" s="5">
        <v>26</v>
      </c>
      <c r="D60" s="7"/>
      <c r="E60" s="7"/>
      <c r="F60" s="8"/>
      <c r="G60" s="8">
        <v>22</v>
      </c>
      <c r="H60" s="8">
        <v>22</v>
      </c>
      <c r="I60" s="8"/>
      <c r="J60" s="8"/>
      <c r="K60" s="8"/>
      <c r="L60" s="8"/>
      <c r="M60" s="8"/>
      <c r="N60" s="8"/>
      <c r="O60" s="8"/>
      <c r="P60" s="8"/>
      <c r="Q60" s="8"/>
      <c r="R60" s="8">
        <f>($R59+$F60)-$G60</f>
        <v>814</v>
      </c>
      <c r="S60" s="8">
        <f>($S59+$H60)-$I60</f>
        <v>426</v>
      </c>
      <c r="T60" s="8">
        <f>($T59+$J60)-$K60</f>
        <v>1180</v>
      </c>
      <c r="U60" s="8">
        <f>($U59+$L60)-$M60</f>
        <v>1107</v>
      </c>
      <c r="V60" s="8">
        <f>($V59+$N60)-$O60</f>
        <v>1572</v>
      </c>
      <c r="W60" s="8">
        <f>($W59+$P60)-$Q60</f>
        <v>776</v>
      </c>
    </row>
    <row r="61" spans="1:23" ht="13.5" customHeight="1">
      <c r="A61" s="5"/>
      <c r="B61" s="5">
        <v>11</v>
      </c>
      <c r="C61" s="5">
        <v>37</v>
      </c>
      <c r="D61" s="7"/>
      <c r="E61" s="7"/>
      <c r="F61" s="8"/>
      <c r="G61" s="8">
        <v>35</v>
      </c>
      <c r="H61" s="8"/>
      <c r="I61" s="8"/>
      <c r="J61" s="8"/>
      <c r="K61" s="8"/>
      <c r="L61" s="8"/>
      <c r="M61" s="8"/>
      <c r="N61" s="8"/>
      <c r="O61" s="8"/>
      <c r="P61" s="8">
        <v>35</v>
      </c>
      <c r="Q61" s="8"/>
      <c r="R61" s="8">
        <f>($R60+$F61)-$G61</f>
        <v>779</v>
      </c>
      <c r="S61" s="8">
        <f>($S60+$H61)-$I61</f>
        <v>426</v>
      </c>
      <c r="T61" s="8">
        <f>($T60+$J61)-$K61</f>
        <v>1180</v>
      </c>
      <c r="U61" s="8">
        <f>($U60+$L61)-$M61</f>
        <v>1107</v>
      </c>
      <c r="V61" s="8">
        <f>($V60+$N61)-$O61</f>
        <v>1572</v>
      </c>
      <c r="W61" s="8">
        <f>($W60+$P61)-$Q61</f>
        <v>811</v>
      </c>
    </row>
    <row r="62" spans="1:23" ht="13.5" customHeight="1">
      <c r="A62" s="5" t="s">
        <v>18</v>
      </c>
      <c r="B62" s="5">
        <v>10</v>
      </c>
      <c r="C62" s="5">
        <v>39</v>
      </c>
      <c r="D62" s="7" t="s">
        <v>24</v>
      </c>
      <c r="E62" s="7"/>
      <c r="F62" s="8"/>
      <c r="G62" s="8"/>
      <c r="H62" s="8"/>
      <c r="I62" s="8">
        <v>400</v>
      </c>
      <c r="J62" s="8"/>
      <c r="K62" s="8"/>
      <c r="L62" s="8"/>
      <c r="M62" s="8"/>
      <c r="N62" s="8"/>
      <c r="O62" s="8"/>
      <c r="P62" s="8"/>
      <c r="Q62" s="8"/>
      <c r="R62" s="8">
        <f>($R61+$F62)-$G62</f>
        <v>779</v>
      </c>
      <c r="S62" s="8">
        <f>($S61+$H62)-$I62</f>
        <v>26</v>
      </c>
      <c r="T62" s="8">
        <f>($T61+$J62)-$K62</f>
        <v>1180</v>
      </c>
      <c r="U62" s="8">
        <f>($U61+$L62)-$M62</f>
        <v>1107</v>
      </c>
      <c r="V62" s="8">
        <f>($V61+$N62)-$O62</f>
        <v>1572</v>
      </c>
      <c r="W62" s="8">
        <f>($W61+$P62)-$Q62</f>
        <v>811</v>
      </c>
    </row>
    <row r="63" spans="1:23" ht="13.5" customHeight="1">
      <c r="A63" s="5" t="s">
        <v>19</v>
      </c>
      <c r="B63" s="5">
        <v>7</v>
      </c>
      <c r="C63" s="5">
        <v>28</v>
      </c>
      <c r="D63" s="7"/>
      <c r="E63" s="7"/>
      <c r="F63" s="8"/>
      <c r="G63" s="8"/>
      <c r="H63" s="8"/>
      <c r="I63" s="8"/>
      <c r="J63" s="8"/>
      <c r="K63" s="8">
        <v>28</v>
      </c>
      <c r="L63" s="8"/>
      <c r="M63" s="8"/>
      <c r="N63" s="8"/>
      <c r="O63" s="8"/>
      <c r="P63" s="8">
        <v>28</v>
      </c>
      <c r="Q63" s="8"/>
      <c r="R63" s="8">
        <f>($R62+$F63)-$G63</f>
        <v>779</v>
      </c>
      <c r="S63" s="8">
        <f>($S62+$H63)-$I63</f>
        <v>26</v>
      </c>
      <c r="T63" s="8">
        <f>($T62+$J63)-$K63</f>
        <v>1152</v>
      </c>
      <c r="U63" s="8">
        <f>($U62+$L63)-$M63</f>
        <v>1107</v>
      </c>
      <c r="V63" s="8">
        <f>($V62+$N63)-$O63</f>
        <v>1572</v>
      </c>
      <c r="W63" s="8">
        <f>($W62+$P63)-$Q63</f>
        <v>839</v>
      </c>
    </row>
    <row r="64" spans="1:23" ht="13.5" customHeight="1">
      <c r="A64" s="5" t="s">
        <v>20</v>
      </c>
      <c r="B64" s="5">
        <v>9</v>
      </c>
      <c r="C64" s="5">
        <v>27</v>
      </c>
      <c r="D64" s="7"/>
      <c r="E64" s="7"/>
      <c r="F64" s="8"/>
      <c r="G64" s="8"/>
      <c r="H64" s="8"/>
      <c r="I64" s="8"/>
      <c r="J64" s="8">
        <v>22</v>
      </c>
      <c r="K64" s="8"/>
      <c r="L64" s="8"/>
      <c r="M64" s="8">
        <v>22</v>
      </c>
      <c r="N64" s="8"/>
      <c r="O64" s="8"/>
      <c r="P64" s="8"/>
      <c r="Q64" s="8"/>
      <c r="R64" s="8">
        <f>($R63+$F64)-$G64</f>
        <v>779</v>
      </c>
      <c r="S64" s="8">
        <f>($S63+$H64)-$I64</f>
        <v>26</v>
      </c>
      <c r="T64" s="8">
        <f>($T63+$J64)-$K64</f>
        <v>1174</v>
      </c>
      <c r="U64" s="8">
        <f>($U63+$L64)-$M64</f>
        <v>1085</v>
      </c>
      <c r="V64" s="8">
        <f>($V63+$N64)-$O64</f>
        <v>1572</v>
      </c>
      <c r="W64" s="8">
        <f>($W63+$P64)-$Q64</f>
        <v>839</v>
      </c>
    </row>
    <row r="65" spans="1:23" ht="13.5" customHeight="1">
      <c r="A65" s="5" t="s">
        <v>21</v>
      </c>
      <c r="B65" s="5" t="s">
        <v>48</v>
      </c>
      <c r="C65" s="5">
        <v>14</v>
      </c>
      <c r="D65" s="7"/>
      <c r="E65" s="7"/>
      <c r="F65" s="8">
        <v>14</v>
      </c>
      <c r="G65" s="8"/>
      <c r="H65" s="8"/>
      <c r="I65" s="8"/>
      <c r="J65" s="8"/>
      <c r="K65" s="8"/>
      <c r="L65" s="8"/>
      <c r="M65" s="8"/>
      <c r="N65" s="8"/>
      <c r="O65" s="8">
        <f>50+14</f>
        <v>64</v>
      </c>
      <c r="P65" s="8"/>
      <c r="Q65" s="8"/>
      <c r="R65" s="8">
        <f>($R64+$F65)-$G65</f>
        <v>793</v>
      </c>
      <c r="S65" s="8">
        <f>($S64+$H65)-$I65</f>
        <v>26</v>
      </c>
      <c r="T65" s="8">
        <f>($T64+$J65)-$K65</f>
        <v>1174</v>
      </c>
      <c r="U65" s="8">
        <f>($U64+$L65)-$M65</f>
        <v>1085</v>
      </c>
      <c r="V65" s="8">
        <f>($V64+$N65)-$O65</f>
        <v>1508</v>
      </c>
      <c r="W65" s="8">
        <f>($W64+$P65)-$Q65</f>
        <v>839</v>
      </c>
    </row>
    <row r="66" spans="1:23" ht="13.5" customHeight="1">
      <c r="A66" s="5" t="s">
        <v>22</v>
      </c>
      <c r="B66" s="5">
        <v>6</v>
      </c>
      <c r="C66" s="5">
        <v>33</v>
      </c>
      <c r="D66" s="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v>50</v>
      </c>
      <c r="R66" s="8">
        <f>($R65+$F66)-$G66</f>
        <v>793</v>
      </c>
      <c r="S66" s="8">
        <f>($S65+$H66)-$I66</f>
        <v>26</v>
      </c>
      <c r="T66" s="8">
        <f>($T65+$J66)-$K66</f>
        <v>1174</v>
      </c>
      <c r="U66" s="8">
        <f>($U65+$L66)-$M66</f>
        <v>1085</v>
      </c>
      <c r="V66" s="8">
        <f>($V65+$N66)-$O66</f>
        <v>1508</v>
      </c>
      <c r="W66" s="8">
        <f>($W65+$P66)-$Q66</f>
        <v>789</v>
      </c>
    </row>
    <row r="67" spans="1:23" ht="13.5" customHeight="1">
      <c r="A67" s="5" t="s">
        <v>17</v>
      </c>
      <c r="B67" s="5">
        <v>8</v>
      </c>
      <c r="C67" s="5" t="s">
        <v>50</v>
      </c>
      <c r="D67" s="7" t="s">
        <v>24</v>
      </c>
      <c r="E67" s="7"/>
      <c r="F67" s="8">
        <v>200</v>
      </c>
      <c r="G67" s="8">
        <v>200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f>($R66+$F67)-$G67</f>
        <v>793</v>
      </c>
      <c r="S67" s="8">
        <f>($S66+$H67)-$I67</f>
        <v>26</v>
      </c>
      <c r="T67" s="8">
        <f>($T66+$J67)-$K67</f>
        <v>1174</v>
      </c>
      <c r="U67" s="8">
        <f>($U66+$L67)-$M67</f>
        <v>1085</v>
      </c>
      <c r="V67" s="8">
        <f>($V66+$N67)-$O67</f>
        <v>1508</v>
      </c>
      <c r="W67" s="8">
        <f>($W66+$P67)-$Q67</f>
        <v>789</v>
      </c>
    </row>
    <row r="68" spans="1:23" ht="13.5" customHeight="1">
      <c r="A68" s="5" t="s">
        <v>18</v>
      </c>
      <c r="B68" s="5">
        <v>3</v>
      </c>
      <c r="C68" s="5" t="s">
        <v>43</v>
      </c>
      <c r="D68" s="7" t="s">
        <v>51</v>
      </c>
      <c r="E68" s="7"/>
      <c r="F68" s="8"/>
      <c r="G68" s="8"/>
      <c r="H68" s="8">
        <f>200+45</f>
        <v>245</v>
      </c>
      <c r="I68" s="8"/>
      <c r="J68" s="8"/>
      <c r="K68" s="8"/>
      <c r="L68" s="8"/>
      <c r="M68" s="8"/>
      <c r="N68" s="8"/>
      <c r="O68" s="8"/>
      <c r="P68" s="8"/>
      <c r="Q68" s="8"/>
      <c r="R68" s="8">
        <f>($R67+$F68)-$G68</f>
        <v>793</v>
      </c>
      <c r="S68" s="8">
        <f>($S67+$H68)-$I68</f>
        <v>271</v>
      </c>
      <c r="T68" s="8">
        <f>($T67+$J68)-$K68</f>
        <v>1174</v>
      </c>
      <c r="U68" s="8">
        <f>($U67+$L68)-$M68</f>
        <v>1085</v>
      </c>
      <c r="V68" s="8">
        <f>($V67+$N68)-$O68</f>
        <v>1508</v>
      </c>
      <c r="W68" s="8">
        <f>($W67+$P68)-$Q68</f>
        <v>789</v>
      </c>
    </row>
    <row r="69" spans="1:23" ht="13.5" customHeight="1">
      <c r="A69" s="5" t="s">
        <v>52</v>
      </c>
      <c r="B69" s="5"/>
      <c r="C69" s="5"/>
      <c r="D69" s="7" t="s">
        <v>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>
        <f>($R68+$F69)-$G69</f>
        <v>793</v>
      </c>
      <c r="S69" s="8">
        <f>($S68+$H69)-$I69</f>
        <v>271</v>
      </c>
      <c r="T69" s="8">
        <f>($T68+$J69)-$K69</f>
        <v>1174</v>
      </c>
      <c r="U69" s="8">
        <f>($U68+$L69)-$M69</f>
        <v>1085</v>
      </c>
      <c r="V69" s="8">
        <f>($V68+$N69)-$O69</f>
        <v>1508</v>
      </c>
      <c r="W69" s="8">
        <f>($W68+$P69)-$Q69</f>
        <v>789</v>
      </c>
    </row>
    <row r="70" spans="1:23" ht="13.5" customHeight="1">
      <c r="A70" s="5" t="s">
        <v>52</v>
      </c>
      <c r="B70" s="5"/>
      <c r="C70" s="5"/>
      <c r="D70" s="7" t="s">
        <v>54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>
        <f>($R69+$F70)-$G70</f>
        <v>793</v>
      </c>
      <c r="S70" s="8">
        <f>($S69+$H70)-$I70</f>
        <v>271</v>
      </c>
      <c r="T70" s="8">
        <f>($T69+$J70)-$K70</f>
        <v>1174</v>
      </c>
      <c r="U70" s="8">
        <f>($U69+$L70)-$M70</f>
        <v>1085</v>
      </c>
      <c r="V70" s="8">
        <f>($V69+$N70)-$O70</f>
        <v>1508</v>
      </c>
      <c r="W70" s="8">
        <f>($W69+$P70)-$Q70</f>
        <v>789</v>
      </c>
    </row>
    <row r="71" spans="1:23" ht="13.5" customHeight="1">
      <c r="A71" s="5" t="s">
        <v>55</v>
      </c>
      <c r="B71" s="5"/>
      <c r="C71" s="5"/>
      <c r="D71" s="7" t="s">
        <v>56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>
        <f>($R70+$F71)-$G71</f>
        <v>793</v>
      </c>
      <c r="S71" s="8">
        <f>($S70+$H71)-$I71</f>
        <v>271</v>
      </c>
      <c r="T71" s="8">
        <f>($T70+$J71)-$K71</f>
        <v>1174</v>
      </c>
      <c r="U71" s="8">
        <f>($U70+$L71)-$M71</f>
        <v>1085</v>
      </c>
      <c r="V71" s="8">
        <f>($V70+$N71)-$O71</f>
        <v>1508</v>
      </c>
      <c r="W71" s="8">
        <f>($W70+$P71)-$Q71</f>
        <v>789</v>
      </c>
    </row>
    <row r="72" spans="1:23" ht="13.5" customHeight="1">
      <c r="A72" s="5" t="s">
        <v>52</v>
      </c>
      <c r="B72" s="5"/>
      <c r="C72" s="5"/>
      <c r="D72" s="7" t="s">
        <v>57</v>
      </c>
      <c r="E72" s="7"/>
      <c r="F72" s="8"/>
      <c r="G72" s="8"/>
      <c r="H72" s="8">
        <v>50</v>
      </c>
      <c r="I72" s="8"/>
      <c r="J72" s="8"/>
      <c r="K72" s="8"/>
      <c r="L72" s="8"/>
      <c r="M72" s="8"/>
      <c r="N72" s="8"/>
      <c r="O72" s="8"/>
      <c r="P72" s="8"/>
      <c r="Q72" s="8">
        <v>50</v>
      </c>
      <c r="R72" s="8">
        <f>($R71+$F72)-$G72</f>
        <v>793</v>
      </c>
      <c r="S72" s="8">
        <f>($S71+$H72)-$I72</f>
        <v>321</v>
      </c>
      <c r="T72" s="8">
        <f>($T71+$J72)-$K72</f>
        <v>1174</v>
      </c>
      <c r="U72" s="8">
        <f>($U71+$L72)-$M72</f>
        <v>1085</v>
      </c>
      <c r="V72" s="8">
        <f>($V71+$N72)-$O72</f>
        <v>1508</v>
      </c>
      <c r="W72" s="8">
        <f>($W71+$P72)-$Q72</f>
        <v>739</v>
      </c>
    </row>
    <row r="73" spans="1:23" ht="13.5" customHeight="1">
      <c r="A73" s="5" t="s">
        <v>58</v>
      </c>
      <c r="B73" s="5"/>
      <c r="C73" s="5"/>
      <c r="D73" s="7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>
        <v>600</v>
      </c>
      <c r="R73" s="8">
        <f>($R72+$F73)-$G73</f>
        <v>793</v>
      </c>
      <c r="S73" s="8">
        <f>($S72+$H73)-$I73</f>
        <v>321</v>
      </c>
      <c r="T73" s="8">
        <f>($T72+$J73)-$K73</f>
        <v>1174</v>
      </c>
      <c r="U73" s="8">
        <f>($U72+$L73)-$M73</f>
        <v>1085</v>
      </c>
      <c r="V73" s="8">
        <f>($V72+$N73)-$O73</f>
        <v>1508</v>
      </c>
      <c r="W73" s="8">
        <f>($W72+$P73)-$Q73</f>
        <v>139</v>
      </c>
    </row>
    <row r="74" spans="1:23" ht="13.5" customHeight="1">
      <c r="A74" s="5" t="s">
        <v>19</v>
      </c>
      <c r="B74" s="5">
        <v>11</v>
      </c>
      <c r="C74" s="5">
        <v>39</v>
      </c>
      <c r="D74" s="7"/>
      <c r="E74" s="7"/>
      <c r="F74" s="8"/>
      <c r="G74" s="8"/>
      <c r="H74" s="8"/>
      <c r="I74" s="8"/>
      <c r="J74" s="8"/>
      <c r="K74" s="8">
        <v>200</v>
      </c>
      <c r="L74" s="8"/>
      <c r="M74" s="8"/>
      <c r="N74" s="8"/>
      <c r="O74" s="8"/>
      <c r="P74" s="8">
        <v>200</v>
      </c>
      <c r="Q74" s="8"/>
      <c r="R74" s="8">
        <f>($R73+$F74)-$G74</f>
        <v>793</v>
      </c>
      <c r="S74" s="8">
        <f>($S73+$H74)-$I74</f>
        <v>321</v>
      </c>
      <c r="T74" s="8">
        <f>($T73+$J74)-$K74</f>
        <v>974</v>
      </c>
      <c r="U74" s="8">
        <f>($U73+$L74)-$M74</f>
        <v>1085</v>
      </c>
      <c r="V74" s="8">
        <f>($V73+$N74)-$O74</f>
        <v>1508</v>
      </c>
      <c r="W74" s="8">
        <f>($W73+$P74)-$Q74</f>
        <v>339</v>
      </c>
    </row>
    <row r="75" spans="1:23" ht="13.5" customHeight="1">
      <c r="A75" s="5" t="s">
        <v>58</v>
      </c>
      <c r="B75" s="5"/>
      <c r="C75" s="5"/>
      <c r="D75" s="7" t="s">
        <v>60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v>200</v>
      </c>
      <c r="R75" s="8">
        <f>($R74+$F75)-$G75</f>
        <v>793</v>
      </c>
      <c r="S75" s="8">
        <f>($S74+$H75)-$I75</f>
        <v>321</v>
      </c>
      <c r="T75" s="8">
        <f>($T74+$J75)-$K75</f>
        <v>974</v>
      </c>
      <c r="U75" s="8">
        <f>($U74+$L75)-$M75</f>
        <v>1085</v>
      </c>
      <c r="V75" s="8">
        <f>($V74+$N75)-$O75</f>
        <v>1508</v>
      </c>
      <c r="W75" s="8">
        <f>($W74+$P75)-$Q75</f>
        <v>139</v>
      </c>
    </row>
    <row r="76" spans="1:23" ht="13.5" customHeight="1">
      <c r="A76" s="5" t="s">
        <v>20</v>
      </c>
      <c r="B76" s="5" t="s">
        <v>31</v>
      </c>
      <c r="C76" s="5">
        <v>39</v>
      </c>
      <c r="D76" s="7"/>
      <c r="E76" s="7"/>
      <c r="F76" s="8"/>
      <c r="G76" s="8"/>
      <c r="H76" s="8"/>
      <c r="I76" s="8"/>
      <c r="J76" s="8"/>
      <c r="K76" s="8"/>
      <c r="L76" s="8"/>
      <c r="M76" s="8">
        <v>600</v>
      </c>
      <c r="N76" s="8"/>
      <c r="O76" s="8"/>
      <c r="P76" s="8">
        <v>600</v>
      </c>
      <c r="Q76" s="8"/>
      <c r="R76" s="8">
        <f>($R75+$F76)-$G76</f>
        <v>793</v>
      </c>
      <c r="S76" s="8">
        <f>($S75+$H76)-$I76</f>
        <v>321</v>
      </c>
      <c r="T76" s="8">
        <f>($T75+$J76)-$K76</f>
        <v>974</v>
      </c>
      <c r="U76" s="8">
        <f>($U75+$L76)-$M76</f>
        <v>485</v>
      </c>
      <c r="V76" s="8">
        <f>($V75+$N76)-$O76</f>
        <v>1508</v>
      </c>
      <c r="W76" s="8">
        <f>($W75+$P76)-$Q76</f>
        <v>739</v>
      </c>
    </row>
    <row r="77" spans="1:23" ht="13.5" customHeight="1">
      <c r="A77" s="5"/>
      <c r="B77" s="5">
        <v>6</v>
      </c>
      <c r="C77" s="5" t="s">
        <v>50</v>
      </c>
      <c r="D77" s="7"/>
      <c r="E77" s="7"/>
      <c r="F77" s="8">
        <v>50</v>
      </c>
      <c r="G77" s="8"/>
      <c r="H77" s="8"/>
      <c r="I77" s="8"/>
      <c r="J77" s="8"/>
      <c r="K77" s="8"/>
      <c r="L77" s="8">
        <v>200</v>
      </c>
      <c r="M77" s="8">
        <v>50</v>
      </c>
      <c r="N77" s="8"/>
      <c r="O77" s="8"/>
      <c r="P77" s="8"/>
      <c r="Q77" s="8"/>
      <c r="R77" s="8">
        <f>($R76+$F77)-$G77</f>
        <v>843</v>
      </c>
      <c r="S77" s="8">
        <f>($S76+$H77)-$I77</f>
        <v>321</v>
      </c>
      <c r="T77" s="8">
        <f>($T76+$J77)-$K77</f>
        <v>974</v>
      </c>
      <c r="U77" s="8">
        <f>($U76+$L77)-$M77</f>
        <v>635</v>
      </c>
      <c r="V77" s="8">
        <f>($V76+$N77)-$O77</f>
        <v>1508</v>
      </c>
      <c r="W77" s="8">
        <f>($W76+$P77)-$Q77</f>
        <v>739</v>
      </c>
    </row>
    <row r="78" spans="1:23" ht="13.5" customHeight="1">
      <c r="A78" s="5" t="s">
        <v>58</v>
      </c>
      <c r="B78" s="5"/>
      <c r="C78" s="5"/>
      <c r="D78" s="7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>
        <v>200</v>
      </c>
      <c r="R78" s="8">
        <f>($R77+$F78)-$G78</f>
        <v>843</v>
      </c>
      <c r="S78" s="8">
        <f>($S77+$H78)-$I78</f>
        <v>321</v>
      </c>
      <c r="T78" s="8">
        <f>($T77+$J78)-$K78</f>
        <v>974</v>
      </c>
      <c r="U78" s="8">
        <f>($U77+$L78)-$M78</f>
        <v>635</v>
      </c>
      <c r="V78" s="8">
        <f>($V77+$N78)-$O78</f>
        <v>1508</v>
      </c>
      <c r="W78" s="8">
        <f>($W77+$P78)-$Q78</f>
        <v>539</v>
      </c>
    </row>
    <row r="79" spans="1:23" ht="13.5" customHeight="1">
      <c r="A79" s="5" t="s">
        <v>21</v>
      </c>
      <c r="B79" s="5">
        <v>7</v>
      </c>
      <c r="C79" s="5">
        <v>21</v>
      </c>
      <c r="D79" s="7"/>
      <c r="E79" s="7"/>
      <c r="F79" s="8"/>
      <c r="G79" s="8"/>
      <c r="H79" s="8"/>
      <c r="I79" s="8"/>
      <c r="J79" s="8"/>
      <c r="K79" s="8"/>
      <c r="L79" s="8">
        <v>18</v>
      </c>
      <c r="M79" s="8"/>
      <c r="N79" s="8"/>
      <c r="O79" s="8">
        <v>18</v>
      </c>
      <c r="P79" s="8"/>
      <c r="Q79" s="8"/>
      <c r="R79" s="8">
        <f>($R78+$F79)-$G79</f>
        <v>843</v>
      </c>
      <c r="S79" s="8">
        <f>($S78+$H79)-$I79</f>
        <v>321</v>
      </c>
      <c r="T79" s="8">
        <f>($T78+$J79)-$K79</f>
        <v>974</v>
      </c>
      <c r="U79" s="8">
        <f>($U78+$L79)-$M79</f>
        <v>653</v>
      </c>
      <c r="V79" s="8">
        <f>($V78+$N79)-$O79</f>
        <v>1490</v>
      </c>
      <c r="W79" s="8">
        <f>($W78+$P79)-$Q79</f>
        <v>539</v>
      </c>
    </row>
    <row r="80" spans="1:23" ht="13.5" customHeight="1">
      <c r="A80" s="5" t="s">
        <v>62</v>
      </c>
      <c r="B80" s="5"/>
      <c r="C80" s="5"/>
      <c r="D80" s="7" t="s">
        <v>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>
        <f>($R79+$F80)-$G80</f>
        <v>843</v>
      </c>
      <c r="S80" s="8">
        <f>($S79+$H80)-$I80</f>
        <v>321</v>
      </c>
      <c r="T80" s="8">
        <f>($T79+$J80)-$K80</f>
        <v>974</v>
      </c>
      <c r="U80" s="8">
        <f>($U79+$L80)-$M80</f>
        <v>653</v>
      </c>
      <c r="V80" s="8">
        <f>($V79+$N80)-$O80</f>
        <v>1490</v>
      </c>
      <c r="W80" s="8">
        <f>($W79+$P80)-$Q80</f>
        <v>539</v>
      </c>
    </row>
    <row r="81" spans="1:23" ht="13.5" customHeight="1">
      <c r="A81" s="5" t="s">
        <v>22</v>
      </c>
      <c r="B81" s="5">
        <v>6</v>
      </c>
      <c r="C81" s="5">
        <v>39</v>
      </c>
      <c r="D81" s="7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f>($R80+$F81)-$G81</f>
        <v>843</v>
      </c>
      <c r="S81" s="8">
        <f>($S80+$H81)-$I81</f>
        <v>321</v>
      </c>
      <c r="T81" s="8">
        <f>($T80+$J81)-$K81</f>
        <v>974</v>
      </c>
      <c r="U81" s="8">
        <f>($U80+$L81)-$M81</f>
        <v>653</v>
      </c>
      <c r="V81" s="8">
        <f>($V80+$N81)-$O81</f>
        <v>1490</v>
      </c>
      <c r="W81" s="8">
        <f>($W80+$P81)-$Q81</f>
        <v>539</v>
      </c>
    </row>
    <row r="82" spans="1:23" ht="13.5" customHeight="1">
      <c r="A82" s="5" t="s">
        <v>17</v>
      </c>
      <c r="B82" s="5">
        <v>8</v>
      </c>
      <c r="C82" s="5">
        <v>13</v>
      </c>
      <c r="D82" s="7" t="s">
        <v>24</v>
      </c>
      <c r="E82" s="7"/>
      <c r="F82" s="8"/>
      <c r="G82" s="8">
        <v>140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>
        <f>($R81+$F82)-$G82</f>
        <v>703</v>
      </c>
      <c r="S82" s="8">
        <f>($S81+$H82)-$I82</f>
        <v>321</v>
      </c>
      <c r="T82" s="8">
        <f>($T81+$J82)-$K82</f>
        <v>974</v>
      </c>
      <c r="U82" s="8">
        <f>($U81+$L82)-$M82</f>
        <v>653</v>
      </c>
      <c r="V82" s="8">
        <f>($V81+$N82)-$O82</f>
        <v>1490</v>
      </c>
      <c r="W82" s="8">
        <f>($W81+$P82)-$Q82</f>
        <v>539</v>
      </c>
    </row>
    <row r="83" spans="1:23" ht="13.5" customHeight="1">
      <c r="A83" s="5" t="s">
        <v>18</v>
      </c>
      <c r="B83" s="5">
        <v>7</v>
      </c>
      <c r="C83" s="5" t="s">
        <v>26</v>
      </c>
      <c r="D83" s="7"/>
      <c r="E83" s="7"/>
      <c r="F83" s="8"/>
      <c r="G83" s="8"/>
      <c r="H83" s="8"/>
      <c r="I83" s="8">
        <v>8</v>
      </c>
      <c r="J83" s="8"/>
      <c r="K83" s="8"/>
      <c r="L83" s="8">
        <v>8</v>
      </c>
      <c r="M83" s="8"/>
      <c r="N83" s="8"/>
      <c r="O83" s="8"/>
      <c r="P83" s="8"/>
      <c r="Q83" s="8"/>
      <c r="R83" s="8">
        <f>($R82+$F83)-$G83</f>
        <v>703</v>
      </c>
      <c r="S83" s="8">
        <f>($S82+$H83)-$I83</f>
        <v>313</v>
      </c>
      <c r="T83" s="8">
        <f>($T82+$J83)-$K83</f>
        <v>974</v>
      </c>
      <c r="U83" s="8">
        <f>($U82+$L83)-$M83</f>
        <v>661</v>
      </c>
      <c r="V83" s="8">
        <f>($V82+$N83)-$O83</f>
        <v>1490</v>
      </c>
      <c r="W83" s="8">
        <f>($W82+$P83)-$Q83</f>
        <v>539</v>
      </c>
    </row>
    <row r="84" spans="1:23" ht="13.5" customHeight="1">
      <c r="A84" s="5" t="s">
        <v>19</v>
      </c>
      <c r="B84" s="5">
        <v>11</v>
      </c>
      <c r="C84" s="5">
        <v>10</v>
      </c>
      <c r="D84" s="7"/>
      <c r="E84" s="7"/>
      <c r="F84" s="8"/>
      <c r="G84" s="8"/>
      <c r="H84" s="8"/>
      <c r="I84" s="8"/>
      <c r="J84" s="8">
        <v>200</v>
      </c>
      <c r="K84" s="8"/>
      <c r="L84" s="8"/>
      <c r="M84" s="8"/>
      <c r="N84" s="8"/>
      <c r="O84" s="8"/>
      <c r="P84" s="8"/>
      <c r="Q84" s="8"/>
      <c r="R84" s="8">
        <f>($R83+$F84)-$G84</f>
        <v>703</v>
      </c>
      <c r="S84" s="8">
        <f>($S83+$H84)-$I84</f>
        <v>313</v>
      </c>
      <c r="T84" s="8">
        <f>($T83+$J84)-$K84</f>
        <v>1174</v>
      </c>
      <c r="U84" s="8">
        <f>($U83+$L84)-$M84</f>
        <v>661</v>
      </c>
      <c r="V84" s="8">
        <f>($V83+$N84)-$O84</f>
        <v>1490</v>
      </c>
      <c r="W84" s="8">
        <f>($W83+$P84)-$Q84</f>
        <v>539</v>
      </c>
    </row>
    <row r="85" spans="1:23" ht="13.5" customHeight="1">
      <c r="A85" s="5" t="s">
        <v>20</v>
      </c>
      <c r="B85" s="5">
        <v>7</v>
      </c>
      <c r="C85" s="5">
        <v>12</v>
      </c>
      <c r="D85" s="7" t="s">
        <v>24</v>
      </c>
      <c r="E85" s="7"/>
      <c r="F85" s="8"/>
      <c r="G85" s="8"/>
      <c r="H85" s="8"/>
      <c r="I85" s="8"/>
      <c r="J85" s="8"/>
      <c r="K85" s="8"/>
      <c r="L85" s="8"/>
      <c r="M85" s="8">
        <v>150</v>
      </c>
      <c r="N85" s="8"/>
      <c r="O85" s="8"/>
      <c r="P85" s="8"/>
      <c r="Q85" s="8"/>
      <c r="R85" s="8">
        <f>($R84+$F85)-$G85</f>
        <v>703</v>
      </c>
      <c r="S85" s="8">
        <f>($S84+$H85)-$I85</f>
        <v>313</v>
      </c>
      <c r="T85" s="8">
        <f>($T84+$J85)-$K85</f>
        <v>1174</v>
      </c>
      <c r="U85" s="8">
        <f>($U84+$L85)-$M85</f>
        <v>511</v>
      </c>
      <c r="V85" s="8">
        <f>($V84+$N85)-$O85</f>
        <v>1490</v>
      </c>
      <c r="W85" s="8">
        <f>($W84+$P85)-$Q85</f>
        <v>539</v>
      </c>
    </row>
    <row r="86" spans="1:23" ht="13.5" customHeight="1">
      <c r="A86" s="5" t="s">
        <v>64</v>
      </c>
      <c r="B86" s="5"/>
      <c r="C86" s="5"/>
      <c r="D86" s="7" t="s">
        <v>65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>
        <f>($R85+$F86)-$G86</f>
        <v>703</v>
      </c>
      <c r="S86" s="8">
        <f>($S85+$H86)-$I86</f>
        <v>313</v>
      </c>
      <c r="T86" s="8">
        <f>($T85+$J86)-$K86</f>
        <v>1174</v>
      </c>
      <c r="U86" s="8">
        <f>($U85+$L86)-$M86</f>
        <v>511</v>
      </c>
      <c r="V86" s="8">
        <f>($V85+$N86)-$O86</f>
        <v>1490</v>
      </c>
      <c r="W86" s="8">
        <f>($W85+$P86)-$Q86</f>
        <v>539</v>
      </c>
    </row>
    <row r="87" spans="1:23" ht="13.5" customHeight="1">
      <c r="A87" s="5" t="s">
        <v>21</v>
      </c>
      <c r="B87" s="5">
        <v>5</v>
      </c>
      <c r="C87" s="5">
        <v>26</v>
      </c>
      <c r="D87" s="7"/>
      <c r="E87" s="7"/>
      <c r="F87" s="8"/>
      <c r="G87" s="8"/>
      <c r="H87" s="8">
        <v>22</v>
      </c>
      <c r="I87" s="8"/>
      <c r="J87" s="8"/>
      <c r="K87" s="8"/>
      <c r="L87" s="8"/>
      <c r="M87" s="8"/>
      <c r="N87" s="8"/>
      <c r="O87" s="8">
        <v>22</v>
      </c>
      <c r="P87" s="8"/>
      <c r="Q87" s="8"/>
      <c r="R87" s="8">
        <f>($R86+$F87)-$G87</f>
        <v>703</v>
      </c>
      <c r="S87" s="8">
        <f>($S86+$H87)-$I87</f>
        <v>335</v>
      </c>
      <c r="T87" s="8">
        <f>($T86+$J87)-$K87</f>
        <v>1174</v>
      </c>
      <c r="U87" s="8">
        <f>($U86+$L87)-$M87</f>
        <v>511</v>
      </c>
      <c r="V87" s="8">
        <f>($V86+$N87)-$O87</f>
        <v>1468</v>
      </c>
      <c r="W87" s="8">
        <f>($W86+$P87)-$Q87</f>
        <v>539</v>
      </c>
    </row>
    <row r="88" spans="1:23" ht="13.5" customHeight="1">
      <c r="A88" s="5" t="s">
        <v>22</v>
      </c>
      <c r="B88" s="5" t="s">
        <v>34</v>
      </c>
      <c r="C88" s="5" t="s">
        <v>66</v>
      </c>
      <c r="D88" s="7" t="s">
        <v>24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>
        <v>200</v>
      </c>
      <c r="Q88" s="8">
        <v>60</v>
      </c>
      <c r="R88" s="8">
        <f>($R87+$F88)-$G88</f>
        <v>703</v>
      </c>
      <c r="S88" s="8">
        <f>($S87+$H88)-$I88</f>
        <v>335</v>
      </c>
      <c r="T88" s="8">
        <f>($T87+$J88)-$K88</f>
        <v>1174</v>
      </c>
      <c r="U88" s="8">
        <f>($U87+$L88)-$M88</f>
        <v>511</v>
      </c>
      <c r="V88" s="8">
        <f>($V87+$N88)-$O88</f>
        <v>1468</v>
      </c>
      <c r="W88" s="8">
        <f>($W87+$P88)-$Q88</f>
        <v>679</v>
      </c>
    </row>
    <row r="89" spans="1:23" ht="13.5" customHeight="1">
      <c r="A89" s="5"/>
      <c r="B89" s="5" t="s">
        <v>34</v>
      </c>
      <c r="C89" s="5" t="s">
        <v>67</v>
      </c>
      <c r="D89" s="7" t="s">
        <v>24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v>60</v>
      </c>
      <c r="R89" s="8">
        <f>($R88+$F89)-$G89</f>
        <v>703</v>
      </c>
      <c r="S89" s="8">
        <f>($S88+$H89)-$I89</f>
        <v>335</v>
      </c>
      <c r="T89" s="8">
        <f>($T88+$J89)-$K89</f>
        <v>1174</v>
      </c>
      <c r="U89" s="8">
        <f>($U88+$L89)-$M89</f>
        <v>511</v>
      </c>
      <c r="V89" s="8">
        <f>($V88+$N89)-$O89</f>
        <v>1468</v>
      </c>
      <c r="W89" s="8">
        <f>($W88+$P89)-$Q89</f>
        <v>619</v>
      </c>
    </row>
    <row r="90" spans="1:23" ht="13.5" customHeight="1">
      <c r="A90" s="5"/>
      <c r="B90" s="5">
        <v>8</v>
      </c>
      <c r="C90" s="5">
        <v>11</v>
      </c>
      <c r="D90" s="7"/>
      <c r="E90" s="7"/>
      <c r="F90" s="8"/>
      <c r="G90" s="8"/>
      <c r="H90" s="8">
        <v>10</v>
      </c>
      <c r="I90" s="8"/>
      <c r="J90" s="8"/>
      <c r="K90" s="8"/>
      <c r="L90" s="8"/>
      <c r="M90" s="8"/>
      <c r="N90" s="8"/>
      <c r="O90" s="8"/>
      <c r="P90" s="8"/>
      <c r="Q90" s="8">
        <v>10</v>
      </c>
      <c r="R90" s="8">
        <f>($R89+$F90)-$G90</f>
        <v>703</v>
      </c>
      <c r="S90" s="8">
        <f>($S89+$H90)-$I90</f>
        <v>345</v>
      </c>
      <c r="T90" s="8">
        <f>($T89+$J90)-$K90</f>
        <v>1174</v>
      </c>
      <c r="U90" s="8">
        <f>($U89+$L90)-$M90</f>
        <v>511</v>
      </c>
      <c r="V90" s="8">
        <f>($V89+$N90)-$O90</f>
        <v>1468</v>
      </c>
      <c r="W90" s="8">
        <f>($W89+$P90)-$Q90</f>
        <v>609</v>
      </c>
    </row>
    <row r="91" spans="1:23" ht="13.5" customHeight="1">
      <c r="A91" s="5" t="s">
        <v>68</v>
      </c>
      <c r="B91" s="5"/>
      <c r="C91" s="5"/>
      <c r="D91" s="7" t="s">
        <v>69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>
        <f>($R90+$F91)-$G91</f>
        <v>703</v>
      </c>
      <c r="S91" s="8">
        <f>($S90+$H91)-$I91</f>
        <v>345</v>
      </c>
      <c r="T91" s="8">
        <f>($T90+$J91)-$K91</f>
        <v>1174</v>
      </c>
      <c r="U91" s="8">
        <f>($U90+$L91)-$M91</f>
        <v>511</v>
      </c>
      <c r="V91" s="8">
        <f>($V90+$N91)-$O91</f>
        <v>1468</v>
      </c>
      <c r="W91" s="8">
        <f>($W90+$P91)-$Q91</f>
        <v>609</v>
      </c>
    </row>
    <row r="92" spans="1:23" ht="13.5" customHeight="1">
      <c r="A92" s="5" t="s">
        <v>68</v>
      </c>
      <c r="B92" s="5"/>
      <c r="C92" s="5"/>
      <c r="D92" s="7" t="s">
        <v>70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>
        <f>($R91+$F92)-$G92</f>
        <v>703</v>
      </c>
      <c r="S92" s="8">
        <f>($S91+$H92)-$I92</f>
        <v>345</v>
      </c>
      <c r="T92" s="8">
        <f>($T91+$J92)-$K92</f>
        <v>1174</v>
      </c>
      <c r="U92" s="8">
        <f>($U91+$L92)-$M92</f>
        <v>511</v>
      </c>
      <c r="V92" s="8">
        <f>($V91+$N92)-$O92</f>
        <v>1468</v>
      </c>
      <c r="W92" s="8">
        <f>($W91+$P92)-$Q92</f>
        <v>609</v>
      </c>
    </row>
    <row r="93" spans="1:23" ht="13.5" customHeight="1">
      <c r="A93" s="5" t="s">
        <v>71</v>
      </c>
      <c r="B93" s="5"/>
      <c r="C93" s="5"/>
      <c r="D93" s="7" t="s">
        <v>72</v>
      </c>
      <c r="E93" s="7"/>
      <c r="F93" s="8"/>
      <c r="G93" s="8"/>
      <c r="H93" s="8"/>
      <c r="I93" s="8"/>
      <c r="J93" s="8"/>
      <c r="K93" s="8">
        <v>600</v>
      </c>
      <c r="L93" s="8"/>
      <c r="M93" s="8"/>
      <c r="N93" s="8"/>
      <c r="O93" s="8"/>
      <c r="P93" s="8">
        <v>600</v>
      </c>
      <c r="Q93" s="8"/>
      <c r="R93" s="8">
        <f>($R92+$F93)-$G93</f>
        <v>703</v>
      </c>
      <c r="S93" s="8">
        <f>($S92+$H93)-$I93</f>
        <v>345</v>
      </c>
      <c r="T93" s="8">
        <f>($T92+$J93)-$K93</f>
        <v>574</v>
      </c>
      <c r="U93" s="8">
        <f>($U92+$L93)-$M93</f>
        <v>511</v>
      </c>
      <c r="V93" s="8">
        <f>($V92+$N93)-$O93</f>
        <v>1468</v>
      </c>
      <c r="W93" s="8">
        <f>($W92+$P93)-$Q93</f>
        <v>1209</v>
      </c>
    </row>
    <row r="94" spans="1:23" ht="13.5" customHeight="1">
      <c r="A94" s="5" t="s">
        <v>58</v>
      </c>
      <c r="B94" s="5"/>
      <c r="C94" s="5"/>
      <c r="D94" s="7" t="s">
        <v>73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v>200</v>
      </c>
      <c r="R94" s="8">
        <f>($R93+$F94)-$G94</f>
        <v>703</v>
      </c>
      <c r="S94" s="8">
        <f>($S93+$H94)-$I94</f>
        <v>345</v>
      </c>
      <c r="T94" s="8">
        <f>($T93+$J94)-$K94</f>
        <v>574</v>
      </c>
      <c r="U94" s="8">
        <f>($U93+$L94)-$M94</f>
        <v>511</v>
      </c>
      <c r="V94" s="8">
        <f>($V93+$N94)-$O94</f>
        <v>1468</v>
      </c>
      <c r="W94" s="8">
        <f>($W93+$P94)-$Q94</f>
        <v>1009</v>
      </c>
    </row>
    <row r="95" spans="1:23" ht="13.5" customHeight="1">
      <c r="A95" s="5" t="s">
        <v>74</v>
      </c>
      <c r="B95" s="5"/>
      <c r="C95" s="5"/>
      <c r="D95" s="7" t="s">
        <v>75</v>
      </c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>
        <f>($R94+$F95)-$G95</f>
        <v>703</v>
      </c>
      <c r="S95" s="8">
        <f>($S94+$H95)-$I95</f>
        <v>345</v>
      </c>
      <c r="T95" s="8">
        <f>($T94+$J95)-$K95</f>
        <v>574</v>
      </c>
      <c r="U95" s="8">
        <f>($U94+$L95)-$M95</f>
        <v>511</v>
      </c>
      <c r="V95" s="8">
        <f>($V94+$N95)-$O95</f>
        <v>1468</v>
      </c>
      <c r="W95" s="8">
        <f>($W94+$P95)-$Q95</f>
        <v>1009</v>
      </c>
    </row>
    <row r="96" spans="1:23" ht="13.5" customHeight="1">
      <c r="A96" s="5" t="s">
        <v>74</v>
      </c>
      <c r="B96" s="5"/>
      <c r="C96" s="5"/>
      <c r="D96" s="7" t="s">
        <v>76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>
        <f>($R95+$F96)-$G96</f>
        <v>703</v>
      </c>
      <c r="S96" s="8">
        <f>($S95+$H96)-$I96</f>
        <v>345</v>
      </c>
      <c r="T96" s="8">
        <f>($T95+$J96)-$K96</f>
        <v>574</v>
      </c>
      <c r="U96" s="8">
        <f>($U95+$L96)-$M96</f>
        <v>511</v>
      </c>
      <c r="V96" s="8">
        <f>($V95+$N96)-$O96</f>
        <v>1468</v>
      </c>
      <c r="W96" s="8">
        <f>($W95+$P96)-$Q96</f>
        <v>1009</v>
      </c>
    </row>
    <row r="97" spans="1:23" ht="13.5" customHeight="1">
      <c r="A97" s="5" t="s">
        <v>62</v>
      </c>
      <c r="B97" s="5"/>
      <c r="C97" s="5"/>
      <c r="D97" s="7" t="s">
        <v>77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>
        <f>($R96+$F97)-$G97</f>
        <v>703</v>
      </c>
      <c r="S97" s="8">
        <f>($S96+$H97)-$I97</f>
        <v>345</v>
      </c>
      <c r="T97" s="8">
        <f>($T96+$J97)-$K97</f>
        <v>574</v>
      </c>
      <c r="U97" s="8">
        <f>($U96+$L97)-$M97</f>
        <v>511</v>
      </c>
      <c r="V97" s="8">
        <f>($V96+$N97)-$O97</f>
        <v>1468</v>
      </c>
      <c r="W97" s="8">
        <f>($W96+$P97)-$Q97</f>
        <v>1009</v>
      </c>
    </row>
    <row r="98" spans="1:23" ht="13.5" customHeight="1">
      <c r="A98" s="5" t="s">
        <v>62</v>
      </c>
      <c r="B98" s="5"/>
      <c r="C98" s="5"/>
      <c r="D98" s="7" t="s">
        <v>78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>
        <f>($R97+$F98)-$G98</f>
        <v>703</v>
      </c>
      <c r="S98" s="8">
        <f>($S97+$H98)-$I98</f>
        <v>345</v>
      </c>
      <c r="T98" s="8">
        <f>($T97+$J98)-$K98</f>
        <v>574</v>
      </c>
      <c r="U98" s="8">
        <f>($U97+$L98)-$M98</f>
        <v>511</v>
      </c>
      <c r="V98" s="8">
        <f>($V97+$N98)-$O98</f>
        <v>1468</v>
      </c>
      <c r="W98" s="8">
        <f>($W97+$P98)-$Q98</f>
        <v>1009</v>
      </c>
    </row>
    <row r="99" spans="1:23" ht="13.5" customHeight="1">
      <c r="A99" s="5" t="s">
        <v>74</v>
      </c>
      <c r="B99" s="5"/>
      <c r="C99" s="5"/>
      <c r="D99" s="7" t="s">
        <v>79</v>
      </c>
      <c r="E99" s="7"/>
      <c r="F99" s="8"/>
      <c r="G99" s="8"/>
      <c r="H99" s="8"/>
      <c r="I99" s="8"/>
      <c r="J99" s="8"/>
      <c r="K99" s="8">
        <v>270</v>
      </c>
      <c r="L99" s="8">
        <v>270</v>
      </c>
      <c r="M99" s="8"/>
      <c r="N99" s="8"/>
      <c r="O99" s="8"/>
      <c r="P99" s="8"/>
      <c r="Q99" s="8"/>
      <c r="R99" s="8">
        <f>($R98+$F99)-$G99</f>
        <v>703</v>
      </c>
      <c r="S99" s="8">
        <f>($S98+$H99)-$I99</f>
        <v>345</v>
      </c>
      <c r="T99" s="8">
        <f>($T98+$J99)-$K99</f>
        <v>304</v>
      </c>
      <c r="U99" s="8">
        <f>($U98+$L99)-$M99</f>
        <v>781</v>
      </c>
      <c r="V99" s="8">
        <f>($V98+$N99)-$O99</f>
        <v>1468</v>
      </c>
      <c r="W99" s="8">
        <f>($W98+$P99)-$Q99</f>
        <v>1009</v>
      </c>
    </row>
    <row r="100" spans="1:23" ht="13.5" customHeight="1">
      <c r="A100" s="5" t="s">
        <v>17</v>
      </c>
      <c r="B100" s="5" t="s">
        <v>80</v>
      </c>
      <c r="C100" s="5">
        <v>19</v>
      </c>
      <c r="D100" s="7"/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f>($R99+$F100)-$G100</f>
        <v>703</v>
      </c>
      <c r="S100" s="8">
        <f>($S99+$H100)-$I100</f>
        <v>345</v>
      </c>
      <c r="T100" s="8">
        <f>($T99+$J100)-$K100</f>
        <v>304</v>
      </c>
      <c r="U100" s="8">
        <f>($U99+$L100)-$M100</f>
        <v>781</v>
      </c>
      <c r="V100" s="8">
        <f>($V99+$N100)-$O100</f>
        <v>1468</v>
      </c>
      <c r="W100" s="8">
        <f>($W99+$P100)-$Q100</f>
        <v>1009</v>
      </c>
    </row>
    <row r="101" spans="1:23" ht="13.5" customHeight="1">
      <c r="A101" s="5"/>
      <c r="B101" s="5">
        <v>4</v>
      </c>
      <c r="C101" s="5">
        <v>23</v>
      </c>
      <c r="D101" s="7" t="s">
        <v>24</v>
      </c>
      <c r="E101" s="7" t="s">
        <v>81</v>
      </c>
      <c r="F101" s="8"/>
      <c r="G101" s="8">
        <v>220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>
        <f>($R100+$F101)-$G101</f>
        <v>483</v>
      </c>
      <c r="S101" s="8">
        <f>($S100+$H101)-$I101</f>
        <v>345</v>
      </c>
      <c r="T101" s="8">
        <f>($T100+$J101)-$K101</f>
        <v>304</v>
      </c>
      <c r="U101" s="8">
        <f>($U100+$L101)-$M101</f>
        <v>781</v>
      </c>
      <c r="V101" s="8">
        <f>($V100+$N101)-$O101</f>
        <v>1468</v>
      </c>
      <c r="W101" s="8">
        <f>($W100+$P101)-$Q101</f>
        <v>1009</v>
      </c>
    </row>
    <row r="102" spans="1:23" ht="13.5" customHeight="1">
      <c r="A102" s="5"/>
      <c r="B102" s="5"/>
      <c r="C102" s="5"/>
      <c r="D102" s="7"/>
      <c r="E102" s="7" t="s">
        <v>82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>
        <f>($R101+$F102)-$G102</f>
        <v>483</v>
      </c>
      <c r="S102" s="8">
        <f>($S101+$H102)-$I102</f>
        <v>345</v>
      </c>
      <c r="T102" s="8">
        <f>($T101+$J102)-$K102</f>
        <v>304</v>
      </c>
      <c r="U102" s="8">
        <f>($U101+$L102)-$M102</f>
        <v>781</v>
      </c>
      <c r="V102" s="8">
        <f>($V101+$N102)-$O102</f>
        <v>1468</v>
      </c>
      <c r="W102" s="8">
        <f>($W101+$P102)-$Q102</f>
        <v>1009</v>
      </c>
    </row>
    <row r="103" spans="1:23" ht="13.5" customHeight="1">
      <c r="A103" s="5" t="s">
        <v>64</v>
      </c>
      <c r="B103" s="5"/>
      <c r="C103" s="5"/>
      <c r="D103" s="7" t="s">
        <v>65</v>
      </c>
      <c r="E103" s="7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>
        <f>($R102+$F103)-$G103</f>
        <v>483</v>
      </c>
      <c r="S103" s="8">
        <f>($S102+$H103)-$I103</f>
        <v>345</v>
      </c>
      <c r="T103" s="8">
        <f>($T102+$J103)-$K103</f>
        <v>304</v>
      </c>
      <c r="U103" s="8">
        <f>($U102+$L103)-$M103</f>
        <v>781</v>
      </c>
      <c r="V103" s="8">
        <f>($V102+$N103)-$O103</f>
        <v>1468</v>
      </c>
      <c r="W103" s="8">
        <f>($W102+$P103)-$Q103</f>
        <v>1009</v>
      </c>
    </row>
    <row r="104" spans="1:23" ht="13.5" customHeight="1">
      <c r="A104" s="5" t="s">
        <v>18</v>
      </c>
      <c r="B104" s="5">
        <v>7</v>
      </c>
      <c r="C104" s="5">
        <v>16</v>
      </c>
      <c r="D104" s="7"/>
      <c r="E104" s="7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>
        <f>($R103+$F104)-$G104</f>
        <v>483</v>
      </c>
      <c r="S104" s="8">
        <f>($S103+$H104)-$I104</f>
        <v>345</v>
      </c>
      <c r="T104" s="8">
        <f>($T103+$J104)-$K104</f>
        <v>304</v>
      </c>
      <c r="U104" s="8">
        <f>($U103+$L104)-$M104</f>
        <v>781</v>
      </c>
      <c r="V104" s="8">
        <f>($V103+$N104)-$O104</f>
        <v>1468</v>
      </c>
      <c r="W104" s="8">
        <f>($W103+$P104)-$Q104</f>
        <v>1009</v>
      </c>
    </row>
    <row r="105" spans="1:23" ht="13.5" customHeight="1">
      <c r="A105" s="5" t="s">
        <v>83</v>
      </c>
      <c r="B105" s="5"/>
      <c r="C105" s="5"/>
      <c r="D105" s="7" t="s">
        <v>84</v>
      </c>
      <c r="E105" s="7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>
        <f>($R104+$F105)-$G105</f>
        <v>483</v>
      </c>
      <c r="S105" s="8">
        <f>($S104+$H105)-$I105</f>
        <v>345</v>
      </c>
      <c r="T105" s="8">
        <f>($T104+$J105)-$K105</f>
        <v>304</v>
      </c>
      <c r="U105" s="8">
        <f>($U104+$L105)-$M105</f>
        <v>781</v>
      </c>
      <c r="V105" s="8">
        <f>($V104+$N105)-$O105</f>
        <v>1468</v>
      </c>
      <c r="W105" s="8">
        <f>($W104+$P105)-$Q105</f>
        <v>1009</v>
      </c>
    </row>
    <row r="106" spans="1:23" ht="13.5" customHeight="1">
      <c r="A106" s="5" t="s">
        <v>85</v>
      </c>
      <c r="B106" s="5"/>
      <c r="C106" s="5"/>
      <c r="D106" s="7" t="s">
        <v>86</v>
      </c>
      <c r="E106" s="7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>
        <f>($R105+$F106)-$G106</f>
        <v>483</v>
      </c>
      <c r="S106" s="8">
        <f>($S105+$H106)-$I106</f>
        <v>345</v>
      </c>
      <c r="T106" s="8">
        <f>($T105+$J106)-$K106</f>
        <v>304</v>
      </c>
      <c r="U106" s="8">
        <f>($U105+$L106)-$M106</f>
        <v>781</v>
      </c>
      <c r="V106" s="8">
        <f>($V105+$N106)-$O106</f>
        <v>1468</v>
      </c>
      <c r="W106" s="8">
        <f>($W105+$P106)-$Q106</f>
        <v>1009</v>
      </c>
    </row>
    <row r="107" spans="1:23" ht="13.5" customHeight="1">
      <c r="A107" s="5" t="s">
        <v>83</v>
      </c>
      <c r="B107" s="5"/>
      <c r="C107" s="5"/>
      <c r="D107" s="7" t="s">
        <v>87</v>
      </c>
      <c r="E107" s="7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>
        <f>($R106+$F107)-$G107</f>
        <v>483</v>
      </c>
      <c r="S107" s="8">
        <f>($S106+$H107)-$I107</f>
        <v>345</v>
      </c>
      <c r="T107" s="8">
        <f>($T106+$J107)-$K107</f>
        <v>304</v>
      </c>
      <c r="U107" s="8">
        <f>($U106+$L107)-$M107</f>
        <v>781</v>
      </c>
      <c r="V107" s="8">
        <f>($V106+$N107)-$O107</f>
        <v>1468</v>
      </c>
      <c r="W107" s="8">
        <f>($W106+$P107)-$Q107</f>
        <v>1009</v>
      </c>
    </row>
    <row r="108" spans="1:23" ht="13.5" customHeight="1">
      <c r="A108" s="5" t="s">
        <v>88</v>
      </c>
      <c r="B108" s="5"/>
      <c r="C108" s="5"/>
      <c r="D108" s="7" t="s">
        <v>89</v>
      </c>
      <c r="E108" s="7"/>
      <c r="F108" s="8"/>
      <c r="G108" s="8">
        <v>700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>
        <f>($R107+$F108)-$G108</f>
        <v>-217</v>
      </c>
      <c r="S108" s="8">
        <f>($S107+$H108)-$I108</f>
        <v>345</v>
      </c>
      <c r="T108" s="8">
        <f>($T107+$J108)-$K108</f>
        <v>304</v>
      </c>
      <c r="U108" s="8">
        <f>($U107+$L108)-$M108</f>
        <v>781</v>
      </c>
      <c r="V108" s="8">
        <f>($V107+$N108)-$O108</f>
        <v>1468</v>
      </c>
      <c r="W108" s="8">
        <f>($W107+$P108)-$Q108</f>
        <v>1009</v>
      </c>
    </row>
    <row r="109" spans="1:23" ht="13.5" customHeight="1">
      <c r="A109" s="5" t="s">
        <v>17</v>
      </c>
      <c r="B109" s="5"/>
      <c r="C109" s="5"/>
      <c r="D109" s="7" t="s">
        <v>90</v>
      </c>
      <c r="E109" s="7"/>
      <c r="F109" s="8">
        <v>250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>
        <f>($R108+$F109)-$G109</f>
        <v>33</v>
      </c>
      <c r="S109" s="8">
        <f>($S108+$H109)-$I109</f>
        <v>345</v>
      </c>
      <c r="T109" s="8">
        <f>($T108+$J109)-$K109</f>
        <v>304</v>
      </c>
      <c r="U109" s="8">
        <f>($U108+$L109)-$M109</f>
        <v>781</v>
      </c>
      <c r="V109" s="8">
        <f>($V108+$N109)-$O109</f>
        <v>1468</v>
      </c>
      <c r="W109" s="8">
        <f>($W108+$P109)-$Q109</f>
        <v>1009</v>
      </c>
    </row>
    <row r="110" spans="1:23" ht="13.5" customHeight="1">
      <c r="A110" s="5" t="s">
        <v>91</v>
      </c>
      <c r="B110" s="5"/>
      <c r="C110" s="5"/>
      <c r="D110" s="7" t="s">
        <v>92</v>
      </c>
      <c r="E110" s="7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>
        <f>($R109+$F110)-$G110</f>
        <v>33</v>
      </c>
      <c r="S110" s="8">
        <f>($S109+$H110)-$I110</f>
        <v>345</v>
      </c>
      <c r="T110" s="8">
        <f>($T109+$J110)-$K110</f>
        <v>304</v>
      </c>
      <c r="U110" s="8">
        <f>($U109+$L110)-$M110</f>
        <v>781</v>
      </c>
      <c r="V110" s="8">
        <f>($V109+$N110)-$O110</f>
        <v>1468</v>
      </c>
      <c r="W110" s="8">
        <f>($W109+$P110)-$Q110</f>
        <v>1009</v>
      </c>
    </row>
    <row r="111" spans="1:23" ht="13.5" customHeight="1">
      <c r="A111" s="5" t="s">
        <v>93</v>
      </c>
      <c r="B111" s="5"/>
      <c r="C111" s="5"/>
      <c r="D111" s="7" t="s">
        <v>94</v>
      </c>
      <c r="E111" s="7"/>
      <c r="F111" s="8"/>
      <c r="G111" s="8"/>
      <c r="H111" s="8">
        <v>900</v>
      </c>
      <c r="I111" s="8"/>
      <c r="J111" s="8"/>
      <c r="K111" s="8"/>
      <c r="L111" s="8"/>
      <c r="M111" s="8">
        <v>900</v>
      </c>
      <c r="N111" s="8"/>
      <c r="O111" s="8"/>
      <c r="P111" s="8"/>
      <c r="Q111" s="8"/>
      <c r="R111" s="8">
        <f>($R110+$F111)-$G111</f>
        <v>33</v>
      </c>
      <c r="S111" s="8">
        <f>($S110+$H111)-$I111</f>
        <v>1245</v>
      </c>
      <c r="T111" s="8">
        <f>($T110+$J111)-$K111</f>
        <v>304</v>
      </c>
      <c r="U111" s="8">
        <f>($U110+$L111)-$M111</f>
        <v>-119</v>
      </c>
      <c r="V111" s="8">
        <f>($V110+$N111)-$O111</f>
        <v>1468</v>
      </c>
      <c r="W111" s="8">
        <f>($W110+$P111)-$Q111</f>
        <v>1009</v>
      </c>
    </row>
    <row r="112" spans="1:23" ht="13.5" customHeight="1">
      <c r="A112" s="5" t="s">
        <v>20</v>
      </c>
      <c r="B112" s="5"/>
      <c r="C112" s="5"/>
      <c r="D112" s="7" t="s">
        <v>95</v>
      </c>
      <c r="E112" s="7"/>
      <c r="F112" s="8"/>
      <c r="G112" s="8"/>
      <c r="H112" s="8"/>
      <c r="I112" s="8"/>
      <c r="J112" s="8"/>
      <c r="K112" s="8"/>
      <c r="L112" s="8">
        <v>120</v>
      </c>
      <c r="M112" s="8"/>
      <c r="N112" s="8"/>
      <c r="O112" s="8"/>
      <c r="P112" s="8"/>
      <c r="Q112" s="8"/>
      <c r="R112" s="8">
        <f>($R111+$F112)-$G112</f>
        <v>33</v>
      </c>
      <c r="S112" s="8">
        <f>($S111+$H112)-$I112</f>
        <v>1245</v>
      </c>
      <c r="T112" s="8">
        <f>($T111+$J112)-$K112</f>
        <v>304</v>
      </c>
      <c r="U112" s="8">
        <f>($U111+$L112)-$M112</f>
        <v>1</v>
      </c>
      <c r="V112" s="8">
        <f>($V111+$N112)-$O112</f>
        <v>1468</v>
      </c>
      <c r="W112" s="8">
        <f>($W111+$P112)-$Q112</f>
        <v>1009</v>
      </c>
    </row>
    <row r="113" spans="1:23" ht="13.5" customHeight="1">
      <c r="A113" s="5" t="s">
        <v>96</v>
      </c>
      <c r="B113" s="5"/>
      <c r="C113" s="5"/>
      <c r="D113" s="7" t="s">
        <v>97</v>
      </c>
      <c r="E113" s="7"/>
      <c r="F113" s="8"/>
      <c r="G113" s="8"/>
      <c r="H113" s="8"/>
      <c r="I113" s="8">
        <v>900</v>
      </c>
      <c r="J113" s="8"/>
      <c r="K113" s="8"/>
      <c r="L113" s="8"/>
      <c r="M113" s="8"/>
      <c r="N113" s="8"/>
      <c r="O113" s="8"/>
      <c r="P113" s="8"/>
      <c r="Q113" s="8"/>
      <c r="R113" s="8">
        <f>($R112+$F113)-$G113</f>
        <v>33</v>
      </c>
      <c r="S113" s="8">
        <f>($S112+$H113)-$I113</f>
        <v>345</v>
      </c>
      <c r="T113" s="8">
        <f>($T112+$J113)-$K113</f>
        <v>304</v>
      </c>
      <c r="U113" s="8">
        <f>($U112+$L113)-$M113</f>
        <v>1</v>
      </c>
      <c r="V113" s="8">
        <f>($V112+$N113)-$O113</f>
        <v>1468</v>
      </c>
      <c r="W113" s="8">
        <f>($W112+$P113)-$Q113</f>
        <v>1009</v>
      </c>
    </row>
    <row r="114" spans="1:23" ht="13.5" customHeight="1">
      <c r="A114" s="5" t="s">
        <v>96</v>
      </c>
      <c r="B114" s="5"/>
      <c r="C114" s="5"/>
      <c r="D114" s="7" t="s">
        <v>98</v>
      </c>
      <c r="E114" s="7"/>
      <c r="F114" s="8"/>
      <c r="G114" s="8"/>
      <c r="H114" s="8"/>
      <c r="I114" s="8">
        <v>300</v>
      </c>
      <c r="J114" s="8"/>
      <c r="K114" s="8"/>
      <c r="L114" s="8"/>
      <c r="M114" s="8"/>
      <c r="N114" s="8"/>
      <c r="O114" s="8"/>
      <c r="P114" s="8"/>
      <c r="Q114" s="8"/>
      <c r="R114" s="8">
        <f>($R113+$F114)-$G114</f>
        <v>33</v>
      </c>
      <c r="S114" s="8">
        <f>($S113+$H114)-$I114</f>
        <v>45</v>
      </c>
      <c r="T114" s="8">
        <f>($T113+$J114)-$K114</f>
        <v>304</v>
      </c>
      <c r="U114" s="8">
        <f>($U113+$L114)-$M114</f>
        <v>1</v>
      </c>
      <c r="V114" s="8">
        <f>($V113+$N114)-$O114</f>
        <v>1468</v>
      </c>
      <c r="W114" s="8">
        <f>($W113+$P114)-$Q114</f>
        <v>1009</v>
      </c>
    </row>
    <row r="115" spans="1:23" ht="13.5" customHeight="1">
      <c r="A115" s="5" t="s">
        <v>64</v>
      </c>
      <c r="B115" s="5"/>
      <c r="C115" s="5"/>
      <c r="D115" s="7" t="s">
        <v>99</v>
      </c>
      <c r="E115" s="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>
        <f>($R114+$F115)-$G115</f>
        <v>33</v>
      </c>
      <c r="S115" s="8">
        <f>($S114+$H115)-$I115</f>
        <v>45</v>
      </c>
      <c r="T115" s="8">
        <f>($T114+$J115)-$K115</f>
        <v>304</v>
      </c>
      <c r="U115" s="8">
        <f>($U114+$L115)-$M115</f>
        <v>1</v>
      </c>
      <c r="V115" s="8">
        <f>($V114+$N115)-$O115</f>
        <v>1468</v>
      </c>
      <c r="W115" s="8">
        <f>($W114+$P115)-$Q115</f>
        <v>1009</v>
      </c>
    </row>
    <row r="116" spans="1:23" ht="13.5" customHeight="1">
      <c r="A116" s="5" t="s">
        <v>62</v>
      </c>
      <c r="B116" s="5"/>
      <c r="C116" s="5"/>
      <c r="D116" s="7" t="s">
        <v>100</v>
      </c>
      <c r="E116" s="7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>
        <f>($R115+$F116)-$G116</f>
        <v>33</v>
      </c>
      <c r="S116" s="8">
        <f>($S115+$H116)-$I116</f>
        <v>45</v>
      </c>
      <c r="T116" s="8">
        <f>($T115+$J116)-$K116</f>
        <v>304</v>
      </c>
      <c r="U116" s="8">
        <f>($U115+$L116)-$M116</f>
        <v>1</v>
      </c>
      <c r="V116" s="8">
        <f>($V115+$N116)-$O116</f>
        <v>1468</v>
      </c>
      <c r="W116" s="8">
        <f>($W115+$P116)-$Q116</f>
        <v>1009</v>
      </c>
    </row>
    <row r="117" spans="1:23" ht="13.5" customHeight="1">
      <c r="A117" s="5" t="s">
        <v>101</v>
      </c>
      <c r="B117" s="5"/>
      <c r="C117" s="5"/>
      <c r="D117" s="7" t="s">
        <v>102</v>
      </c>
      <c r="E117" s="7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>
        <f>($R116+$F117)-$G117</f>
        <v>33</v>
      </c>
      <c r="S117" s="8">
        <f>($S116+$H117)-$I117</f>
        <v>45</v>
      </c>
      <c r="T117" s="8">
        <f>($T116+$J117)-$K117</f>
        <v>304</v>
      </c>
      <c r="U117" s="8">
        <f>($U116+$L117)-$M117</f>
        <v>1</v>
      </c>
      <c r="V117" s="8">
        <f>($V116+$N117)-$O117</f>
        <v>1468</v>
      </c>
      <c r="W117" s="8">
        <f>($W116+$P117)-$Q117</f>
        <v>1009</v>
      </c>
    </row>
    <row r="118" spans="1:23" ht="13.5" customHeight="1">
      <c r="A118" s="5" t="s">
        <v>101</v>
      </c>
      <c r="B118" s="5"/>
      <c r="C118" s="5"/>
      <c r="D118" s="7" t="s">
        <v>103</v>
      </c>
      <c r="E118" s="7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>
        <f>($R117+$F118)-$G118</f>
        <v>33</v>
      </c>
      <c r="S118" s="8">
        <f>($S117+$H118)-$I118</f>
        <v>45</v>
      </c>
      <c r="T118" s="8">
        <f>($T117+$J118)-$K118</f>
        <v>304</v>
      </c>
      <c r="U118" s="8">
        <f>($U117+$L118)-$M118</f>
        <v>1</v>
      </c>
      <c r="V118" s="8">
        <f>($V117+$N118)-$O118</f>
        <v>1468</v>
      </c>
      <c r="W118" s="8">
        <f>($W117+$P118)-$Q118</f>
        <v>1009</v>
      </c>
    </row>
    <row r="119" spans="1:23" ht="13.5" customHeight="1">
      <c r="A119" s="5" t="s">
        <v>101</v>
      </c>
      <c r="B119" s="5"/>
      <c r="C119" s="5"/>
      <c r="D119" s="7" t="s">
        <v>104</v>
      </c>
      <c r="E119" s="7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>
        <f>($R118+$F119)-$G119</f>
        <v>33</v>
      </c>
      <c r="S119" s="8">
        <f>($S118+$H119)-$I119</f>
        <v>45</v>
      </c>
      <c r="T119" s="8">
        <f>($T118+$J119)-$K119</f>
        <v>304</v>
      </c>
      <c r="U119" s="8">
        <f>($U118+$L119)-$M119</f>
        <v>1</v>
      </c>
      <c r="V119" s="8">
        <f>($V118+$N119)-$O119</f>
        <v>1468</v>
      </c>
      <c r="W119" s="8">
        <f>($W118+$P119)-$Q119</f>
        <v>1009</v>
      </c>
    </row>
    <row r="120" spans="1:23" ht="13.5" customHeight="1">
      <c r="A120" s="5" t="s">
        <v>105</v>
      </c>
      <c r="B120" s="5"/>
      <c r="C120" s="5"/>
      <c r="D120" s="7" t="s">
        <v>106</v>
      </c>
      <c r="E120" s="7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>
        <f>($R119+$F120)-$G120</f>
        <v>33</v>
      </c>
      <c r="S120" s="8">
        <f>($S119+$H120)-$I120</f>
        <v>45</v>
      </c>
      <c r="T120" s="8">
        <f>($T119+$J120)-$K120</f>
        <v>304</v>
      </c>
      <c r="U120" s="8">
        <f>($U119+$L120)-$M120</f>
        <v>1</v>
      </c>
      <c r="V120" s="8">
        <f>($V119+$N120)-$O120</f>
        <v>1468</v>
      </c>
      <c r="W120" s="8">
        <f>($W119+$P120)-$Q120</f>
        <v>1009</v>
      </c>
    </row>
    <row r="121" spans="1:23" ht="13.5" customHeight="1">
      <c r="A121" s="5" t="s">
        <v>20</v>
      </c>
      <c r="B121" s="5"/>
      <c r="C121" s="5"/>
      <c r="D121" s="7" t="s">
        <v>107</v>
      </c>
      <c r="E121" s="7"/>
      <c r="F121" s="8"/>
      <c r="G121" s="8"/>
      <c r="H121" s="8"/>
      <c r="I121" s="8"/>
      <c r="J121" s="8"/>
      <c r="K121" s="8"/>
      <c r="L121" s="8">
        <f>130+140+50</f>
        <v>320</v>
      </c>
      <c r="M121" s="8">
        <v>132</v>
      </c>
      <c r="N121" s="8"/>
      <c r="O121" s="8"/>
      <c r="P121" s="8"/>
      <c r="Q121" s="8"/>
      <c r="R121" s="8">
        <f>($R120+$F121)-$G121</f>
        <v>33</v>
      </c>
      <c r="S121" s="8">
        <f>($S120+$H121)-$I121</f>
        <v>45</v>
      </c>
      <c r="T121" s="8">
        <f>($T120+$J121)-$K121</f>
        <v>304</v>
      </c>
      <c r="U121" s="8">
        <f>($U120+$L121)-$M121</f>
        <v>189</v>
      </c>
      <c r="V121" s="8">
        <f>($V120+$N121)-$O121</f>
        <v>1468</v>
      </c>
      <c r="W121" s="8">
        <f>($W120+$P121)-$Q121</f>
        <v>1009</v>
      </c>
    </row>
    <row r="122" spans="1:23" ht="13.5" customHeight="1">
      <c r="A122" s="5" t="s">
        <v>108</v>
      </c>
      <c r="B122" s="5"/>
      <c r="C122" s="5"/>
      <c r="D122" s="7" t="s">
        <v>109</v>
      </c>
      <c r="E122" s="7"/>
      <c r="F122" s="8"/>
      <c r="G122" s="8"/>
      <c r="H122" s="8"/>
      <c r="I122" s="8"/>
      <c r="J122" s="8"/>
      <c r="K122" s="8"/>
      <c r="L122" s="8"/>
      <c r="M122" s="8">
        <v>150</v>
      </c>
      <c r="N122" s="8"/>
      <c r="O122" s="8"/>
      <c r="P122" s="8"/>
      <c r="Q122" s="8"/>
      <c r="R122" s="8">
        <f>($R121+$F122)-$G122</f>
        <v>33</v>
      </c>
      <c r="S122" s="8">
        <f>($S121+$H122)-$I122</f>
        <v>45</v>
      </c>
      <c r="T122" s="8">
        <f>($T121+$J122)-$K122</f>
        <v>304</v>
      </c>
      <c r="U122" s="8">
        <f>($U121+$L122)-$M122</f>
        <v>39</v>
      </c>
      <c r="V122" s="8">
        <f>($V121+$N122)-$O122</f>
        <v>1468</v>
      </c>
      <c r="W122" s="8">
        <f>($W121+$P122)-$Q122</f>
        <v>1009</v>
      </c>
    </row>
    <row r="123" spans="1:23" ht="13.5" customHeight="1">
      <c r="A123" s="5" t="s">
        <v>19</v>
      </c>
      <c r="B123" s="5" t="s">
        <v>34</v>
      </c>
      <c r="C123" s="5">
        <v>12</v>
      </c>
      <c r="D123" s="7"/>
      <c r="E123" s="7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>
        <f>($R122+$F123)-$G123</f>
        <v>33</v>
      </c>
      <c r="S123" s="8">
        <f>($S122+$H123)-$I123</f>
        <v>45</v>
      </c>
      <c r="T123" s="8">
        <f>($T122+$J123)-$K123</f>
        <v>304</v>
      </c>
      <c r="U123" s="8">
        <f>($U122+$L123)-$M123</f>
        <v>39</v>
      </c>
      <c r="V123" s="8">
        <f>($V122+$N123)-$O123</f>
        <v>1468</v>
      </c>
      <c r="W123" s="8">
        <f>($W122+$P123)-$Q123</f>
        <v>1009</v>
      </c>
    </row>
    <row r="124" spans="1:23" ht="13.5" customHeight="1">
      <c r="A124" s="5"/>
      <c r="B124" s="5">
        <v>10</v>
      </c>
      <c r="C124" s="5">
        <v>22</v>
      </c>
      <c r="D124" s="7" t="s">
        <v>110</v>
      </c>
      <c r="E124" s="7"/>
      <c r="F124" s="8"/>
      <c r="G124" s="8"/>
      <c r="H124" s="8"/>
      <c r="I124" s="8"/>
      <c r="J124" s="8"/>
      <c r="K124" s="8">
        <v>200</v>
      </c>
      <c r="L124" s="8"/>
      <c r="M124" s="8"/>
      <c r="N124" s="8"/>
      <c r="O124" s="8"/>
      <c r="P124" s="8"/>
      <c r="Q124" s="8"/>
      <c r="R124" s="8">
        <f>($R123+$F124)-$G124</f>
        <v>33</v>
      </c>
      <c r="S124" s="8">
        <f>($S123+$H124)-$I124</f>
        <v>45</v>
      </c>
      <c r="T124" s="8">
        <f>($T123+$J124)-$K124</f>
        <v>104</v>
      </c>
      <c r="U124" s="8">
        <f>($U123+$L124)-$M124</f>
        <v>39</v>
      </c>
      <c r="V124" s="8">
        <f>($V123+$N124)-$O124</f>
        <v>1468</v>
      </c>
      <c r="W124" s="8">
        <f>($W123+$P124)-$Q124</f>
        <v>1009</v>
      </c>
    </row>
    <row r="125" spans="1:23" ht="13.5" customHeight="1">
      <c r="A125" s="5" t="s">
        <v>111</v>
      </c>
      <c r="B125" s="5"/>
      <c r="C125" s="5"/>
      <c r="D125" s="7" t="s">
        <v>112</v>
      </c>
      <c r="E125" s="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>
        <f>($R124+$F125)-$G125</f>
        <v>33</v>
      </c>
      <c r="S125" s="8">
        <f>($S124+$H125)-$I125</f>
        <v>45</v>
      </c>
      <c r="T125" s="8">
        <f>($T124+$J125)-$K125</f>
        <v>104</v>
      </c>
      <c r="U125" s="8">
        <f>($U124+$L125)-$M125</f>
        <v>39</v>
      </c>
      <c r="V125" s="8">
        <f>($V124+$N125)-$O125</f>
        <v>1468</v>
      </c>
      <c r="W125" s="8">
        <f>($W124+$P125)-$Q125</f>
        <v>1009</v>
      </c>
    </row>
    <row r="126" spans="1:23" ht="13.5" customHeight="1">
      <c r="A126" s="5" t="s">
        <v>113</v>
      </c>
      <c r="B126" s="5"/>
      <c r="C126" s="5"/>
      <c r="D126" s="7" t="s">
        <v>114</v>
      </c>
      <c r="E126" s="7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>
        <f>($R125+$F126)-$G126</f>
        <v>33</v>
      </c>
      <c r="S126" s="8">
        <f>($S125+$H126)-$I126</f>
        <v>45</v>
      </c>
      <c r="T126" s="8">
        <f>($T125+$J126)-$K126</f>
        <v>104</v>
      </c>
      <c r="U126" s="8">
        <f>($U125+$L126)-$M126</f>
        <v>39</v>
      </c>
      <c r="V126" s="8">
        <f>($V125+$N126)-$O126</f>
        <v>1468</v>
      </c>
      <c r="W126" s="8">
        <f>($W125+$P126)-$Q126</f>
        <v>1009</v>
      </c>
    </row>
    <row r="127" spans="1:23" ht="13.5" customHeight="1">
      <c r="A127" s="5" t="s">
        <v>113</v>
      </c>
      <c r="B127" s="5"/>
      <c r="C127" s="5"/>
      <c r="D127" s="7" t="s">
        <v>115</v>
      </c>
      <c r="E127" s="7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>
        <f>($R126+$F127)-$G127</f>
        <v>33</v>
      </c>
      <c r="S127" s="8">
        <f>($S126+$H127)-$I127</f>
        <v>45</v>
      </c>
      <c r="T127" s="8">
        <f>($T126+$J127)-$K127</f>
        <v>104</v>
      </c>
      <c r="U127" s="8">
        <f>($U126+$L127)-$M127</f>
        <v>39</v>
      </c>
      <c r="V127" s="8">
        <f>($V126+$N127)-$O127</f>
        <v>1468</v>
      </c>
      <c r="W127" s="8">
        <f>($W126+$P127)-$Q127</f>
        <v>1009</v>
      </c>
    </row>
    <row r="128" spans="1:23" ht="13.5" customHeight="1">
      <c r="A128" s="5" t="s">
        <v>20</v>
      </c>
      <c r="B128" s="5">
        <v>8</v>
      </c>
      <c r="C128" s="5">
        <v>20</v>
      </c>
      <c r="D128" s="7"/>
      <c r="E128" s="7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>
        <f>($R127+$F128)-$G128</f>
        <v>33</v>
      </c>
      <c r="S128" s="8">
        <f>($S127+$H128)-$I128</f>
        <v>45</v>
      </c>
      <c r="T128" s="8">
        <f>($T127+$J128)-$K128</f>
        <v>104</v>
      </c>
      <c r="U128" s="8">
        <f>($U127+$L128)-$M128</f>
        <v>39</v>
      </c>
      <c r="V128" s="8">
        <f>($V127+$N128)-$O128</f>
        <v>1468</v>
      </c>
      <c r="W128" s="8">
        <f>($W127+$P128)-$Q128</f>
        <v>1009</v>
      </c>
    </row>
    <row r="129" spans="1:23" ht="13.5" customHeight="1">
      <c r="A129" s="5" t="s">
        <v>74</v>
      </c>
      <c r="B129" s="5"/>
      <c r="C129" s="5"/>
      <c r="D129" s="7" t="s">
        <v>116</v>
      </c>
      <c r="E129" s="7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>
        <f>($R128+$F129)-$G129</f>
        <v>33</v>
      </c>
      <c r="S129" s="8">
        <f>($S128+$H129)-$I129</f>
        <v>45</v>
      </c>
      <c r="T129" s="8">
        <f>($T128+$J129)-$K129</f>
        <v>104</v>
      </c>
      <c r="U129" s="8">
        <f>($U128+$L129)-$M129</f>
        <v>39</v>
      </c>
      <c r="V129" s="8">
        <f>($V128+$N129)-$O129</f>
        <v>1468</v>
      </c>
      <c r="W129" s="8">
        <f>($W128+$P129)-$Q129</f>
        <v>1009</v>
      </c>
    </row>
    <row r="130" spans="1:23" ht="13.5" customHeight="1">
      <c r="A130" s="5" t="s">
        <v>62</v>
      </c>
      <c r="B130" s="5"/>
      <c r="C130" s="5"/>
      <c r="D130" s="7" t="s">
        <v>117</v>
      </c>
      <c r="E130" s="7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>
        <f>($R129+$F130)-$G130</f>
        <v>33</v>
      </c>
      <c r="S130" s="8">
        <f>($S129+$H130)-$I130</f>
        <v>45</v>
      </c>
      <c r="T130" s="8">
        <f>($T129+$J130)-$K130</f>
        <v>104</v>
      </c>
      <c r="U130" s="8">
        <f>($U129+$L130)-$M130</f>
        <v>39</v>
      </c>
      <c r="V130" s="8">
        <f>($V129+$N130)-$O130</f>
        <v>1468</v>
      </c>
      <c r="W130" s="8">
        <f>($W129+$P130)-$Q130</f>
        <v>1009</v>
      </c>
    </row>
    <row r="131" spans="1:23" ht="13.5" customHeight="1">
      <c r="A131" s="5" t="s">
        <v>74</v>
      </c>
      <c r="B131" s="5"/>
      <c r="C131" s="5"/>
      <c r="D131" s="7" t="s">
        <v>118</v>
      </c>
      <c r="E131" s="7"/>
      <c r="F131" s="8"/>
      <c r="G131" s="8"/>
      <c r="H131" s="8"/>
      <c r="I131" s="8"/>
      <c r="J131" s="8"/>
      <c r="K131" s="8">
        <v>551</v>
      </c>
      <c r="L131" s="8">
        <v>551</v>
      </c>
      <c r="M131" s="8"/>
      <c r="N131" s="8"/>
      <c r="O131" s="8"/>
      <c r="P131" s="8"/>
      <c r="Q131" s="8"/>
      <c r="R131" s="8">
        <f>($R130+$F131)-$G131</f>
        <v>33</v>
      </c>
      <c r="S131" s="8">
        <f>($S130+$H131)-$I131</f>
        <v>45</v>
      </c>
      <c r="T131" s="8">
        <f>($T130+$J131)-$K131</f>
        <v>-447</v>
      </c>
      <c r="U131" s="8">
        <f>($U130+$L131)-$M131</f>
        <v>590</v>
      </c>
      <c r="V131" s="8">
        <f>($V130+$N131)-$O131</f>
        <v>1468</v>
      </c>
      <c r="W131" s="8">
        <f>($W130+$P131)-$Q131</f>
        <v>1009</v>
      </c>
    </row>
    <row r="132" spans="1:23" ht="13.5" customHeight="1">
      <c r="A132" s="5" t="s">
        <v>19</v>
      </c>
      <c r="B132" s="5"/>
      <c r="C132" s="5"/>
      <c r="D132" s="7" t="s">
        <v>119</v>
      </c>
      <c r="E132" s="7"/>
      <c r="F132" s="8"/>
      <c r="G132" s="8"/>
      <c r="H132" s="8"/>
      <c r="I132" s="8"/>
      <c r="J132" s="8">
        <f>100+100+130+60+50+75</f>
        <v>515</v>
      </c>
      <c r="K132" s="8"/>
      <c r="L132" s="8"/>
      <c r="M132" s="8"/>
      <c r="N132" s="8"/>
      <c r="O132" s="8"/>
      <c r="P132" s="8"/>
      <c r="Q132" s="8"/>
      <c r="R132" s="8">
        <f>($R131+$F132)-$G132</f>
        <v>33</v>
      </c>
      <c r="S132" s="8">
        <f>($S131+$H132)-$I132</f>
        <v>45</v>
      </c>
      <c r="T132" s="8">
        <f>($T131+$J132)-$K132</f>
        <v>68</v>
      </c>
      <c r="U132" s="8">
        <f>($U131+$L132)-$M132</f>
        <v>590</v>
      </c>
      <c r="V132" s="8">
        <f>($V131+$N132)-$O132</f>
        <v>1468</v>
      </c>
      <c r="W132" s="8">
        <f>($W131+$P132)-$Q132</f>
        <v>1009</v>
      </c>
    </row>
    <row r="133" spans="1:23" ht="13.5" customHeight="1">
      <c r="A133" s="5" t="s">
        <v>108</v>
      </c>
      <c r="B133" s="5"/>
      <c r="C133" s="5"/>
      <c r="D133" s="7" t="s">
        <v>120</v>
      </c>
      <c r="E133" s="7"/>
      <c r="F133" s="8"/>
      <c r="G133" s="8"/>
      <c r="H133" s="8"/>
      <c r="I133" s="8"/>
      <c r="J133" s="8"/>
      <c r="K133" s="8"/>
      <c r="L133" s="8"/>
      <c r="M133" s="8">
        <v>600</v>
      </c>
      <c r="N133" s="8"/>
      <c r="O133" s="8"/>
      <c r="P133" s="8"/>
      <c r="Q133" s="8"/>
      <c r="R133" s="8">
        <f>($R132+$F133)-$G133</f>
        <v>33</v>
      </c>
      <c r="S133" s="8">
        <f>($S132+$H133)-$I133</f>
        <v>45</v>
      </c>
      <c r="T133" s="8">
        <f>($T132+$J133)-$K133</f>
        <v>68</v>
      </c>
      <c r="U133" s="8">
        <f>($U132+$L133)-$M133</f>
        <v>-10</v>
      </c>
      <c r="V133" s="8">
        <f>($V132+$N133)-$O133</f>
        <v>1468</v>
      </c>
      <c r="W133" s="8">
        <f>($W132+$P133)-$Q133</f>
        <v>1009</v>
      </c>
    </row>
    <row r="134" spans="1:23" ht="13.5" customHeight="1">
      <c r="A134" s="5" t="s">
        <v>21</v>
      </c>
      <c r="B134" s="5">
        <v>9</v>
      </c>
      <c r="C134" s="5">
        <v>35</v>
      </c>
      <c r="D134" s="7"/>
      <c r="E134" s="7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>
        <f>($R133+$F134)-$G134</f>
        <v>33</v>
      </c>
      <c r="S134" s="8">
        <f>($S133+$H134)-$I134</f>
        <v>45</v>
      </c>
      <c r="T134" s="8">
        <f>($T133+$J134)-$K134</f>
        <v>68</v>
      </c>
      <c r="U134" s="8">
        <f>($U133+$L134)-$M134</f>
        <v>-10</v>
      </c>
      <c r="V134" s="8">
        <f>($V133+$N134)-$O134</f>
        <v>1468</v>
      </c>
      <c r="W134" s="8">
        <f>($W133+$P134)-$Q134</f>
        <v>1009</v>
      </c>
    </row>
    <row r="135" spans="1:23" ht="13.5" customHeight="1">
      <c r="A135" s="5" t="s">
        <v>121</v>
      </c>
      <c r="B135" s="5"/>
      <c r="C135" s="5"/>
      <c r="D135" s="7" t="s">
        <v>122</v>
      </c>
      <c r="E135" s="7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>
        <f>($R134+$F135)-$G135</f>
        <v>33</v>
      </c>
      <c r="S135" s="8">
        <f>($S134+$H135)-$I135</f>
        <v>45</v>
      </c>
      <c r="T135" s="8">
        <f>($T134+$J135)-$K135</f>
        <v>68</v>
      </c>
      <c r="U135" s="8">
        <f>($U134+$L135)-$M135</f>
        <v>-10</v>
      </c>
      <c r="V135" s="8">
        <f>($V134+$N135)-$O135</f>
        <v>1468</v>
      </c>
      <c r="W135" s="8">
        <f>($W134+$P135)-$Q135</f>
        <v>1009</v>
      </c>
    </row>
    <row r="136" spans="1:23" ht="13.5" customHeight="1">
      <c r="A136" s="5" t="s">
        <v>121</v>
      </c>
      <c r="B136" s="5"/>
      <c r="C136" s="5"/>
      <c r="D136" s="7" t="s">
        <v>123</v>
      </c>
      <c r="E136" s="7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>
        <f>($R135+$F136)-$G136</f>
        <v>33</v>
      </c>
      <c r="S136" s="8">
        <f>($S135+$H136)-$I136</f>
        <v>45</v>
      </c>
      <c r="T136" s="8">
        <f>($T135+$J136)-$K136</f>
        <v>68</v>
      </c>
      <c r="U136" s="8">
        <f>($U135+$L136)-$M136</f>
        <v>-10</v>
      </c>
      <c r="V136" s="8">
        <f>($V135+$N136)-$O136</f>
        <v>1468</v>
      </c>
      <c r="W136" s="8">
        <f>($W135+$P136)-$Q136</f>
        <v>1009</v>
      </c>
    </row>
    <row r="137" spans="1:23" ht="13.5" customHeight="1">
      <c r="A137" s="5" t="s">
        <v>121</v>
      </c>
      <c r="B137" s="5"/>
      <c r="C137" s="5"/>
      <c r="D137" s="7" t="s">
        <v>124</v>
      </c>
      <c r="E137" s="7"/>
      <c r="F137" s="8"/>
      <c r="G137" s="8"/>
      <c r="H137" s="8"/>
      <c r="I137" s="8"/>
      <c r="J137" s="8">
        <v>225</v>
      </c>
      <c r="K137" s="8"/>
      <c r="L137" s="8"/>
      <c r="M137" s="8"/>
      <c r="N137" s="8"/>
      <c r="O137" s="8">
        <v>225</v>
      </c>
      <c r="P137" s="8"/>
      <c r="Q137" s="8"/>
      <c r="R137" s="8">
        <f>($R136+$F137)-$G137</f>
        <v>33</v>
      </c>
      <c r="S137" s="8">
        <f>($S136+$H137)-$I137</f>
        <v>45</v>
      </c>
      <c r="T137" s="8">
        <f>($T136+$J137)-$K137</f>
        <v>293</v>
      </c>
      <c r="U137" s="8">
        <f>($U136+$L137)-$M137</f>
        <v>-10</v>
      </c>
      <c r="V137" s="8">
        <f>($V136+$N137)-$O137</f>
        <v>1243</v>
      </c>
      <c r="W137" s="8">
        <f>($W136+$P137)-$Q137</f>
        <v>1009</v>
      </c>
    </row>
    <row r="138" spans="1:23" ht="13.5" customHeight="1">
      <c r="A138" s="5" t="s">
        <v>21</v>
      </c>
      <c r="B138" s="5"/>
      <c r="C138" s="5"/>
      <c r="D138" s="7" t="s">
        <v>125</v>
      </c>
      <c r="E138" s="7"/>
      <c r="F138" s="8"/>
      <c r="G138" s="8"/>
      <c r="H138" s="8"/>
      <c r="I138" s="8"/>
      <c r="J138" s="8"/>
      <c r="K138" s="8"/>
      <c r="L138" s="8"/>
      <c r="M138" s="8"/>
      <c r="N138" s="8"/>
      <c r="O138" s="8">
        <v>83</v>
      </c>
      <c r="P138" s="8"/>
      <c r="Q138" s="8"/>
      <c r="R138" s="8">
        <f>($R137+$F138)-$G138</f>
        <v>33</v>
      </c>
      <c r="S138" s="8">
        <f>($S137+$H138)-$I138</f>
        <v>45</v>
      </c>
      <c r="T138" s="8">
        <f>($T137+$J138)-$K138</f>
        <v>293</v>
      </c>
      <c r="U138" s="8">
        <f>($U137+$L138)-$M138</f>
        <v>-10</v>
      </c>
      <c r="V138" s="8">
        <f>($V137+$N138)-$O138</f>
        <v>1160</v>
      </c>
      <c r="W138" s="8">
        <f>($W137+$P138)-$Q138</f>
        <v>1009</v>
      </c>
    </row>
    <row r="139" spans="1:23" ht="13.5" customHeight="1">
      <c r="A139" s="5" t="s">
        <v>19</v>
      </c>
      <c r="B139" s="5"/>
      <c r="C139" s="5"/>
      <c r="D139" s="7" t="s">
        <v>126</v>
      </c>
      <c r="E139" s="7"/>
      <c r="F139" s="8"/>
      <c r="G139" s="8"/>
      <c r="H139" s="8"/>
      <c r="I139" s="8"/>
      <c r="J139" s="8"/>
      <c r="K139" s="8">
        <v>66</v>
      </c>
      <c r="L139" s="8"/>
      <c r="M139" s="8"/>
      <c r="N139" s="8"/>
      <c r="O139" s="8"/>
      <c r="P139" s="8"/>
      <c r="Q139" s="8"/>
      <c r="R139" s="8">
        <f>($R138+$F139)-$G139</f>
        <v>33</v>
      </c>
      <c r="S139" s="8">
        <f>($S138+$H139)-$I139</f>
        <v>45</v>
      </c>
      <c r="T139" s="8">
        <f>($T138+$J139)-$K139</f>
        <v>227</v>
      </c>
      <c r="U139" s="8">
        <f>($U138+$L139)-$M139</f>
        <v>-10</v>
      </c>
      <c r="V139" s="8">
        <f>($V138+$N139)-$O139</f>
        <v>1160</v>
      </c>
      <c r="W139" s="8">
        <f>($W138+$P139)-$Q139</f>
        <v>1009</v>
      </c>
    </row>
    <row r="140" spans="1:23" ht="13.5" customHeight="1">
      <c r="A140" s="5" t="s">
        <v>127</v>
      </c>
      <c r="B140" s="5"/>
      <c r="C140" s="5"/>
      <c r="D140" s="7" t="s">
        <v>128</v>
      </c>
      <c r="E140" s="7"/>
      <c r="F140" s="8"/>
      <c r="G140" s="8"/>
      <c r="H140" s="8"/>
      <c r="I140" s="8"/>
      <c r="J140" s="8"/>
      <c r="K140" s="8">
        <v>100</v>
      </c>
      <c r="L140" s="8"/>
      <c r="M140" s="8"/>
      <c r="N140" s="8"/>
      <c r="O140" s="8"/>
      <c r="P140" s="8"/>
      <c r="Q140" s="8"/>
      <c r="R140" s="8">
        <f>($R139+$F140)-$G140</f>
        <v>33</v>
      </c>
      <c r="S140" s="8">
        <f>($S139+$H140)-$I140</f>
        <v>45</v>
      </c>
      <c r="T140" s="8">
        <f>($T139+$J140)-$K140</f>
        <v>127</v>
      </c>
      <c r="U140" s="8">
        <f>($U139+$L140)-$M140</f>
        <v>-10</v>
      </c>
      <c r="V140" s="8">
        <f>($V139+$N140)-$O140</f>
        <v>1160</v>
      </c>
      <c r="W140" s="8">
        <f>($W139+$P140)-$Q140</f>
        <v>1009</v>
      </c>
    </row>
    <row r="141" spans="1:23" ht="13.5" customHeight="1">
      <c r="A141" s="5" t="s">
        <v>22</v>
      </c>
      <c r="B141" s="5">
        <v>9</v>
      </c>
      <c r="C141" s="5">
        <v>20</v>
      </c>
      <c r="D141" s="7"/>
      <c r="E141" s="7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>
        <f>($R140+$F141)-$G141</f>
        <v>33</v>
      </c>
      <c r="S141" s="8">
        <f>($S140+$H141)-$I141</f>
        <v>45</v>
      </c>
      <c r="T141" s="8">
        <f>($T140+$J141)-$K141</f>
        <v>127</v>
      </c>
      <c r="U141" s="8">
        <f>($U140+$L141)-$M141</f>
        <v>-10</v>
      </c>
      <c r="V141" s="8">
        <f>($V140+$N141)-$O141</f>
        <v>1160</v>
      </c>
      <c r="W141" s="8">
        <f>($W140+$P141)-$Q141</f>
        <v>1009</v>
      </c>
    </row>
    <row r="142" spans="1:23" ht="13.5" customHeight="1">
      <c r="A142" s="5" t="s">
        <v>71</v>
      </c>
      <c r="B142" s="5"/>
      <c r="C142" s="5"/>
      <c r="D142" s="7" t="s">
        <v>129</v>
      </c>
      <c r="E142" s="7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>
        <f>($R141+$F142)-$G142</f>
        <v>33</v>
      </c>
      <c r="S142" s="8">
        <f>($S141+$H142)-$I142</f>
        <v>45</v>
      </c>
      <c r="T142" s="8">
        <f>($T141+$J142)-$K142</f>
        <v>127</v>
      </c>
      <c r="U142" s="8">
        <f>($U141+$L142)-$M142</f>
        <v>-10</v>
      </c>
      <c r="V142" s="8">
        <f>($V141+$N142)-$O142</f>
        <v>1160</v>
      </c>
      <c r="W142" s="8">
        <f>($W141+$P142)-$Q142</f>
        <v>1009</v>
      </c>
    </row>
    <row r="143" spans="1:23" ht="13.5" customHeight="1">
      <c r="A143" s="5" t="s">
        <v>71</v>
      </c>
      <c r="B143" s="5"/>
      <c r="C143" s="5"/>
      <c r="D143" s="7" t="s">
        <v>130</v>
      </c>
      <c r="E143" s="7"/>
      <c r="F143" s="8"/>
      <c r="G143" s="8"/>
      <c r="H143" s="8"/>
      <c r="I143" s="8"/>
      <c r="J143" s="8">
        <v>120</v>
      </c>
      <c r="K143" s="8"/>
      <c r="L143" s="8"/>
      <c r="M143" s="8"/>
      <c r="N143" s="8"/>
      <c r="O143" s="8"/>
      <c r="P143" s="8"/>
      <c r="Q143" s="8">
        <v>120</v>
      </c>
      <c r="R143" s="8">
        <f>($R142+$F143)-$G143</f>
        <v>33</v>
      </c>
      <c r="S143" s="8">
        <f>($S142+$H143)-$I143</f>
        <v>45</v>
      </c>
      <c r="T143" s="8">
        <f>($T142+$J143)-$K143</f>
        <v>247</v>
      </c>
      <c r="U143" s="8">
        <f>($U142+$L143)-$M143</f>
        <v>-10</v>
      </c>
      <c r="V143" s="8">
        <f>($V142+$N143)-$O143</f>
        <v>1160</v>
      </c>
      <c r="W143" s="8">
        <f>($W142+$P143)-$Q143</f>
        <v>889</v>
      </c>
    </row>
    <row r="144" spans="1:23" ht="13.5" customHeight="1">
      <c r="A144" s="5" t="s">
        <v>22</v>
      </c>
      <c r="B144" s="5"/>
      <c r="C144" s="5"/>
      <c r="D144" s="7" t="s">
        <v>131</v>
      </c>
      <c r="E144" s="7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>
        <v>55</v>
      </c>
      <c r="R144" s="8">
        <f>($R143+$F144)-$G144</f>
        <v>33</v>
      </c>
      <c r="S144" s="8">
        <f>($S143+$H144)-$I144</f>
        <v>45</v>
      </c>
      <c r="T144" s="8">
        <f>($T143+$J144)-$K144</f>
        <v>247</v>
      </c>
      <c r="U144" s="8">
        <f>($U143+$L144)-$M144</f>
        <v>-10</v>
      </c>
      <c r="V144" s="8">
        <f>($V143+$N144)-$O144</f>
        <v>1160</v>
      </c>
      <c r="W144" s="8">
        <f>($W143+$P144)-$Q144</f>
        <v>834</v>
      </c>
    </row>
    <row r="145" spans="1:23" ht="13.5" customHeight="1">
      <c r="A145" s="5" t="s">
        <v>19</v>
      </c>
      <c r="B145" s="5"/>
      <c r="C145" s="5"/>
      <c r="D145" s="7" t="s">
        <v>132</v>
      </c>
      <c r="E145" s="7"/>
      <c r="F145" s="8"/>
      <c r="G145" s="8"/>
      <c r="H145" s="8"/>
      <c r="I145" s="8"/>
      <c r="J145" s="8"/>
      <c r="K145" s="8">
        <v>110</v>
      </c>
      <c r="L145" s="8"/>
      <c r="M145" s="8"/>
      <c r="N145" s="8"/>
      <c r="O145" s="8"/>
      <c r="P145" s="8"/>
      <c r="Q145" s="8"/>
      <c r="R145" s="8">
        <f>($R144+$F145)-$G145</f>
        <v>33</v>
      </c>
      <c r="S145" s="8">
        <f>($S144+$H145)-$I145</f>
        <v>45</v>
      </c>
      <c r="T145" s="8">
        <f>($T144+$J145)-$K145</f>
        <v>137</v>
      </c>
      <c r="U145" s="8">
        <f>($U144+$L145)-$M145</f>
        <v>-10</v>
      </c>
      <c r="V145" s="8">
        <f>($V144+$N145)-$O145</f>
        <v>1160</v>
      </c>
      <c r="W145" s="8">
        <f>($W144+$P145)-$Q145</f>
        <v>834</v>
      </c>
    </row>
    <row r="146" spans="1:23" ht="13.5" customHeight="1">
      <c r="A146" s="5" t="s">
        <v>17</v>
      </c>
      <c r="B146" s="5">
        <v>11</v>
      </c>
      <c r="C146" s="5">
        <v>34</v>
      </c>
      <c r="D146" s="7"/>
      <c r="E146" s="7"/>
      <c r="F146" s="8"/>
      <c r="G146" s="8">
        <v>28</v>
      </c>
      <c r="H146" s="8">
        <v>28</v>
      </c>
      <c r="I146" s="8"/>
      <c r="J146" s="8"/>
      <c r="K146" s="8"/>
      <c r="L146" s="8"/>
      <c r="M146" s="8"/>
      <c r="N146" s="8"/>
      <c r="O146" s="8"/>
      <c r="P146" s="8"/>
      <c r="Q146" s="8"/>
      <c r="R146" s="8">
        <f>($R145+$F146)-$G146</f>
        <v>5</v>
      </c>
      <c r="S146" s="8">
        <f>($S145+$H146)-$I146</f>
        <v>73</v>
      </c>
      <c r="T146" s="8">
        <f>($T145+$J146)-$K146</f>
        <v>137</v>
      </c>
      <c r="U146" s="8">
        <f>($U145+$L146)-$M146</f>
        <v>-10</v>
      </c>
      <c r="V146" s="8">
        <f>($V145+$N146)-$O146</f>
        <v>1160</v>
      </c>
      <c r="W146" s="8">
        <f>($W145+$P146)-$Q146</f>
        <v>834</v>
      </c>
    </row>
    <row r="147" spans="1:23" ht="13.5" customHeight="1">
      <c r="A147" s="5" t="s">
        <v>18</v>
      </c>
      <c r="B147" s="5">
        <v>7</v>
      </c>
      <c r="C147" s="5">
        <v>23</v>
      </c>
      <c r="D147" s="7"/>
      <c r="E147" s="7"/>
      <c r="F147" s="8"/>
      <c r="G147" s="8"/>
      <c r="H147" s="8"/>
      <c r="I147" s="8">
        <v>250</v>
      </c>
      <c r="J147" s="8"/>
      <c r="K147" s="8"/>
      <c r="L147" s="8">
        <v>250</v>
      </c>
      <c r="M147" s="8"/>
      <c r="N147" s="8"/>
      <c r="O147" s="8"/>
      <c r="P147" s="8"/>
      <c r="Q147" s="8"/>
      <c r="R147" s="8">
        <f>($R146+$F147)-$G147</f>
        <v>5</v>
      </c>
      <c r="S147" s="8">
        <f>($S146+$H147)-$I147</f>
        <v>-177</v>
      </c>
      <c r="T147" s="8">
        <f>($T146+$J147)-$K147</f>
        <v>137</v>
      </c>
      <c r="U147" s="8">
        <f>($U146+$L147)-$M147</f>
        <v>240</v>
      </c>
      <c r="V147" s="8">
        <f>($V146+$N147)-$O147</f>
        <v>1160</v>
      </c>
      <c r="W147" s="8">
        <f>($W146+$P147)-$Q147</f>
        <v>834</v>
      </c>
    </row>
    <row r="148" spans="1:23" ht="13.5" customHeight="1">
      <c r="A148" s="5" t="s">
        <v>133</v>
      </c>
      <c r="B148" s="5"/>
      <c r="C148" s="5"/>
      <c r="D148" s="7" t="s">
        <v>134</v>
      </c>
      <c r="E148" s="7"/>
      <c r="F148" s="8"/>
      <c r="G148" s="8"/>
      <c r="H148" s="8">
        <v>50</v>
      </c>
      <c r="I148" s="8"/>
      <c r="J148" s="8"/>
      <c r="K148" s="8"/>
      <c r="L148" s="8"/>
      <c r="M148" s="8"/>
      <c r="N148" s="8"/>
      <c r="O148" s="8"/>
      <c r="P148" s="8"/>
      <c r="Q148" s="8"/>
      <c r="R148" s="8">
        <f>($R147+$F148)-$G148</f>
        <v>5</v>
      </c>
      <c r="S148" s="8">
        <f>($S147+$H148)-$I148</f>
        <v>-127</v>
      </c>
      <c r="T148" s="8">
        <f>($T147+$J148)-$K148</f>
        <v>137</v>
      </c>
      <c r="U148" s="8">
        <f>($U147+$L148)-$M148</f>
        <v>240</v>
      </c>
      <c r="V148" s="8">
        <f>($V147+$N148)-$O148</f>
        <v>1160</v>
      </c>
      <c r="W148" s="8">
        <f>($W147+$P148)-$Q148</f>
        <v>834</v>
      </c>
    </row>
    <row r="149" spans="1:23" ht="13.5" customHeight="1">
      <c r="A149" s="5" t="s">
        <v>18</v>
      </c>
      <c r="B149" s="5"/>
      <c r="C149" s="5"/>
      <c r="D149" s="7" t="s">
        <v>135</v>
      </c>
      <c r="E149" s="7"/>
      <c r="F149" s="8"/>
      <c r="G149" s="8"/>
      <c r="H149" s="8">
        <v>160</v>
      </c>
      <c r="I149" s="8"/>
      <c r="J149" s="8"/>
      <c r="K149" s="8"/>
      <c r="L149" s="8"/>
      <c r="M149" s="8"/>
      <c r="N149" s="8"/>
      <c r="O149" s="8"/>
      <c r="P149" s="8"/>
      <c r="Q149" s="8"/>
      <c r="R149" s="8">
        <f>($R148+$F149)-$G149</f>
        <v>5</v>
      </c>
      <c r="S149" s="8">
        <f>($S148+$H149)-$I149</f>
        <v>33</v>
      </c>
      <c r="T149" s="8">
        <f>($T148+$J149)-$K149</f>
        <v>137</v>
      </c>
      <c r="U149" s="8">
        <f>($U148+$L149)-$M149</f>
        <v>240</v>
      </c>
      <c r="V149" s="8">
        <f>($V148+$N149)-$O149</f>
        <v>1160</v>
      </c>
      <c r="W149" s="8">
        <f>($W148+$P149)-$Q149</f>
        <v>834</v>
      </c>
    </row>
    <row r="150" spans="1:23" ht="13.5" customHeight="1">
      <c r="A150" s="5" t="s">
        <v>127</v>
      </c>
      <c r="B150" s="5"/>
      <c r="C150" s="5"/>
      <c r="D150" s="7" t="s">
        <v>136</v>
      </c>
      <c r="E150" s="7"/>
      <c r="F150" s="8"/>
      <c r="G150" s="8"/>
      <c r="H150" s="8"/>
      <c r="I150" s="8"/>
      <c r="J150" s="8"/>
      <c r="K150" s="8">
        <v>50</v>
      </c>
      <c r="L150" s="8"/>
      <c r="M150" s="8"/>
      <c r="N150" s="8"/>
      <c r="O150" s="8"/>
      <c r="P150" s="8"/>
      <c r="Q150" s="8"/>
      <c r="R150" s="8">
        <f>($R149+$F150)-$G150</f>
        <v>5</v>
      </c>
      <c r="S150" s="8">
        <f>($S149+$H150)-$I150</f>
        <v>33</v>
      </c>
      <c r="T150" s="8">
        <f>($T149+$J150)-$K150</f>
        <v>87</v>
      </c>
      <c r="U150" s="8">
        <f>($U149+$L150)-$M150</f>
        <v>240</v>
      </c>
      <c r="V150" s="8">
        <f>($V149+$N150)-$O150</f>
        <v>1160</v>
      </c>
      <c r="W150" s="8">
        <f>($W149+$P150)-$Q150</f>
        <v>834</v>
      </c>
    </row>
    <row r="151" spans="1:23" ht="13.5" customHeight="1">
      <c r="A151" s="5" t="s">
        <v>19</v>
      </c>
      <c r="B151" s="5" t="s">
        <v>31</v>
      </c>
      <c r="C151" s="5">
        <v>37</v>
      </c>
      <c r="D151" s="7" t="s">
        <v>137</v>
      </c>
      <c r="E151" s="7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>
        <f>($R150+$F151)-$G151</f>
        <v>5</v>
      </c>
      <c r="S151" s="8">
        <f>($S150+$H151)-$I151</f>
        <v>33</v>
      </c>
      <c r="T151" s="8">
        <f>($T150+$J151)-$K151</f>
        <v>87</v>
      </c>
      <c r="U151" s="8">
        <f>($U150+$L151)-$M151</f>
        <v>240</v>
      </c>
      <c r="V151" s="8">
        <f>($V150+$N151)-$O151</f>
        <v>1160</v>
      </c>
      <c r="W151" s="8">
        <f>($W150+$P151)-$Q151</f>
        <v>834</v>
      </c>
    </row>
    <row r="152" spans="1:23" ht="13.5" customHeight="1">
      <c r="A152" s="5" t="s">
        <v>138</v>
      </c>
      <c r="B152" s="5"/>
      <c r="C152" s="5"/>
      <c r="D152" s="7" t="s">
        <v>139</v>
      </c>
      <c r="E152" s="7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>
        <f>($R151+$F152)-$G152</f>
        <v>5</v>
      </c>
      <c r="S152" s="8">
        <f>($S151+$H152)-$I152</f>
        <v>33</v>
      </c>
      <c r="T152" s="8">
        <f>($T151+$J152)-$K152</f>
        <v>87</v>
      </c>
      <c r="U152" s="8">
        <f>($U151+$L152)-$M152</f>
        <v>240</v>
      </c>
      <c r="V152" s="8">
        <f>($V151+$N152)-$O152</f>
        <v>1160</v>
      </c>
      <c r="W152" s="8">
        <f>($W151+$P152)-$Q152</f>
        <v>834</v>
      </c>
    </row>
    <row r="153" spans="1:23" ht="13.5" customHeight="1">
      <c r="A153" s="5" t="s">
        <v>71</v>
      </c>
      <c r="B153" s="5"/>
      <c r="C153" s="5"/>
      <c r="D153" s="7" t="s">
        <v>140</v>
      </c>
      <c r="E153" s="9"/>
      <c r="F153" s="8"/>
      <c r="G153" s="8"/>
      <c r="H153" s="8"/>
      <c r="I153" s="8"/>
      <c r="J153" s="8"/>
      <c r="K153" s="8">
        <v>50</v>
      </c>
      <c r="L153" s="8"/>
      <c r="M153" s="8"/>
      <c r="N153" s="8"/>
      <c r="O153" s="8"/>
      <c r="P153" s="8">
        <v>50</v>
      </c>
      <c r="Q153" s="8"/>
      <c r="R153" s="8">
        <f>($R152+$F153)-$G153</f>
        <v>5</v>
      </c>
      <c r="S153" s="8">
        <f>($S152+$H153)-$I153</f>
        <v>33</v>
      </c>
      <c r="T153" s="8">
        <f>($T152+$J153)-$K153</f>
        <v>37</v>
      </c>
      <c r="U153" s="8">
        <f>($U152+$L153)-$M153</f>
        <v>240</v>
      </c>
      <c r="V153" s="8">
        <f>($V152+$N153)-$O153</f>
        <v>1160</v>
      </c>
      <c r="W153" s="8">
        <f>($W152+$P153)-$Q153</f>
        <v>884</v>
      </c>
    </row>
    <row r="154" spans="1:23" ht="13.5" customHeight="1">
      <c r="A154" s="5"/>
      <c r="B154" s="5">
        <v>11</v>
      </c>
      <c r="C154" s="5" t="s">
        <v>23</v>
      </c>
      <c r="D154" s="7"/>
      <c r="E154" s="7"/>
      <c r="F154" s="8"/>
      <c r="G154" s="8"/>
      <c r="H154" s="8"/>
      <c r="I154" s="8"/>
      <c r="J154" s="8">
        <v>200</v>
      </c>
      <c r="K154" s="8"/>
      <c r="L154" s="8"/>
      <c r="M154" s="8"/>
      <c r="N154" s="8"/>
      <c r="O154" s="8"/>
      <c r="P154" s="8"/>
      <c r="Q154" s="8"/>
      <c r="R154" s="8">
        <f>($R153+$F154)-$G154</f>
        <v>5</v>
      </c>
      <c r="S154" s="8">
        <f>($S153+$H154)-$I154</f>
        <v>33</v>
      </c>
      <c r="T154" s="8">
        <f>($T153+$J154)-$K154</f>
        <v>237</v>
      </c>
      <c r="U154" s="8">
        <f>($U153+$L154)-$M154</f>
        <v>240</v>
      </c>
      <c r="V154" s="8">
        <f>($V153+$N154)-$O154</f>
        <v>1160</v>
      </c>
      <c r="W154" s="8">
        <f>($W153+$P154)-$Q154</f>
        <v>884</v>
      </c>
    </row>
    <row r="155" spans="1:23" ht="13.5" customHeight="1">
      <c r="A155" s="5" t="s">
        <v>71</v>
      </c>
      <c r="B155" s="5"/>
      <c r="C155" s="5"/>
      <c r="D155" s="7" t="s">
        <v>141</v>
      </c>
      <c r="E155" s="7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>
        <f>($R154+$F155)-$G155</f>
        <v>5</v>
      </c>
      <c r="S155" s="8">
        <f>($S154+$H155)-$I155</f>
        <v>33</v>
      </c>
      <c r="T155" s="8">
        <f>($T154+$J155)-$K155</f>
        <v>237</v>
      </c>
      <c r="U155" s="8">
        <f>($U154+$L155)-$M155</f>
        <v>240</v>
      </c>
      <c r="V155" s="8">
        <f>($V154+$N155)-$O155</f>
        <v>1160</v>
      </c>
      <c r="W155" s="8">
        <f>($W154+$P155)-$Q155</f>
        <v>884</v>
      </c>
    </row>
    <row r="156" spans="1:23" ht="13.5" customHeight="1">
      <c r="A156" s="5" t="s">
        <v>22</v>
      </c>
      <c r="B156" s="5"/>
      <c r="C156" s="5"/>
      <c r="D156" s="7" t="s">
        <v>142</v>
      </c>
      <c r="E156" s="7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>
        <f>110+440</f>
        <v>550</v>
      </c>
      <c r="R156" s="8">
        <f>($R155+$F156)-$G156</f>
        <v>5</v>
      </c>
      <c r="S156" s="8">
        <f>($S155+$H156)-$I156</f>
        <v>33</v>
      </c>
      <c r="T156" s="8">
        <f>($T155+$J156)-$K156</f>
        <v>237</v>
      </c>
      <c r="U156" s="8">
        <f>($U155+$L156)-$M156</f>
        <v>240</v>
      </c>
      <c r="V156" s="8">
        <f>($V155+$N156)-$O156</f>
        <v>1160</v>
      </c>
      <c r="W156" s="8">
        <f>($W155+$P156)-$Q156</f>
        <v>334</v>
      </c>
    </row>
    <row r="157" spans="1:23" ht="13.5" customHeight="1">
      <c r="A157" s="5" t="s">
        <v>20</v>
      </c>
      <c r="B157" s="5">
        <v>6</v>
      </c>
      <c r="C157" s="5">
        <v>26</v>
      </c>
      <c r="D157" s="7"/>
      <c r="E157" s="7"/>
      <c r="F157" s="8"/>
      <c r="G157" s="8"/>
      <c r="H157" s="8"/>
      <c r="I157" s="8"/>
      <c r="J157" s="8"/>
      <c r="K157" s="8"/>
      <c r="L157" s="8"/>
      <c r="M157" s="8">
        <v>44</v>
      </c>
      <c r="N157" s="8"/>
      <c r="O157" s="8"/>
      <c r="P157" s="8">
        <v>44</v>
      </c>
      <c r="Q157" s="8"/>
      <c r="R157" s="8">
        <f>($R156+$F157)-$G157</f>
        <v>5</v>
      </c>
      <c r="S157" s="8">
        <f>($S156+$H157)-$I157</f>
        <v>33</v>
      </c>
      <c r="T157" s="8">
        <f>($T156+$J157)-$K157</f>
        <v>237</v>
      </c>
      <c r="U157" s="8">
        <f>($U156+$L157)-$M157</f>
        <v>196</v>
      </c>
      <c r="V157" s="8">
        <f>($V156+$N157)-$O157</f>
        <v>1160</v>
      </c>
      <c r="W157" s="8">
        <f>($W156+$P157)-$Q157</f>
        <v>378</v>
      </c>
    </row>
    <row r="158" spans="1:23" ht="13.5" customHeight="1">
      <c r="A158" s="5" t="s">
        <v>21</v>
      </c>
      <c r="B158" s="5">
        <v>7</v>
      </c>
      <c r="C158" s="5" t="s">
        <v>43</v>
      </c>
      <c r="D158" s="7" t="s">
        <v>143</v>
      </c>
      <c r="E158" s="7"/>
      <c r="F158" s="8"/>
      <c r="G158" s="8"/>
      <c r="H158" s="8"/>
      <c r="I158" s="8"/>
      <c r="J158" s="8"/>
      <c r="K158" s="8"/>
      <c r="L158" s="8"/>
      <c r="M158" s="8"/>
      <c r="N158" s="8">
        <v>400</v>
      </c>
      <c r="O158" s="8"/>
      <c r="P158" s="8"/>
      <c r="Q158" s="8"/>
      <c r="R158" s="8">
        <f>($R157+$F158)-$G158</f>
        <v>5</v>
      </c>
      <c r="S158" s="8">
        <f>($S157+$H158)-$I158</f>
        <v>33</v>
      </c>
      <c r="T158" s="8">
        <f>($T157+$J158)-$K158</f>
        <v>237</v>
      </c>
      <c r="U158" s="8">
        <f>($U157+$L158)-$M158</f>
        <v>196</v>
      </c>
      <c r="V158" s="8">
        <f>($V157+$N158)-$O158</f>
        <v>1560</v>
      </c>
      <c r="W158" s="8">
        <f>($W157+$P158)-$Q158</f>
        <v>378</v>
      </c>
    </row>
    <row r="159" spans="1:23" ht="13.5" customHeight="1">
      <c r="A159" s="5" t="s">
        <v>22</v>
      </c>
      <c r="B159" s="5">
        <v>7</v>
      </c>
      <c r="C159" s="5">
        <v>27</v>
      </c>
      <c r="D159" s="7"/>
      <c r="E159" s="7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>
        <f>($R158+$F159)-$G159</f>
        <v>5</v>
      </c>
      <c r="S159" s="8">
        <f>($S158+$H159)-$I159</f>
        <v>33</v>
      </c>
      <c r="T159" s="8">
        <f>($T158+$J159)-$K159</f>
        <v>237</v>
      </c>
      <c r="U159" s="8">
        <f>($U158+$L159)-$M159</f>
        <v>196</v>
      </c>
      <c r="V159" s="8">
        <f>($V158+$N159)-$O159</f>
        <v>1560</v>
      </c>
      <c r="W159" s="8">
        <f>($W158+$P159)-$Q159</f>
        <v>378</v>
      </c>
    </row>
    <row r="160" spans="1:23" ht="13.5" customHeight="1">
      <c r="A160" s="5" t="s">
        <v>17</v>
      </c>
      <c r="B160" s="5">
        <v>10</v>
      </c>
      <c r="C160" s="5" t="s">
        <v>37</v>
      </c>
      <c r="D160" s="7"/>
      <c r="E160" s="7"/>
      <c r="F160" s="8">
        <v>200</v>
      </c>
      <c r="G160" s="8">
        <v>200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>
        <f>($R159+$F160)-$G160</f>
        <v>5</v>
      </c>
      <c r="S160" s="8">
        <f>($S159+$H160)-$I160</f>
        <v>33</v>
      </c>
      <c r="T160" s="8">
        <f>($T159+$J160)-$K160</f>
        <v>237</v>
      </c>
      <c r="U160" s="8">
        <f>($U159+$L160)-$M160</f>
        <v>196</v>
      </c>
      <c r="V160" s="8">
        <f>($V159+$N160)-$O160</f>
        <v>1560</v>
      </c>
      <c r="W160" s="8">
        <f>($W159+$P160)-$Q160</f>
        <v>378</v>
      </c>
    </row>
    <row r="161" spans="1:23" ht="13.5" customHeight="1">
      <c r="A161" s="5" t="s">
        <v>18</v>
      </c>
      <c r="B161" s="5" t="s">
        <v>31</v>
      </c>
      <c r="C161" s="5">
        <v>35</v>
      </c>
      <c r="D161" s="7"/>
      <c r="E161" s="7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>
        <f>($R160+$F161)-$G161</f>
        <v>5</v>
      </c>
      <c r="S161" s="8">
        <f>($S160+$H161)-$I161</f>
        <v>33</v>
      </c>
      <c r="T161" s="8">
        <f>($T160+$J161)-$K161</f>
        <v>237</v>
      </c>
      <c r="U161" s="8">
        <f>($U160+$L161)-$M161</f>
        <v>196</v>
      </c>
      <c r="V161" s="8">
        <f>($V160+$N161)-$O161</f>
        <v>1560</v>
      </c>
      <c r="W161" s="8">
        <f>($W160+$P161)-$Q161</f>
        <v>378</v>
      </c>
    </row>
    <row r="162" spans="1:23" ht="13.5" customHeight="1">
      <c r="A162" s="5"/>
      <c r="B162" s="5">
        <v>4</v>
      </c>
      <c r="C162" s="5">
        <v>39</v>
      </c>
      <c r="D162" s="7"/>
      <c r="E162" s="7"/>
      <c r="F162" s="8"/>
      <c r="G162" s="8"/>
      <c r="H162" s="8"/>
      <c r="I162" s="8">
        <v>1400</v>
      </c>
      <c r="J162" s="8"/>
      <c r="K162" s="8"/>
      <c r="L162" s="8"/>
      <c r="M162" s="8"/>
      <c r="N162" s="8"/>
      <c r="O162" s="8"/>
      <c r="P162" s="8">
        <v>1400</v>
      </c>
      <c r="Q162" s="8"/>
      <c r="R162" s="8">
        <f>($R161+$F162)-$G162</f>
        <v>5</v>
      </c>
      <c r="S162" s="8">
        <f>($S161+$H162)-$I162</f>
        <v>-1367</v>
      </c>
      <c r="T162" s="8">
        <f>($T161+$J162)-$K162</f>
        <v>237</v>
      </c>
      <c r="U162" s="8">
        <f>($U161+$L162)-$M162</f>
        <v>196</v>
      </c>
      <c r="V162" s="8">
        <f>($V161+$N162)-$O162</f>
        <v>1560</v>
      </c>
      <c r="W162" s="8">
        <f>($W161+$P162)-$Q162</f>
        <v>1778</v>
      </c>
    </row>
    <row r="163" spans="1:23" ht="13.5" customHeight="1">
      <c r="A163" s="5" t="s">
        <v>133</v>
      </c>
      <c r="B163" s="5"/>
      <c r="C163" s="5"/>
      <c r="D163" s="7" t="s">
        <v>144</v>
      </c>
      <c r="E163" s="7"/>
      <c r="F163" s="8"/>
      <c r="G163" s="8"/>
      <c r="H163" s="8">
        <v>550</v>
      </c>
      <c r="I163" s="8"/>
      <c r="J163" s="8"/>
      <c r="K163" s="8"/>
      <c r="L163" s="8"/>
      <c r="M163" s="8"/>
      <c r="N163" s="8"/>
      <c r="O163" s="8"/>
      <c r="P163" s="8"/>
      <c r="Q163" s="8"/>
      <c r="R163" s="8">
        <f>($R162+$F163)-$G163</f>
        <v>5</v>
      </c>
      <c r="S163" s="8">
        <f>($S162+$H163)-$I163</f>
        <v>-817</v>
      </c>
      <c r="T163" s="8">
        <f>($T162+$J163)-$K163</f>
        <v>237</v>
      </c>
      <c r="U163" s="8">
        <f>($U162+$L163)-$M163</f>
        <v>196</v>
      </c>
      <c r="V163" s="8">
        <f>($V162+$N163)-$O163</f>
        <v>1560</v>
      </c>
      <c r="W163" s="8">
        <f>($W162+$P163)-$Q163</f>
        <v>1778</v>
      </c>
    </row>
    <row r="164" spans="1:23" ht="13.5" customHeight="1">
      <c r="A164" s="5"/>
      <c r="B164" s="5"/>
      <c r="C164" s="5"/>
      <c r="D164" s="7" t="s">
        <v>145</v>
      </c>
      <c r="E164" s="7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>
        <f>($R163+$F164)-$G164</f>
        <v>5</v>
      </c>
      <c r="S164" s="8">
        <f>($S163+$H164)-$I164</f>
        <v>-817</v>
      </c>
      <c r="T164" s="8">
        <f>($T163+$J164)-$K164</f>
        <v>237</v>
      </c>
      <c r="U164" s="8">
        <f>($U163+$L164)-$M164</f>
        <v>196</v>
      </c>
      <c r="V164" s="8">
        <f>($V163+$N164)-$O164</f>
        <v>1560</v>
      </c>
      <c r="W164" s="8">
        <f>($W163+$P164)-$Q164</f>
        <v>1778</v>
      </c>
    </row>
    <row r="165" spans="1:23" ht="13.5" customHeight="1">
      <c r="A165" s="5" t="s">
        <v>146</v>
      </c>
      <c r="B165" s="5"/>
      <c r="C165" s="5"/>
      <c r="D165" s="7" t="s">
        <v>147</v>
      </c>
      <c r="E165" s="9" t="s">
        <v>148</v>
      </c>
      <c r="F165" s="8"/>
      <c r="G165" s="8"/>
      <c r="H165" s="8">
        <v>817</v>
      </c>
      <c r="I165" s="8"/>
      <c r="J165" s="8"/>
      <c r="K165" s="8"/>
      <c r="L165" s="8"/>
      <c r="M165" s="8"/>
      <c r="N165" s="8"/>
      <c r="O165" s="8">
        <v>817</v>
      </c>
      <c r="P165" s="8"/>
      <c r="Q165" s="8"/>
      <c r="R165" s="8">
        <f>($R164+$F165)-$G165</f>
        <v>5</v>
      </c>
      <c r="S165" s="8">
        <f>($S164+$H165)-$I165</f>
        <v>0</v>
      </c>
      <c r="T165" s="8">
        <f>($T164+$J165)-$K165</f>
        <v>237</v>
      </c>
      <c r="U165" s="8">
        <f>($U164+$L165)-$M165</f>
        <v>196</v>
      </c>
      <c r="V165" s="8">
        <f>($V164+$N165)-$O165</f>
        <v>743</v>
      </c>
      <c r="W165" s="8">
        <f>($W164+$P165)-$Q165</f>
        <v>1778</v>
      </c>
    </row>
    <row r="166" spans="1:23" ht="13.5" customHeight="1">
      <c r="A166" s="5" t="s">
        <v>149</v>
      </c>
      <c r="B166" s="5"/>
      <c r="C166" s="5"/>
      <c r="D166" s="7" t="s">
        <v>150</v>
      </c>
      <c r="E166" s="7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>
        <f>($R165+$F166)-$G166</f>
        <v>5</v>
      </c>
      <c r="S166" s="8">
        <f>($S165+$H166)-$I166</f>
        <v>0</v>
      </c>
      <c r="T166" s="8">
        <f>($T165+$J166)-$K166</f>
        <v>237</v>
      </c>
      <c r="U166" s="8">
        <f>($U165+$L166)-$M166</f>
        <v>196</v>
      </c>
      <c r="V166" s="8">
        <f>($V165+$N166)-$O166</f>
        <v>743</v>
      </c>
      <c r="W166" s="8">
        <f>($W165+$P166)-$Q166</f>
        <v>1778</v>
      </c>
    </row>
    <row r="167" spans="1:23" ht="13.5" customHeight="1">
      <c r="A167" s="5" t="s">
        <v>58</v>
      </c>
      <c r="B167" s="5"/>
      <c r="C167" s="5"/>
      <c r="D167" s="7" t="s">
        <v>151</v>
      </c>
      <c r="E167" s="7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>
        <v>1350</v>
      </c>
      <c r="R167" s="8">
        <f>($R166+$F167)-$G167</f>
        <v>5</v>
      </c>
      <c r="S167" s="8">
        <f>($S166+$H167)-$I167</f>
        <v>0</v>
      </c>
      <c r="T167" s="8">
        <f>($T166+$J167)-$K167</f>
        <v>237</v>
      </c>
      <c r="U167" s="8">
        <f>($U166+$L167)-$M167</f>
        <v>196</v>
      </c>
      <c r="V167" s="8">
        <f>($V166+$N167)-$O167</f>
        <v>743</v>
      </c>
      <c r="W167" s="8">
        <f>($W166+$P167)-$Q167</f>
        <v>428</v>
      </c>
    </row>
    <row r="168" spans="1:23" ht="13.5" customHeight="1">
      <c r="A168" s="5" t="s">
        <v>108</v>
      </c>
      <c r="B168" s="5"/>
      <c r="C168" s="5"/>
      <c r="D168" s="7" t="s">
        <v>152</v>
      </c>
      <c r="E168" s="7"/>
      <c r="F168" s="8"/>
      <c r="G168" s="8"/>
      <c r="H168" s="8"/>
      <c r="I168" s="8"/>
      <c r="J168" s="8"/>
      <c r="K168" s="8"/>
      <c r="L168" s="8"/>
      <c r="M168" s="8">
        <v>150</v>
      </c>
      <c r="N168" s="8"/>
      <c r="O168" s="8"/>
      <c r="P168" s="8"/>
      <c r="Q168" s="8"/>
      <c r="R168" s="8">
        <f>($R167+$F168)-$G168</f>
        <v>5</v>
      </c>
      <c r="S168" s="8">
        <f>($S167+$H168)-$I168</f>
        <v>0</v>
      </c>
      <c r="T168" s="8">
        <f>($T167+$J168)-$K168</f>
        <v>237</v>
      </c>
      <c r="U168" s="8">
        <f>($U167+$L168)-$M168</f>
        <v>46</v>
      </c>
      <c r="V168" s="8">
        <f>($V167+$N168)-$O168</f>
        <v>743</v>
      </c>
      <c r="W168" s="8">
        <f>($W167+$P168)-$Q168</f>
        <v>428</v>
      </c>
    </row>
    <row r="169" spans="1:23" ht="13.5" customHeight="1">
      <c r="A169" s="5" t="s">
        <v>153</v>
      </c>
      <c r="B169" s="5"/>
      <c r="C169" s="5"/>
      <c r="D169" s="7" t="s">
        <v>154</v>
      </c>
      <c r="E169" s="7"/>
      <c r="F169" s="8"/>
      <c r="G169" s="8"/>
      <c r="H169" s="8"/>
      <c r="I169" s="8"/>
      <c r="J169" s="8"/>
      <c r="K169" s="8"/>
      <c r="L169" s="8"/>
      <c r="M169" s="8"/>
      <c r="N169" s="8"/>
      <c r="O169" s="8">
        <v>100</v>
      </c>
      <c r="P169" s="8"/>
      <c r="Q169" s="8"/>
      <c r="R169" s="8">
        <f>($R168+$F169)-$G169</f>
        <v>5</v>
      </c>
      <c r="S169" s="8">
        <f>($S168+$H169)-$I169</f>
        <v>0</v>
      </c>
      <c r="T169" s="8">
        <f>($T168+$J169)-$K169</f>
        <v>237</v>
      </c>
      <c r="U169" s="8">
        <f>($U168+$L169)-$M169</f>
        <v>46</v>
      </c>
      <c r="V169" s="8">
        <f>($V168+$N169)-$O169</f>
        <v>643</v>
      </c>
      <c r="W169" s="8">
        <f>($W168+$P169)-$Q169</f>
        <v>428</v>
      </c>
    </row>
    <row r="170" spans="1:23" ht="13.5" customHeight="1">
      <c r="A170" s="5" t="s">
        <v>21</v>
      </c>
      <c r="B170" s="5"/>
      <c r="C170" s="5"/>
      <c r="D170" s="7" t="s">
        <v>155</v>
      </c>
      <c r="E170" s="7"/>
      <c r="F170" s="8"/>
      <c r="G170" s="8"/>
      <c r="H170" s="8"/>
      <c r="I170" s="8"/>
      <c r="J170" s="8"/>
      <c r="K170" s="8"/>
      <c r="L170" s="8"/>
      <c r="M170" s="8"/>
      <c r="N170" s="8"/>
      <c r="O170" s="8">
        <v>176</v>
      </c>
      <c r="P170" s="8"/>
      <c r="Q170" s="8"/>
      <c r="R170" s="8">
        <f>($R169+$F170)-$G170</f>
        <v>5</v>
      </c>
      <c r="S170" s="8">
        <f>($S169+$H170)-$I170</f>
        <v>0</v>
      </c>
      <c r="T170" s="8">
        <f>($T169+$J170)-$K170</f>
        <v>237</v>
      </c>
      <c r="U170" s="8">
        <f>($U169+$L170)-$M170</f>
        <v>46</v>
      </c>
      <c r="V170" s="8">
        <f>($V169+$N170)-$O170</f>
        <v>467</v>
      </c>
      <c r="W170" s="8">
        <f>($W169+$P170)-$Q170</f>
        <v>428</v>
      </c>
    </row>
    <row r="171" spans="1:23" ht="13.5" customHeight="1">
      <c r="A171" s="5" t="s">
        <v>156</v>
      </c>
      <c r="B171" s="5"/>
      <c r="C171" s="5"/>
      <c r="D171" s="7" t="s">
        <v>157</v>
      </c>
      <c r="E171" s="7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>
        <f>($R170+$F171)-$G171</f>
        <v>5</v>
      </c>
      <c r="S171" s="8">
        <f>($S170+$H171)-$I171</f>
        <v>0</v>
      </c>
      <c r="T171" s="8">
        <f>($T170+$J171)-$K171</f>
        <v>237</v>
      </c>
      <c r="U171" s="8">
        <f>($U170+$L171)-$M171</f>
        <v>46</v>
      </c>
      <c r="V171" s="8">
        <f>($V170+$N171)-$O171</f>
        <v>467</v>
      </c>
      <c r="W171" s="8">
        <f>($W170+$P171)-$Q171</f>
        <v>428</v>
      </c>
    </row>
    <row r="172" spans="1:23" ht="13.5" customHeight="1">
      <c r="A172" s="5" t="s">
        <v>19</v>
      </c>
      <c r="B172" s="5">
        <v>6</v>
      </c>
      <c r="C172" s="5">
        <v>14</v>
      </c>
      <c r="D172" s="7"/>
      <c r="E172" s="7"/>
      <c r="F172" s="8"/>
      <c r="G172" s="8"/>
      <c r="H172" s="8"/>
      <c r="I172" s="8"/>
      <c r="J172" s="8"/>
      <c r="K172" s="8">
        <v>60</v>
      </c>
      <c r="L172" s="8"/>
      <c r="M172" s="8"/>
      <c r="N172" s="8">
        <v>60</v>
      </c>
      <c r="O172" s="8"/>
      <c r="P172" s="8"/>
      <c r="Q172" s="8"/>
      <c r="R172" s="8">
        <f>($R171+$F172)-$G172</f>
        <v>5</v>
      </c>
      <c r="S172" s="8">
        <f>($S171+$H172)-$I172</f>
        <v>0</v>
      </c>
      <c r="T172" s="8">
        <f>($T171+$J172)-$K172</f>
        <v>177</v>
      </c>
      <c r="U172" s="8">
        <f>($U171+$L172)-$M172</f>
        <v>46</v>
      </c>
      <c r="V172" s="8">
        <f>($V171+$N172)-$O172</f>
        <v>527</v>
      </c>
      <c r="W172" s="8">
        <f>($W171+$P172)-$Q172</f>
        <v>428</v>
      </c>
    </row>
    <row r="173" spans="1:23" ht="13.5" customHeight="1">
      <c r="A173" s="5" t="s">
        <v>20</v>
      </c>
      <c r="B173" s="5" t="s">
        <v>80</v>
      </c>
      <c r="C173" s="5">
        <v>32</v>
      </c>
      <c r="D173" s="7" t="s">
        <v>158</v>
      </c>
      <c r="E173" s="7"/>
      <c r="F173" s="8"/>
      <c r="G173" s="8"/>
      <c r="H173" s="8"/>
      <c r="I173" s="8"/>
      <c r="J173" s="8"/>
      <c r="K173" s="8"/>
      <c r="L173" s="8"/>
      <c r="M173" s="8"/>
      <c r="N173" s="8"/>
      <c r="O173" s="8">
        <v>170</v>
      </c>
      <c r="P173" s="8"/>
      <c r="Q173" s="8"/>
      <c r="R173" s="8">
        <f>($R172+$F173)-$G173</f>
        <v>5</v>
      </c>
      <c r="S173" s="8">
        <f>($S172+$H173)-$I173</f>
        <v>0</v>
      </c>
      <c r="T173" s="8">
        <f>($T172+$J173)-$K173</f>
        <v>177</v>
      </c>
      <c r="U173" s="8">
        <f>($U172+$L173)-$M173</f>
        <v>46</v>
      </c>
      <c r="V173" s="8">
        <f>($V172+$N173)-$O173</f>
        <v>357</v>
      </c>
      <c r="W173" s="8">
        <f>($W172+$P173)-$Q173</f>
        <v>428</v>
      </c>
    </row>
    <row r="174" spans="1:23" ht="13.5" customHeight="1">
      <c r="A174" s="5"/>
      <c r="B174" s="5">
        <v>9</v>
      </c>
      <c r="C174" s="5" t="s">
        <v>66</v>
      </c>
      <c r="D174" s="7"/>
      <c r="E174" s="7"/>
      <c r="F174" s="8"/>
      <c r="G174" s="8"/>
      <c r="H174" s="8"/>
      <c r="I174" s="8"/>
      <c r="J174" s="8">
        <v>10</v>
      </c>
      <c r="K174" s="8"/>
      <c r="L174" s="8">
        <v>200</v>
      </c>
      <c r="M174" s="8">
        <v>10</v>
      </c>
      <c r="N174" s="8"/>
      <c r="O174" s="8"/>
      <c r="P174" s="8"/>
      <c r="Q174" s="8"/>
      <c r="R174" s="8">
        <f>($R173+$F174)-$G174</f>
        <v>5</v>
      </c>
      <c r="S174" s="8">
        <f>($S173+$H174)-$I174</f>
        <v>0</v>
      </c>
      <c r="T174" s="8">
        <f>($T173+$J174)-$K174</f>
        <v>187</v>
      </c>
      <c r="U174" s="8">
        <f>($U173+$L174)-$M174</f>
        <v>236</v>
      </c>
      <c r="V174" s="8">
        <f>($V173+$N174)-$O174</f>
        <v>357</v>
      </c>
      <c r="W174" s="8">
        <f>($W173+$P174)-$Q174</f>
        <v>428</v>
      </c>
    </row>
    <row r="175" spans="1:23" ht="13.5" customHeight="1">
      <c r="A175" s="5" t="s">
        <v>21</v>
      </c>
      <c r="B175" s="5">
        <v>11</v>
      </c>
      <c r="C175" s="5">
        <v>13</v>
      </c>
      <c r="D175" s="7"/>
      <c r="E175" s="7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>
        <f>($R174+$F175)-$G175</f>
        <v>5</v>
      </c>
      <c r="S175" s="8">
        <f>($S174+$H175)-$I175</f>
        <v>0</v>
      </c>
      <c r="T175" s="8">
        <f>($T174+$J175)-$K175</f>
        <v>187</v>
      </c>
      <c r="U175" s="8">
        <f>($U174+$L175)-$M175</f>
        <v>236</v>
      </c>
      <c r="V175" s="8">
        <f>($V174+$N175)-$O175</f>
        <v>357</v>
      </c>
      <c r="W175" s="8">
        <f>($W174+$P175)-$Q175</f>
        <v>428</v>
      </c>
    </row>
    <row r="176" spans="1:23" ht="13.5" customHeight="1">
      <c r="A176" s="5" t="s">
        <v>22</v>
      </c>
      <c r="B176" s="5">
        <v>8</v>
      </c>
      <c r="C176" s="5">
        <v>35</v>
      </c>
      <c r="D176" s="7"/>
      <c r="E176" s="7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>
        <f>($R175+$F176)-$G176</f>
        <v>5</v>
      </c>
      <c r="S176" s="8">
        <f>($S175+$H176)-$I176</f>
        <v>0</v>
      </c>
      <c r="T176" s="8">
        <f>($T175+$J176)-$K176</f>
        <v>187</v>
      </c>
      <c r="U176" s="8">
        <f>($U175+$L176)-$M176</f>
        <v>236</v>
      </c>
      <c r="V176" s="8">
        <f>($V175+$N176)-$O176</f>
        <v>357</v>
      </c>
      <c r="W176" s="8">
        <f>($W175+$P176)-$Q176</f>
        <v>428</v>
      </c>
    </row>
    <row r="177" spans="1:23" ht="13.5" customHeight="1">
      <c r="A177" s="5" t="s">
        <v>17</v>
      </c>
      <c r="B177" s="5">
        <v>10</v>
      </c>
      <c r="C177" s="5">
        <v>14</v>
      </c>
      <c r="D177" s="7"/>
      <c r="E177" s="7"/>
      <c r="F177" s="8"/>
      <c r="G177" s="8">
        <v>60</v>
      </c>
      <c r="H177" s="8"/>
      <c r="I177" s="8"/>
      <c r="J177" s="8"/>
      <c r="K177" s="8"/>
      <c r="L177" s="8"/>
      <c r="M177" s="8"/>
      <c r="N177" s="8">
        <v>60</v>
      </c>
      <c r="O177" s="8"/>
      <c r="P177" s="8"/>
      <c r="Q177" s="8"/>
      <c r="R177" s="8">
        <f>($R176+$F177)-$G177</f>
        <v>-55</v>
      </c>
      <c r="S177" s="8">
        <f>($S176+$H177)-$I177</f>
        <v>0</v>
      </c>
      <c r="T177" s="8">
        <f>($T176+$J177)-$K177</f>
        <v>187</v>
      </c>
      <c r="U177" s="8">
        <f>($U176+$L177)-$M177</f>
        <v>236</v>
      </c>
      <c r="V177" s="8">
        <f>($V176+$N177)-$O177</f>
        <v>417</v>
      </c>
      <c r="W177" s="8">
        <f>($W176+$P177)-$Q177</f>
        <v>428</v>
      </c>
    </row>
    <row r="178" spans="1:23" ht="13.5" customHeight="1">
      <c r="A178" s="5" t="s">
        <v>156</v>
      </c>
      <c r="B178" s="5"/>
      <c r="C178" s="5"/>
      <c r="D178" s="7" t="s">
        <v>159</v>
      </c>
      <c r="E178" s="9" t="s">
        <v>160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>
        <f>($R177+$F178)-$G178</f>
        <v>-55</v>
      </c>
      <c r="S178" s="8">
        <f>($S177+$H178)-$I178</f>
        <v>0</v>
      </c>
      <c r="T178" s="8">
        <f>($T177+$J178)-$K178</f>
        <v>187</v>
      </c>
      <c r="U178" s="8">
        <f>($U177+$L178)-$M178</f>
        <v>236</v>
      </c>
      <c r="V178" s="8">
        <f>($V177+$N178)-$O178</f>
        <v>417</v>
      </c>
      <c r="W178" s="8">
        <f>($W177+$P178)-$Q178</f>
        <v>428</v>
      </c>
    </row>
    <row r="179" spans="1:23" ht="13.5" customHeight="1">
      <c r="A179" s="5" t="s">
        <v>71</v>
      </c>
      <c r="B179" s="5"/>
      <c r="C179" s="5"/>
      <c r="D179" s="7" t="s">
        <v>161</v>
      </c>
      <c r="E179" s="7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>
        <f>($R178+$F179)-$G179</f>
        <v>-55</v>
      </c>
      <c r="S179" s="8">
        <f>($S178+$H179)-$I179</f>
        <v>0</v>
      </c>
      <c r="T179" s="8">
        <f>($T178+$J179)-$K179</f>
        <v>187</v>
      </c>
      <c r="U179" s="8">
        <f>($U178+$L179)-$M179</f>
        <v>236</v>
      </c>
      <c r="V179" s="8">
        <f>($V178+$N179)-$O179</f>
        <v>417</v>
      </c>
      <c r="W179" s="8">
        <f>($W178+$P179)-$Q179</f>
        <v>428</v>
      </c>
    </row>
    <row r="180" spans="1:23" ht="13.5" customHeight="1">
      <c r="A180" s="5" t="s">
        <v>156</v>
      </c>
      <c r="B180" s="5"/>
      <c r="C180" s="5"/>
      <c r="D180" s="7" t="s">
        <v>162</v>
      </c>
      <c r="E180" s="7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>
        <f>($R179+$F180)-$G180</f>
        <v>-55</v>
      </c>
      <c r="S180" s="8">
        <f>($S179+$H180)-$I180</f>
        <v>0</v>
      </c>
      <c r="T180" s="8">
        <f>($T179+$J180)-$K180</f>
        <v>187</v>
      </c>
      <c r="U180" s="8">
        <f>($U179+$L180)-$M180</f>
        <v>236</v>
      </c>
      <c r="V180" s="8">
        <f>($V179+$N180)-$O180</f>
        <v>417</v>
      </c>
      <c r="W180" s="8">
        <f>($W179+$P180)-$Q180</f>
        <v>428</v>
      </c>
    </row>
    <row r="181" spans="1:23" ht="13.5" customHeight="1">
      <c r="A181" s="5" t="s">
        <v>71</v>
      </c>
      <c r="B181" s="5"/>
      <c r="C181" s="5"/>
      <c r="D181" s="7" t="s">
        <v>163</v>
      </c>
      <c r="E181" s="7"/>
      <c r="F181" s="8"/>
      <c r="G181" s="8"/>
      <c r="H181" s="8"/>
      <c r="I181" s="8"/>
      <c r="J181" s="8"/>
      <c r="K181" s="8">
        <v>100</v>
      </c>
      <c r="L181" s="8"/>
      <c r="M181" s="8"/>
      <c r="N181" s="8"/>
      <c r="O181" s="8"/>
      <c r="P181" s="8">
        <v>100</v>
      </c>
      <c r="Q181" s="8"/>
      <c r="R181" s="8">
        <f>($R180+$F181)-$G181</f>
        <v>-55</v>
      </c>
      <c r="S181" s="8">
        <f>($S180+$H181)-$I181</f>
        <v>0</v>
      </c>
      <c r="T181" s="8">
        <f>($T180+$J181)-$K181</f>
        <v>87</v>
      </c>
      <c r="U181" s="8">
        <f>($U180+$L181)-$M181</f>
        <v>236</v>
      </c>
      <c r="V181" s="8">
        <f>($V180+$N181)-$O181</f>
        <v>417</v>
      </c>
      <c r="W181" s="8">
        <f>($W180+$P181)-$Q181</f>
        <v>528</v>
      </c>
    </row>
    <row r="182" spans="1:23" ht="13.5" customHeight="1">
      <c r="A182" s="5" t="s">
        <v>22</v>
      </c>
      <c r="B182" s="5"/>
      <c r="C182" s="5"/>
      <c r="D182" s="7" t="s">
        <v>164</v>
      </c>
      <c r="E182" s="7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>
        <v>66</v>
      </c>
      <c r="R182" s="8">
        <f>($R181+$F182)-$G182</f>
        <v>-55</v>
      </c>
      <c r="S182" s="8">
        <f>($S181+$H182)-$I182</f>
        <v>0</v>
      </c>
      <c r="T182" s="8">
        <f>($T181+$J182)-$K182</f>
        <v>87</v>
      </c>
      <c r="U182" s="8">
        <f>($U181+$L182)-$M182</f>
        <v>236</v>
      </c>
      <c r="V182" s="8">
        <f>($V181+$N182)-$O182</f>
        <v>417</v>
      </c>
      <c r="W182" s="8">
        <f>($W181+$P182)-$Q182</f>
        <v>462</v>
      </c>
    </row>
    <row r="183" spans="1:23" ht="13.5" customHeight="1">
      <c r="A183" s="5" t="s">
        <v>18</v>
      </c>
      <c r="B183" s="5">
        <v>11</v>
      </c>
      <c r="C183" s="5">
        <v>10</v>
      </c>
      <c r="D183" s="7"/>
      <c r="E183" s="7"/>
      <c r="F183" s="8"/>
      <c r="G183" s="8"/>
      <c r="H183" s="8">
        <v>200</v>
      </c>
      <c r="I183" s="8"/>
      <c r="J183" s="8"/>
      <c r="K183" s="8"/>
      <c r="L183" s="8"/>
      <c r="M183" s="8"/>
      <c r="N183" s="8"/>
      <c r="O183" s="8"/>
      <c r="P183" s="8"/>
      <c r="Q183" s="8"/>
      <c r="R183" s="8">
        <f>($R182+$F183)-$G183</f>
        <v>-55</v>
      </c>
      <c r="S183" s="8">
        <f>($S182+$H183)-$I183</f>
        <v>200</v>
      </c>
      <c r="T183" s="8">
        <f>($T182+$J183)-$K183</f>
        <v>87</v>
      </c>
      <c r="U183" s="8">
        <f>($U182+$L183)-$M183</f>
        <v>236</v>
      </c>
      <c r="V183" s="8">
        <f>($V182+$N183)-$O183</f>
        <v>417</v>
      </c>
      <c r="W183" s="8">
        <f>($W182+$P183)-$Q183</f>
        <v>462</v>
      </c>
    </row>
    <row r="184" spans="1:23" ht="13.5" customHeight="1">
      <c r="A184" s="5" t="s">
        <v>19</v>
      </c>
      <c r="B184" s="5">
        <v>5</v>
      </c>
      <c r="C184" s="5">
        <v>19</v>
      </c>
      <c r="D184" s="7"/>
      <c r="E184" s="7"/>
      <c r="F184" s="8">
        <v>220</v>
      </c>
      <c r="G184" s="8"/>
      <c r="H184" s="8"/>
      <c r="I184" s="8"/>
      <c r="J184" s="8"/>
      <c r="K184" s="8">
        <v>220</v>
      </c>
      <c r="L184" s="8"/>
      <c r="M184" s="8"/>
      <c r="N184" s="8"/>
      <c r="O184" s="8"/>
      <c r="P184" s="8"/>
      <c r="Q184" s="8"/>
      <c r="R184" s="8">
        <f>($R183+$F184)-$G184</f>
        <v>165</v>
      </c>
      <c r="S184" s="8">
        <f>($S183+$H184)-$I184</f>
        <v>200</v>
      </c>
      <c r="T184" s="8">
        <f>($T183+$J184)-$K184</f>
        <v>-133</v>
      </c>
      <c r="U184" s="8">
        <f>($U183+$L184)-$M184</f>
        <v>236</v>
      </c>
      <c r="V184" s="8">
        <f>($V183+$N184)-$O184</f>
        <v>417</v>
      </c>
      <c r="W184" s="8">
        <f>($W183+$P184)-$Q184</f>
        <v>462</v>
      </c>
    </row>
    <row r="185" spans="1:23" ht="13.5" customHeight="1">
      <c r="A185" s="5" t="s">
        <v>19</v>
      </c>
      <c r="B185" s="5"/>
      <c r="C185" s="5"/>
      <c r="D185" s="7" t="s">
        <v>165</v>
      </c>
      <c r="E185" s="7"/>
      <c r="F185" s="8"/>
      <c r="G185" s="8"/>
      <c r="H185" s="8"/>
      <c r="I185" s="8"/>
      <c r="J185" s="8">
        <v>100</v>
      </c>
      <c r="K185" s="8"/>
      <c r="L185" s="8"/>
      <c r="M185" s="8"/>
      <c r="N185" s="8"/>
      <c r="O185" s="8"/>
      <c r="P185" s="8"/>
      <c r="Q185" s="8"/>
      <c r="R185" s="8">
        <f>($R184+$F185)-$G185</f>
        <v>165</v>
      </c>
      <c r="S185" s="8">
        <f>($S184+$H185)-$I185</f>
        <v>200</v>
      </c>
      <c r="T185" s="8">
        <f>($T184+$J185)-$K185</f>
        <v>-33</v>
      </c>
      <c r="U185" s="8">
        <f>($U184+$L185)-$M185</f>
        <v>236</v>
      </c>
      <c r="V185" s="8">
        <f>($V184+$N185)-$O185</f>
        <v>417</v>
      </c>
      <c r="W185" s="8">
        <f>($W184+$P185)-$Q185</f>
        <v>462</v>
      </c>
    </row>
    <row r="186" spans="1:23" ht="13.5" customHeight="1">
      <c r="A186" s="5" t="s">
        <v>20</v>
      </c>
      <c r="B186" s="5">
        <v>11</v>
      </c>
      <c r="C186" s="5">
        <v>12</v>
      </c>
      <c r="D186" s="7"/>
      <c r="E186" s="7"/>
      <c r="F186" s="8"/>
      <c r="G186" s="8"/>
      <c r="H186" s="8"/>
      <c r="I186" s="8"/>
      <c r="J186" s="8"/>
      <c r="K186" s="8"/>
      <c r="L186" s="8"/>
      <c r="M186" s="8">
        <v>110</v>
      </c>
      <c r="N186" s="8">
        <v>110</v>
      </c>
      <c r="O186" s="8"/>
      <c r="P186" s="8"/>
      <c r="Q186" s="8"/>
      <c r="R186" s="8">
        <f>($R185+$F186)-$G186</f>
        <v>165</v>
      </c>
      <c r="S186" s="8">
        <f>($S185+$H186)-$I186</f>
        <v>200</v>
      </c>
      <c r="T186" s="8">
        <f>($T185+$J186)-$K186</f>
        <v>-33</v>
      </c>
      <c r="U186" s="8">
        <f>($U185+$L186)-$M186</f>
        <v>126</v>
      </c>
      <c r="V186" s="8">
        <f>($V185+$N186)-$O186</f>
        <v>527</v>
      </c>
      <c r="W186" s="8">
        <f>($W185+$P186)-$Q186</f>
        <v>462</v>
      </c>
    </row>
    <row r="187" spans="1:23" ht="13.5" customHeight="1">
      <c r="A187" s="5" t="s">
        <v>21</v>
      </c>
      <c r="B187" s="5">
        <v>3</v>
      </c>
      <c r="C187" s="5">
        <v>16</v>
      </c>
      <c r="D187" s="7"/>
      <c r="E187" s="7"/>
      <c r="F187" s="8">
        <v>200</v>
      </c>
      <c r="G187" s="8"/>
      <c r="H187" s="8"/>
      <c r="I187" s="8"/>
      <c r="J187" s="8"/>
      <c r="K187" s="8"/>
      <c r="L187" s="8"/>
      <c r="M187" s="8"/>
      <c r="N187" s="8"/>
      <c r="O187" s="8">
        <v>200</v>
      </c>
      <c r="P187" s="8"/>
      <c r="Q187" s="8"/>
      <c r="R187" s="8">
        <f>($R186+$F187)-$G187</f>
        <v>365</v>
      </c>
      <c r="S187" s="8">
        <f>($S186+$H187)-$I187</f>
        <v>200</v>
      </c>
      <c r="T187" s="8">
        <f>($T186+$J187)-$K187</f>
        <v>-33</v>
      </c>
      <c r="U187" s="8">
        <f>($U186+$L187)-$M187</f>
        <v>126</v>
      </c>
      <c r="V187" s="8">
        <f>($V186+$N187)-$O187</f>
        <v>327</v>
      </c>
      <c r="W187" s="8">
        <f>($W186+$P187)-$Q187</f>
        <v>462</v>
      </c>
    </row>
    <row r="188" spans="1:23" ht="13.5" customHeight="1">
      <c r="A188" s="5" t="s">
        <v>22</v>
      </c>
      <c r="B188" s="5">
        <v>7</v>
      </c>
      <c r="C188" s="5" t="s">
        <v>43</v>
      </c>
      <c r="D188" s="7" t="s">
        <v>166</v>
      </c>
      <c r="E188" s="7"/>
      <c r="F188" s="8"/>
      <c r="G188" s="8">
        <v>50</v>
      </c>
      <c r="H188" s="8"/>
      <c r="I188" s="8">
        <v>50</v>
      </c>
      <c r="J188" s="8"/>
      <c r="K188" s="8">
        <v>50</v>
      </c>
      <c r="L188" s="8"/>
      <c r="M188" s="8">
        <v>50</v>
      </c>
      <c r="N188" s="8"/>
      <c r="O188" s="8">
        <v>50</v>
      </c>
      <c r="P188" s="8">
        <f>200+250</f>
        <v>450</v>
      </c>
      <c r="Q188" s="8"/>
      <c r="R188" s="8">
        <f>($R187+$F188)-$G188</f>
        <v>315</v>
      </c>
      <c r="S188" s="8">
        <f>($S187+$H188)-$I188</f>
        <v>150</v>
      </c>
      <c r="T188" s="8">
        <f>($T187+$J188)-$K188</f>
        <v>-83</v>
      </c>
      <c r="U188" s="8">
        <f>($U187+$L188)-$M188</f>
        <v>76</v>
      </c>
      <c r="V188" s="8">
        <f>($V187+$N188)-$O188</f>
        <v>277</v>
      </c>
      <c r="W188" s="8">
        <f>($W187+$P188)-$Q188</f>
        <v>912</v>
      </c>
    </row>
    <row r="189" spans="1:23" ht="13.5" customHeight="1">
      <c r="A189" s="5" t="s">
        <v>19</v>
      </c>
      <c r="B189" s="5"/>
      <c r="C189" s="5"/>
      <c r="D189" s="7" t="s">
        <v>167</v>
      </c>
      <c r="E189" s="7"/>
      <c r="F189" s="8"/>
      <c r="G189" s="8"/>
      <c r="H189" s="8"/>
      <c r="I189" s="8"/>
      <c r="J189" s="8">
        <v>100</v>
      </c>
      <c r="K189" s="8"/>
      <c r="L189" s="8"/>
      <c r="M189" s="8"/>
      <c r="N189" s="8"/>
      <c r="O189" s="8"/>
      <c r="P189" s="8"/>
      <c r="Q189" s="8"/>
      <c r="R189" s="8">
        <f>($R188+$F189)-$G189</f>
        <v>315</v>
      </c>
      <c r="S189" s="8">
        <f>($S188+$H189)-$I189</f>
        <v>150</v>
      </c>
      <c r="T189" s="8">
        <f>($T188+$J189)-$K189</f>
        <v>17</v>
      </c>
      <c r="U189" s="8">
        <f>($U188+$L189)-$M189</f>
        <v>76</v>
      </c>
      <c r="V189" s="8">
        <f>($V188+$N189)-$O189</f>
        <v>277</v>
      </c>
      <c r="W189" s="8">
        <f>($W188+$P189)-$Q189</f>
        <v>912</v>
      </c>
    </row>
    <row r="190" spans="1:23" ht="13.5" customHeight="1">
      <c r="A190" s="5" t="s">
        <v>17</v>
      </c>
      <c r="B190" s="5">
        <v>10</v>
      </c>
      <c r="C190" s="5">
        <v>24</v>
      </c>
      <c r="D190" s="7"/>
      <c r="E190" s="7"/>
      <c r="F190" s="8"/>
      <c r="G190" s="8">
        <v>300</v>
      </c>
      <c r="H190" s="8"/>
      <c r="I190" s="8"/>
      <c r="J190" s="8"/>
      <c r="K190" s="8"/>
      <c r="L190" s="8">
        <v>300</v>
      </c>
      <c r="M190" s="8"/>
      <c r="N190" s="8"/>
      <c r="O190" s="8"/>
      <c r="P190" s="8"/>
      <c r="Q190" s="8"/>
      <c r="R190" s="8">
        <f>($R189+$F190)-$G190</f>
        <v>15</v>
      </c>
      <c r="S190" s="8">
        <f>($S189+$H190)-$I190</f>
        <v>150</v>
      </c>
      <c r="T190" s="8">
        <f>($T189+$J190)-$K190</f>
        <v>17</v>
      </c>
      <c r="U190" s="8">
        <f>($U189+$L190)-$M190</f>
        <v>376</v>
      </c>
      <c r="V190" s="8">
        <f>($V189+$N190)-$O190</f>
        <v>277</v>
      </c>
      <c r="W190" s="8">
        <f>($W189+$P190)-$Q190</f>
        <v>912</v>
      </c>
    </row>
    <row r="191" spans="1:23" ht="13.5" customHeight="1">
      <c r="A191" s="5" t="s">
        <v>18</v>
      </c>
      <c r="B191" s="5">
        <v>9</v>
      </c>
      <c r="C191" s="5">
        <v>19</v>
      </c>
      <c r="D191" s="7" t="s">
        <v>168</v>
      </c>
      <c r="E191" s="7"/>
      <c r="F191" s="8">
        <v>150</v>
      </c>
      <c r="G191" s="8"/>
      <c r="H191" s="8"/>
      <c r="I191" s="8">
        <v>150</v>
      </c>
      <c r="J191" s="8"/>
      <c r="K191" s="8"/>
      <c r="L191" s="8"/>
      <c r="M191" s="8"/>
      <c r="N191" s="8"/>
      <c r="O191" s="8"/>
      <c r="P191" s="8"/>
      <c r="Q191" s="8"/>
      <c r="R191" s="8">
        <f>($R190+$F191)-$G191</f>
        <v>165</v>
      </c>
      <c r="S191" s="8">
        <f>($S190+$H191)-$I191</f>
        <v>0</v>
      </c>
      <c r="T191" s="8">
        <f>($T190+$J191)-$K191</f>
        <v>17</v>
      </c>
      <c r="U191" s="8">
        <f>($U190+$L191)-$M191</f>
        <v>376</v>
      </c>
      <c r="V191" s="8">
        <f>($V190+$N191)-$O191</f>
        <v>277</v>
      </c>
      <c r="W191" s="8">
        <f>($W190+$P191)-$Q191</f>
        <v>912</v>
      </c>
    </row>
    <row r="192" spans="1:23" ht="13.5" customHeight="1">
      <c r="A192" s="5" t="s">
        <v>17</v>
      </c>
      <c r="B192" s="5"/>
      <c r="C192" s="5"/>
      <c r="D192" s="7" t="s">
        <v>169</v>
      </c>
      <c r="E192" s="7"/>
      <c r="F192" s="8"/>
      <c r="G192" s="8">
        <v>220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>
        <f>($R191+$F192)-$G192</f>
        <v>-55</v>
      </c>
      <c r="S192" s="8">
        <f>($S191+$H192)-$I192</f>
        <v>0</v>
      </c>
      <c r="T192" s="8">
        <f>($T191+$J192)-$K192</f>
        <v>17</v>
      </c>
      <c r="U192" s="8">
        <f>($U191+$L192)-$M192</f>
        <v>376</v>
      </c>
      <c r="V192" s="8">
        <f>($V191+$N192)-$O192</f>
        <v>277</v>
      </c>
      <c r="W192" s="8">
        <f>($W191+$P192)-$Q192</f>
        <v>912</v>
      </c>
    </row>
    <row r="193" spans="1:23" ht="13.5" customHeight="1">
      <c r="A193" s="5" t="s">
        <v>19</v>
      </c>
      <c r="B193" s="5" t="s">
        <v>34</v>
      </c>
      <c r="C193" s="5">
        <v>21</v>
      </c>
      <c r="D193" s="7" t="s">
        <v>170</v>
      </c>
      <c r="E193" s="7"/>
      <c r="F193" s="8"/>
      <c r="G193" s="8"/>
      <c r="H193" s="8"/>
      <c r="I193" s="8"/>
      <c r="J193" s="8"/>
      <c r="K193" s="8">
        <v>250</v>
      </c>
      <c r="L193" s="8">
        <v>250</v>
      </c>
      <c r="M193" s="8"/>
      <c r="N193" s="8"/>
      <c r="O193" s="8"/>
      <c r="P193" s="8"/>
      <c r="Q193" s="8"/>
      <c r="R193" s="8">
        <f>($R192+$F193)-$G193</f>
        <v>-55</v>
      </c>
      <c r="S193" s="8">
        <f>($S192+$H193)-$I193</f>
        <v>0</v>
      </c>
      <c r="T193" s="8">
        <f>($T192+$J193)-$K193</f>
        <v>-233</v>
      </c>
      <c r="U193" s="8">
        <f>($U192+$L193)-$M193</f>
        <v>626</v>
      </c>
      <c r="V193" s="8">
        <f>($V192+$N193)-$O193</f>
        <v>277</v>
      </c>
      <c r="W193" s="8">
        <f>($W192+$P193)-$Q193</f>
        <v>912</v>
      </c>
    </row>
    <row r="194" spans="1:23" ht="13.5" customHeight="1">
      <c r="A194" s="5" t="s">
        <v>113</v>
      </c>
      <c r="B194" s="5"/>
      <c r="C194" s="5"/>
      <c r="D194" s="7" t="s">
        <v>171</v>
      </c>
      <c r="E194" s="7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>
        <f>($R193+$F194)-$G194</f>
        <v>-55</v>
      </c>
      <c r="S194" s="8">
        <f>($S193+$H194)-$I194</f>
        <v>0</v>
      </c>
      <c r="T194" s="8">
        <f>($T193+$J194)-$K194</f>
        <v>-233</v>
      </c>
      <c r="U194" s="8">
        <f>($U193+$L194)-$M194</f>
        <v>626</v>
      </c>
      <c r="V194" s="8">
        <f>($V193+$N194)-$O194</f>
        <v>277</v>
      </c>
      <c r="W194" s="8">
        <f>($W193+$P194)-$Q194</f>
        <v>912</v>
      </c>
    </row>
    <row r="195" spans="1:23" ht="13.5" customHeight="1">
      <c r="A195" s="5" t="s">
        <v>121</v>
      </c>
      <c r="B195" s="5"/>
      <c r="C195" s="5"/>
      <c r="D195" s="7" t="s">
        <v>172</v>
      </c>
      <c r="E195" s="7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>
        <f>($R194+$F195)-$G195</f>
        <v>-55</v>
      </c>
      <c r="S195" s="8">
        <f>($S194+$H195)-$I195</f>
        <v>0</v>
      </c>
      <c r="T195" s="8">
        <f>($T194+$J195)-$K195</f>
        <v>-233</v>
      </c>
      <c r="U195" s="8">
        <f>($U194+$L195)-$M195</f>
        <v>626</v>
      </c>
      <c r="V195" s="8">
        <f>($V194+$N195)-$O195</f>
        <v>277</v>
      </c>
      <c r="W195" s="8">
        <f>($W194+$P195)-$Q195</f>
        <v>912</v>
      </c>
    </row>
    <row r="196" spans="1:23" ht="13.5" customHeight="1">
      <c r="A196" s="5" t="s">
        <v>71</v>
      </c>
      <c r="B196" s="5"/>
      <c r="C196" s="5"/>
      <c r="D196" s="7" t="s">
        <v>173</v>
      </c>
      <c r="E196" s="7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>
        <f>($R195+$F196)-$G196</f>
        <v>-55</v>
      </c>
      <c r="S196" s="8">
        <f>($S195+$H196)-$I196</f>
        <v>0</v>
      </c>
      <c r="T196" s="8">
        <f>($T195+$J196)-$K196</f>
        <v>-233</v>
      </c>
      <c r="U196" s="8">
        <f>($U195+$L196)-$M196</f>
        <v>626</v>
      </c>
      <c r="V196" s="8">
        <f>($V195+$N196)-$O196</f>
        <v>277</v>
      </c>
      <c r="W196" s="8">
        <f>($W195+$P196)-$Q196</f>
        <v>912</v>
      </c>
    </row>
    <row r="197" spans="1:23" ht="13.5" customHeight="1">
      <c r="A197" s="5" t="s">
        <v>138</v>
      </c>
      <c r="B197" s="5"/>
      <c r="C197" s="5"/>
      <c r="D197" s="7" t="s">
        <v>174</v>
      </c>
      <c r="E197" s="7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>
        <f>($R196+$F197)-$G197</f>
        <v>-55</v>
      </c>
      <c r="S197" s="8">
        <f>($S196+$H197)-$I197</f>
        <v>0</v>
      </c>
      <c r="T197" s="8">
        <f>($T196+$J197)-$K197</f>
        <v>-233</v>
      </c>
      <c r="U197" s="8">
        <f>($U196+$L197)-$M197</f>
        <v>626</v>
      </c>
      <c r="V197" s="8">
        <f>($V196+$N197)-$O197</f>
        <v>277</v>
      </c>
      <c r="W197" s="8">
        <f>($W196+$P197)-$Q197</f>
        <v>912</v>
      </c>
    </row>
    <row r="198" spans="1:23" ht="13.5" customHeight="1">
      <c r="A198" s="5" t="s">
        <v>19</v>
      </c>
      <c r="B198" s="5"/>
      <c r="C198" s="5"/>
      <c r="D198" s="7" t="s">
        <v>175</v>
      </c>
      <c r="E198" s="7"/>
      <c r="F198" s="8"/>
      <c r="G198" s="8"/>
      <c r="H198" s="8"/>
      <c r="I198" s="8"/>
      <c r="J198" s="8">
        <f>150+160</f>
        <v>310</v>
      </c>
      <c r="K198" s="8"/>
      <c r="L198" s="8"/>
      <c r="M198" s="8"/>
      <c r="N198" s="8"/>
      <c r="O198" s="8"/>
      <c r="P198" s="8"/>
      <c r="Q198" s="8"/>
      <c r="R198" s="8">
        <f>($R197+$F198)-$G198</f>
        <v>-55</v>
      </c>
      <c r="S198" s="8">
        <f>($S197+$H198)-$I198</f>
        <v>0</v>
      </c>
      <c r="T198" s="8">
        <f>($T197+$J198)-$K198</f>
        <v>77</v>
      </c>
      <c r="U198" s="8">
        <f>($U197+$L198)-$M198</f>
        <v>626</v>
      </c>
      <c r="V198" s="8">
        <f>($V197+$N198)-$O198</f>
        <v>277</v>
      </c>
      <c r="W198" s="8">
        <f>($W197+$P198)-$Q198</f>
        <v>912</v>
      </c>
    </row>
    <row r="199" spans="1:23" ht="13.5" customHeight="1">
      <c r="A199" s="5"/>
      <c r="B199" s="5">
        <v>3</v>
      </c>
      <c r="C199" s="5">
        <v>24</v>
      </c>
      <c r="D199" s="7"/>
      <c r="E199" s="7"/>
      <c r="F199" s="8"/>
      <c r="G199" s="8"/>
      <c r="H199" s="8"/>
      <c r="I199" s="8"/>
      <c r="J199" s="8"/>
      <c r="K199" s="8">
        <v>300</v>
      </c>
      <c r="L199" s="8">
        <v>300</v>
      </c>
      <c r="M199" s="8"/>
      <c r="N199" s="8"/>
      <c r="O199" s="8"/>
      <c r="P199" s="8"/>
      <c r="Q199" s="8"/>
      <c r="R199" s="8">
        <f>($R198+$F199)-$G199</f>
        <v>-55</v>
      </c>
      <c r="S199" s="8">
        <f>($S198+$H199)-$I199</f>
        <v>0</v>
      </c>
      <c r="T199" s="8">
        <f>($T198+$J199)-$K199</f>
        <v>-223</v>
      </c>
      <c r="U199" s="8">
        <f>($U198+$L199)-$M199</f>
        <v>926</v>
      </c>
      <c r="V199" s="8">
        <f>($V198+$N199)-$O199</f>
        <v>277</v>
      </c>
      <c r="W199" s="8">
        <f>($W198+$P199)-$Q199</f>
        <v>912</v>
      </c>
    </row>
    <row r="200" spans="1:23" ht="13.5" customHeight="1">
      <c r="A200" s="5" t="s">
        <v>71</v>
      </c>
      <c r="B200" s="5"/>
      <c r="C200" s="5"/>
      <c r="D200" s="7" t="s">
        <v>176</v>
      </c>
      <c r="E200" s="7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>
        <f>($R199+$F200)-$G200</f>
        <v>-55</v>
      </c>
      <c r="S200" s="8">
        <f>($S199+$H200)-$I200</f>
        <v>0</v>
      </c>
      <c r="T200" s="8">
        <f>($T199+$J200)-$K200</f>
        <v>-223</v>
      </c>
      <c r="U200" s="8">
        <f>($U199+$L200)-$M200</f>
        <v>926</v>
      </c>
      <c r="V200" s="8">
        <f>($V199+$N200)-$O200</f>
        <v>277</v>
      </c>
      <c r="W200" s="8">
        <f>($W199+$P200)-$Q200</f>
        <v>912</v>
      </c>
    </row>
    <row r="201" spans="1:23" ht="13.5" customHeight="1">
      <c r="A201" s="5" t="s">
        <v>71</v>
      </c>
      <c r="B201" s="5"/>
      <c r="C201" s="5"/>
      <c r="D201" s="7" t="s">
        <v>177</v>
      </c>
      <c r="E201" s="7"/>
      <c r="F201" s="8"/>
      <c r="G201" s="8"/>
      <c r="H201" s="8"/>
      <c r="I201" s="8"/>
      <c r="J201" s="8">
        <v>200</v>
      </c>
      <c r="K201" s="8"/>
      <c r="L201" s="8"/>
      <c r="M201" s="8"/>
      <c r="N201" s="8"/>
      <c r="O201" s="8"/>
      <c r="P201" s="8"/>
      <c r="Q201" s="8">
        <v>200</v>
      </c>
      <c r="R201" s="8">
        <f>($R200+$F201)-$G201</f>
        <v>-55</v>
      </c>
      <c r="S201" s="8">
        <f>($S200+$H201)-$I201</f>
        <v>0</v>
      </c>
      <c r="T201" s="8">
        <f>($T200+$J201)-$K201</f>
        <v>-23</v>
      </c>
      <c r="U201" s="8">
        <f>($U200+$L201)-$M201</f>
        <v>926</v>
      </c>
      <c r="V201" s="8">
        <f>($V200+$N201)-$O201</f>
        <v>277</v>
      </c>
      <c r="W201" s="8">
        <f>($W200+$P201)-$Q201</f>
        <v>712</v>
      </c>
    </row>
    <row r="202" spans="1:23" ht="13.5" customHeight="1">
      <c r="A202" s="5" t="s">
        <v>22</v>
      </c>
      <c r="B202" s="5"/>
      <c r="C202" s="5"/>
      <c r="D202" s="7" t="s">
        <v>178</v>
      </c>
      <c r="E202" s="7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>
        <v>341</v>
      </c>
      <c r="R202" s="8">
        <f>($R201+$F202)-$G202</f>
        <v>-55</v>
      </c>
      <c r="S202" s="8">
        <f>($S201+$H202)-$I202</f>
        <v>0</v>
      </c>
      <c r="T202" s="8">
        <f>($T201+$J202)-$K202</f>
        <v>-23</v>
      </c>
      <c r="U202" s="8">
        <f>($U201+$L202)-$M202</f>
        <v>926</v>
      </c>
      <c r="V202" s="8">
        <f>($V201+$N202)-$O202</f>
        <v>277</v>
      </c>
      <c r="W202" s="8">
        <f>($W201+$P202)-$Q202</f>
        <v>371</v>
      </c>
    </row>
    <row r="203" spans="1:23" ht="13.5" customHeight="1">
      <c r="A203" s="5" t="s">
        <v>21</v>
      </c>
      <c r="B203" s="5"/>
      <c r="C203" s="5"/>
      <c r="D203" s="7" t="s">
        <v>179</v>
      </c>
      <c r="E203" s="7"/>
      <c r="F203" s="8"/>
      <c r="G203" s="8"/>
      <c r="H203" s="8"/>
      <c r="I203" s="8"/>
      <c r="J203" s="8"/>
      <c r="K203" s="8"/>
      <c r="L203" s="8"/>
      <c r="M203" s="8"/>
      <c r="N203" s="8"/>
      <c r="O203" s="8">
        <v>220</v>
      </c>
      <c r="P203" s="8"/>
      <c r="Q203" s="8"/>
      <c r="R203" s="8">
        <f>($R202+$F203)-$G203</f>
        <v>-55</v>
      </c>
      <c r="S203" s="8">
        <f>($S202+$H203)-$I203</f>
        <v>0</v>
      </c>
      <c r="T203" s="8">
        <f>($T202+$J203)-$K203</f>
        <v>-23</v>
      </c>
      <c r="U203" s="8">
        <f>($U202+$L203)-$M203</f>
        <v>926</v>
      </c>
      <c r="V203" s="8">
        <f>($V202+$N203)-$O203</f>
        <v>57</v>
      </c>
      <c r="W203" s="8">
        <f>($W202+$P203)-$Q203</f>
        <v>371</v>
      </c>
    </row>
    <row r="204" spans="1:23" ht="13.5" customHeight="1">
      <c r="A204" s="5" t="s">
        <v>180</v>
      </c>
      <c r="B204" s="5"/>
      <c r="C204" s="5"/>
      <c r="D204" s="7" t="s">
        <v>181</v>
      </c>
      <c r="E204" s="7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>
        <f>($R203+$F204)-$G204</f>
        <v>-55</v>
      </c>
      <c r="S204" s="8">
        <f>($S203+$H204)-$I204</f>
        <v>0</v>
      </c>
      <c r="T204" s="8">
        <f>($T203+$J204)-$K204</f>
        <v>-23</v>
      </c>
      <c r="U204" s="8">
        <f>($U203+$L204)-$M204</f>
        <v>926</v>
      </c>
      <c r="V204" s="8">
        <f>($V203+$N204)-$O204</f>
        <v>57</v>
      </c>
      <c r="W204" s="8">
        <f>($W203+$P204)-$Q204</f>
        <v>371</v>
      </c>
    </row>
    <row r="205" spans="1:23" ht="13.5" customHeight="1">
      <c r="A205" s="5" t="s">
        <v>182</v>
      </c>
      <c r="B205" s="5"/>
      <c r="C205" s="5"/>
      <c r="D205" s="7" t="s">
        <v>183</v>
      </c>
      <c r="E205" s="7"/>
      <c r="F205" s="8"/>
      <c r="G205" s="8"/>
      <c r="H205" s="8"/>
      <c r="I205" s="8"/>
      <c r="J205" s="8"/>
      <c r="K205" s="8"/>
      <c r="L205" s="8"/>
      <c r="M205" s="8">
        <v>230</v>
      </c>
      <c r="N205" s="8"/>
      <c r="O205" s="8"/>
      <c r="P205" s="8"/>
      <c r="Q205" s="8"/>
      <c r="R205" s="8">
        <f>($R204+$F205)-$G205</f>
        <v>-55</v>
      </c>
      <c r="S205" s="8">
        <f>($S204+$H205)-$I205</f>
        <v>0</v>
      </c>
      <c r="T205" s="8">
        <f>($T204+$J205)-$K205</f>
        <v>-23</v>
      </c>
      <c r="U205" s="8">
        <f>($U204+$L205)-$M205</f>
        <v>696</v>
      </c>
      <c r="V205" s="8">
        <f>($V204+$N205)-$O205</f>
        <v>57</v>
      </c>
      <c r="W205" s="8">
        <f>($W204+$P205)-$Q205</f>
        <v>371</v>
      </c>
    </row>
    <row r="206" spans="1:23" ht="13.5" customHeight="1">
      <c r="A206" s="5" t="s">
        <v>20</v>
      </c>
      <c r="B206" s="5">
        <v>8</v>
      </c>
      <c r="C206" s="5">
        <v>20</v>
      </c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>
        <f>($R205+$F206)-$G206</f>
        <v>-55</v>
      </c>
      <c r="S206" s="8">
        <f>($S205+$H206)-$I206</f>
        <v>0</v>
      </c>
      <c r="T206" s="8">
        <f>($T205+$J206)-$K206</f>
        <v>-23</v>
      </c>
      <c r="U206" s="8">
        <f>($U205+$L206)-$M206</f>
        <v>696</v>
      </c>
      <c r="V206" s="8">
        <f>($V205+$N206)-$O206</f>
        <v>57</v>
      </c>
      <c r="W206" s="8">
        <f>($W205+$P206)-$Q206</f>
        <v>371</v>
      </c>
    </row>
    <row r="207" spans="1:23" ht="13.5" customHeight="1">
      <c r="A207" s="5" t="s">
        <v>21</v>
      </c>
      <c r="B207" s="5">
        <v>7</v>
      </c>
      <c r="C207" s="5">
        <v>23</v>
      </c>
      <c r="D207" s="7"/>
      <c r="E207" s="7"/>
      <c r="F207" s="8"/>
      <c r="G207" s="8"/>
      <c r="H207" s="8"/>
      <c r="I207" s="8"/>
      <c r="J207" s="8"/>
      <c r="K207" s="8"/>
      <c r="L207" s="8">
        <v>250</v>
      </c>
      <c r="M207" s="8"/>
      <c r="N207" s="8"/>
      <c r="O207" s="8">
        <v>250</v>
      </c>
      <c r="P207" s="8"/>
      <c r="Q207" s="8"/>
      <c r="R207" s="8">
        <f>($R206+$F207)-$G207</f>
        <v>-55</v>
      </c>
      <c r="S207" s="8">
        <f>($S206+$H207)-$I207</f>
        <v>0</v>
      </c>
      <c r="T207" s="8">
        <f>($T206+$J207)-$K207</f>
        <v>-23</v>
      </c>
      <c r="U207" s="8">
        <f>($U206+$L207)-$M207</f>
        <v>946</v>
      </c>
      <c r="V207" s="8">
        <f>($V206+$N207)-$O207</f>
        <v>-193</v>
      </c>
      <c r="W207" s="8">
        <f>($W206+$P207)-$Q207</f>
        <v>371</v>
      </c>
    </row>
    <row r="208" spans="1:23" ht="13.5" customHeight="1">
      <c r="A208" s="5" t="s">
        <v>21</v>
      </c>
      <c r="B208" s="5"/>
      <c r="C208" s="5"/>
      <c r="D208" s="7" t="s">
        <v>184</v>
      </c>
      <c r="E208" s="7"/>
      <c r="F208" s="8"/>
      <c r="G208" s="8"/>
      <c r="H208" s="8"/>
      <c r="I208" s="8"/>
      <c r="J208" s="8"/>
      <c r="K208" s="8"/>
      <c r="L208" s="8"/>
      <c r="M208" s="8"/>
      <c r="N208" s="8">
        <v>200</v>
      </c>
      <c r="O208" s="8"/>
      <c r="P208" s="8"/>
      <c r="Q208" s="8"/>
      <c r="R208" s="8">
        <f>($R207+$F208)-$G208</f>
        <v>-55</v>
      </c>
      <c r="S208" s="8">
        <f>($S207+$H208)-$I208</f>
        <v>0</v>
      </c>
      <c r="T208" s="8">
        <f>($T207+$J208)-$K208</f>
        <v>-23</v>
      </c>
      <c r="U208" s="8">
        <f>($U207+$L208)-$M208</f>
        <v>946</v>
      </c>
      <c r="V208" s="8">
        <f>($V207+$N208)-$O208</f>
        <v>7</v>
      </c>
      <c r="W208" s="8">
        <f>($W207+$P208)-$Q208</f>
        <v>371</v>
      </c>
    </row>
    <row r="209" spans="1:23" ht="13.5" customHeight="1">
      <c r="A209" s="5" t="s">
        <v>22</v>
      </c>
      <c r="B209" s="5">
        <v>7</v>
      </c>
      <c r="C209" s="5" t="s">
        <v>26</v>
      </c>
      <c r="D209" s="7"/>
      <c r="E209" s="7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>
        <f>($R208+$F209)-$G209</f>
        <v>-55</v>
      </c>
      <c r="S209" s="8">
        <f>($S208+$H209)-$I209</f>
        <v>0</v>
      </c>
      <c r="T209" s="8">
        <f>($T208+$J209)-$K209</f>
        <v>-23</v>
      </c>
      <c r="U209" s="8">
        <f>($U208+$L209)-$M209</f>
        <v>946</v>
      </c>
      <c r="V209" s="8">
        <f>($V208+$N209)-$O209</f>
        <v>7</v>
      </c>
      <c r="W209" s="8">
        <f>($W208+$P209)-$Q209</f>
        <v>371</v>
      </c>
    </row>
    <row r="210" spans="1:23" ht="13.5" customHeight="1">
      <c r="A210" s="5" t="s">
        <v>17</v>
      </c>
      <c r="B210" s="5">
        <v>8</v>
      </c>
      <c r="C210" s="5">
        <v>32</v>
      </c>
      <c r="D210" s="7"/>
      <c r="E210" s="7"/>
      <c r="F210" s="8"/>
      <c r="G210" s="8">
        <v>26</v>
      </c>
      <c r="H210" s="8"/>
      <c r="I210" s="8"/>
      <c r="J210" s="8"/>
      <c r="K210" s="8"/>
      <c r="L210" s="8"/>
      <c r="M210" s="8"/>
      <c r="N210" s="8"/>
      <c r="O210" s="8"/>
      <c r="P210" s="8">
        <v>26</v>
      </c>
      <c r="Q210" s="8"/>
      <c r="R210" s="8">
        <f>($R209+$F210)-$G210</f>
        <v>-81</v>
      </c>
      <c r="S210" s="8">
        <f>($S209+$H210)-$I210</f>
        <v>0</v>
      </c>
      <c r="T210" s="8">
        <f>($T209+$J210)-$K210</f>
        <v>-23</v>
      </c>
      <c r="U210" s="8">
        <f>($U209+$L210)-$M210</f>
        <v>946</v>
      </c>
      <c r="V210" s="8">
        <f>($V209+$N210)-$O210</f>
        <v>7</v>
      </c>
      <c r="W210" s="8">
        <f>($W209+$P210)-$Q210</f>
        <v>397</v>
      </c>
    </row>
    <row r="211" spans="1:23" ht="13.5" customHeight="1">
      <c r="A211" s="5" t="s">
        <v>17</v>
      </c>
      <c r="B211" s="5"/>
      <c r="C211" s="5"/>
      <c r="D211" s="7" t="s">
        <v>185</v>
      </c>
      <c r="E211" s="7"/>
      <c r="F211" s="8">
        <v>100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>
        <f>($R210+$F211)-$G211</f>
        <v>19</v>
      </c>
      <c r="S211" s="8">
        <f>($S210+$H211)-$I211</f>
        <v>0</v>
      </c>
      <c r="T211" s="8">
        <f>($T210+$J211)-$K211</f>
        <v>-23</v>
      </c>
      <c r="U211" s="8">
        <f>($U210+$L211)-$M211</f>
        <v>946</v>
      </c>
      <c r="V211" s="8">
        <f>($V210+$N211)-$O211</f>
        <v>7</v>
      </c>
      <c r="W211" s="8">
        <f>($W210+$P211)-$Q211</f>
        <v>397</v>
      </c>
    </row>
    <row r="212" spans="1:23" ht="13.5" customHeight="1">
      <c r="A212" s="5" t="s">
        <v>19</v>
      </c>
      <c r="B212" s="5">
        <v>8</v>
      </c>
      <c r="C212" s="5">
        <v>32</v>
      </c>
      <c r="D212" s="7"/>
      <c r="E212" s="7"/>
      <c r="F212" s="8"/>
      <c r="G212" s="8"/>
      <c r="H212" s="8"/>
      <c r="I212" s="8"/>
      <c r="J212" s="8"/>
      <c r="K212" s="8">
        <v>26</v>
      </c>
      <c r="L212" s="8"/>
      <c r="M212" s="8"/>
      <c r="N212" s="8"/>
      <c r="O212" s="8"/>
      <c r="P212" s="8">
        <v>26</v>
      </c>
      <c r="Q212" s="8"/>
      <c r="R212" s="8">
        <f>($R211+$F212)-$G212</f>
        <v>19</v>
      </c>
      <c r="S212" s="8">
        <f>($S211+$H212)-$I212</f>
        <v>0</v>
      </c>
      <c r="T212" s="8">
        <f>($T211+$J212)-$K212</f>
        <v>-49</v>
      </c>
      <c r="U212" s="8">
        <f>($U211+$L212)-$M212</f>
        <v>946</v>
      </c>
      <c r="V212" s="8">
        <f>($V211+$N212)-$O212</f>
        <v>7</v>
      </c>
      <c r="W212" s="8">
        <f>($W211+$P212)-$Q212</f>
        <v>423</v>
      </c>
    </row>
    <row r="213" spans="1:23" ht="13.5" customHeight="1">
      <c r="A213" s="5" t="s">
        <v>186</v>
      </c>
      <c r="B213" s="5"/>
      <c r="C213" s="5"/>
      <c r="D213" s="7" t="s">
        <v>128</v>
      </c>
      <c r="E213" s="7"/>
      <c r="F213" s="8"/>
      <c r="G213" s="8"/>
      <c r="H213" s="8"/>
      <c r="I213" s="8"/>
      <c r="J213" s="8">
        <v>25</v>
      </c>
      <c r="K213" s="8"/>
      <c r="L213" s="8"/>
      <c r="M213" s="8"/>
      <c r="N213" s="8"/>
      <c r="O213" s="8"/>
      <c r="P213" s="8"/>
      <c r="Q213" s="8"/>
      <c r="R213" s="8">
        <f>($R212+$F213)-$G213</f>
        <v>19</v>
      </c>
      <c r="S213" s="8">
        <f>($S212+$H213)-$I213</f>
        <v>0</v>
      </c>
      <c r="T213" s="8">
        <f>($T212+$J213)-$K213</f>
        <v>-24</v>
      </c>
      <c r="U213" s="8">
        <f>($U212+$L213)-$M213</f>
        <v>946</v>
      </c>
      <c r="V213" s="8">
        <f>($V212+$N213)-$O213</f>
        <v>7</v>
      </c>
      <c r="W213" s="8">
        <f>($W212+$P213)-$Q213</f>
        <v>423</v>
      </c>
    </row>
    <row r="214" spans="1:23" ht="13.5" customHeight="1">
      <c r="A214" s="5" t="s">
        <v>180</v>
      </c>
      <c r="B214" s="5"/>
      <c r="C214" s="5"/>
      <c r="D214" s="7" t="s">
        <v>187</v>
      </c>
      <c r="E214" s="7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>
        <f>($R213+$F214)-$G214</f>
        <v>19</v>
      </c>
      <c r="S214" s="8">
        <f>($S213+$H214)-$I214</f>
        <v>0</v>
      </c>
      <c r="T214" s="8">
        <f>($T213+$J214)-$K214</f>
        <v>-24</v>
      </c>
      <c r="U214" s="8">
        <f>($U213+$L214)-$M214</f>
        <v>946</v>
      </c>
      <c r="V214" s="8">
        <f>($V213+$N214)-$O214</f>
        <v>7</v>
      </c>
      <c r="W214" s="8">
        <f>($W213+$P214)-$Q214</f>
        <v>423</v>
      </c>
    </row>
    <row r="215" spans="1:23" ht="13.5" customHeight="1">
      <c r="A215" s="5" t="s">
        <v>188</v>
      </c>
      <c r="B215" s="5"/>
      <c r="C215" s="5"/>
      <c r="D215" s="7" t="s">
        <v>189</v>
      </c>
      <c r="E215" s="7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>
        <v>250</v>
      </c>
      <c r="R215" s="8">
        <f>($R214+$F215)-$G215</f>
        <v>19</v>
      </c>
      <c r="S215" s="8">
        <f>($S214+$H215)-$I215</f>
        <v>0</v>
      </c>
      <c r="T215" s="8">
        <f>($T214+$J215)-$K215</f>
        <v>-24</v>
      </c>
      <c r="U215" s="8">
        <f>($U214+$L215)-$M215</f>
        <v>946</v>
      </c>
      <c r="V215" s="8">
        <f>($V214+$N215)-$O215</f>
        <v>7</v>
      </c>
      <c r="W215" s="8">
        <f>($W214+$P215)-$Q215</f>
        <v>173</v>
      </c>
    </row>
    <row r="216" spans="1:23" ht="13.5" customHeight="1">
      <c r="A216" s="5" t="s">
        <v>20</v>
      </c>
      <c r="B216" s="5" t="s">
        <v>41</v>
      </c>
      <c r="C216" s="5">
        <v>28</v>
      </c>
      <c r="D216" s="7"/>
      <c r="E216" s="7"/>
      <c r="F216" s="8"/>
      <c r="G216" s="8"/>
      <c r="H216" s="8"/>
      <c r="I216" s="8"/>
      <c r="J216" s="8"/>
      <c r="K216" s="8"/>
      <c r="L216" s="8"/>
      <c r="M216" s="8">
        <v>80</v>
      </c>
      <c r="N216" s="8">
        <v>80</v>
      </c>
      <c r="O216" s="8"/>
      <c r="P216" s="8"/>
      <c r="Q216" s="8"/>
      <c r="R216" s="8">
        <f>($R215+$F216)-$G216</f>
        <v>19</v>
      </c>
      <c r="S216" s="8">
        <f>($S215+$H216)-$I216</f>
        <v>0</v>
      </c>
      <c r="T216" s="8">
        <f>($T215+$J216)-$K216</f>
        <v>-24</v>
      </c>
      <c r="U216" s="8">
        <f>($U215+$L216)-$M216</f>
        <v>866</v>
      </c>
      <c r="V216" s="8">
        <f>($V215+$N216)-$O216</f>
        <v>87</v>
      </c>
      <c r="W216" s="8">
        <f>($W215+$P216)-$Q216</f>
        <v>173</v>
      </c>
    </row>
    <row r="217" spans="1:23" ht="13.5" customHeight="1">
      <c r="A217" s="5"/>
      <c r="B217" s="5">
        <v>5</v>
      </c>
      <c r="C217" s="5">
        <v>33</v>
      </c>
      <c r="D217" s="7" t="s">
        <v>190</v>
      </c>
      <c r="E217" s="7"/>
      <c r="F217" s="8"/>
      <c r="G217" s="8"/>
      <c r="H217" s="8"/>
      <c r="I217" s="8"/>
      <c r="J217" s="8"/>
      <c r="K217" s="8"/>
      <c r="L217" s="8"/>
      <c r="M217" s="8">
        <v>280</v>
      </c>
      <c r="N217" s="8"/>
      <c r="O217" s="8"/>
      <c r="P217" s="8"/>
      <c r="Q217" s="8"/>
      <c r="R217" s="8">
        <f>($R216+$F217)-$G217</f>
        <v>19</v>
      </c>
      <c r="S217" s="8">
        <f>($S216+$H217)-$I217</f>
        <v>0</v>
      </c>
      <c r="T217" s="8">
        <f>($T216+$J217)-$K217</f>
        <v>-24</v>
      </c>
      <c r="U217" s="8">
        <f>($U216+$L217)-$M217</f>
        <v>586</v>
      </c>
      <c r="V217" s="8">
        <f>($V216+$N217)-$O217</f>
        <v>87</v>
      </c>
      <c r="W217" s="8">
        <f>($W216+$P217)-$Q217</f>
        <v>173</v>
      </c>
    </row>
    <row r="218" spans="1:23" ht="13.5" customHeight="1">
      <c r="A218" s="5" t="s">
        <v>21</v>
      </c>
      <c r="B218" s="5" t="s">
        <v>80</v>
      </c>
      <c r="C218" s="5">
        <v>29</v>
      </c>
      <c r="D218" s="7" t="s">
        <v>191</v>
      </c>
      <c r="E218" s="7"/>
      <c r="F218" s="8"/>
      <c r="G218" s="8"/>
      <c r="H218" s="8"/>
      <c r="I218" s="8"/>
      <c r="J218" s="8"/>
      <c r="K218" s="8"/>
      <c r="L218" s="8"/>
      <c r="M218" s="8"/>
      <c r="N218" s="8"/>
      <c r="O218" s="8">
        <v>87</v>
      </c>
      <c r="P218" s="8">
        <v>87</v>
      </c>
      <c r="Q218" s="8"/>
      <c r="R218" s="8">
        <f>($R217+$F218)-$G218</f>
        <v>19</v>
      </c>
      <c r="S218" s="8">
        <f>($S217+$H218)-$I218</f>
        <v>0</v>
      </c>
      <c r="T218" s="8">
        <f>($T217+$J218)-$K218</f>
        <v>-24</v>
      </c>
      <c r="U218" s="8">
        <f>($U217+$L218)-$M218</f>
        <v>586</v>
      </c>
      <c r="V218" s="8">
        <f>($V217+$N218)-$O218</f>
        <v>0</v>
      </c>
      <c r="W218" s="8">
        <f>($W217+$P218)-$Q218</f>
        <v>260</v>
      </c>
    </row>
    <row r="219" spans="1:23" ht="13.5" customHeight="1">
      <c r="A219" s="5" t="s">
        <v>22</v>
      </c>
      <c r="B219" s="5">
        <v>8</v>
      </c>
      <c r="C219" s="5">
        <v>17</v>
      </c>
      <c r="D219" s="7" t="s">
        <v>30</v>
      </c>
      <c r="E219" s="7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>
        <v>100</v>
      </c>
      <c r="Q219" s="8"/>
      <c r="R219" s="8">
        <f>($R218+$F219)-$G219</f>
        <v>19</v>
      </c>
      <c r="S219" s="8">
        <f>($S218+$H219)-$I219</f>
        <v>0</v>
      </c>
      <c r="T219" s="8">
        <f>($T218+$J219)-$K219</f>
        <v>-24</v>
      </c>
      <c r="U219" s="8">
        <f>($U218+$L219)-$M219</f>
        <v>586</v>
      </c>
      <c r="V219" s="8">
        <f>($V218+$N219)-$O219</f>
        <v>0</v>
      </c>
      <c r="W219" s="8">
        <f>($W218+$P219)-$Q219</f>
        <v>360</v>
      </c>
    </row>
    <row r="220" spans="1:23" ht="13.5" customHeight="1">
      <c r="A220" s="5" t="s">
        <v>17</v>
      </c>
      <c r="B220" s="5" t="s">
        <v>35</v>
      </c>
      <c r="C220" s="5" t="s">
        <v>43</v>
      </c>
      <c r="D220" s="7" t="s">
        <v>192</v>
      </c>
      <c r="E220" s="7"/>
      <c r="F220" s="8">
        <v>220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>
        <f>($R219+$F220)-$G220</f>
        <v>239</v>
      </c>
      <c r="S220" s="8">
        <f>($S219+$H220)-$I220</f>
        <v>0</v>
      </c>
      <c r="T220" s="8">
        <f>($T219+$J220)-$K220</f>
        <v>-24</v>
      </c>
      <c r="U220" s="8">
        <f>($U219+$L220)-$M220</f>
        <v>586</v>
      </c>
      <c r="V220" s="8">
        <f>($V219+$N220)-$O220</f>
        <v>0</v>
      </c>
      <c r="W220" s="8">
        <f>($W219+$P220)-$Q220</f>
        <v>360</v>
      </c>
    </row>
    <row r="221" spans="1:23" ht="13.5" customHeight="1">
      <c r="A221" s="5"/>
      <c r="B221" s="5">
        <v>11</v>
      </c>
      <c r="C221" s="5">
        <v>13</v>
      </c>
      <c r="D221" s="7"/>
      <c r="E221" s="7"/>
      <c r="F221" s="8"/>
      <c r="G221" s="8">
        <v>20</v>
      </c>
      <c r="H221" s="8"/>
      <c r="I221" s="8"/>
      <c r="J221" s="8"/>
      <c r="K221" s="8"/>
      <c r="L221" s="8"/>
      <c r="M221" s="8"/>
      <c r="N221" s="8"/>
      <c r="O221" s="8"/>
      <c r="P221" s="8">
        <v>20</v>
      </c>
      <c r="Q221" s="8"/>
      <c r="R221" s="8">
        <f>($R220+$F221)-$G221</f>
        <v>219</v>
      </c>
      <c r="S221" s="8">
        <f>($S220+$H221)-$I221</f>
        <v>0</v>
      </c>
      <c r="T221" s="8">
        <f>($T220+$J221)-$K221</f>
        <v>-24</v>
      </c>
      <c r="U221" s="8">
        <f>($U220+$L221)-$M221</f>
        <v>586</v>
      </c>
      <c r="V221" s="8">
        <f>($V220+$N221)-$O221</f>
        <v>0</v>
      </c>
      <c r="W221" s="8">
        <f>($W220+$P221)-$Q221</f>
        <v>380</v>
      </c>
    </row>
    <row r="222" spans="1:23" ht="13.5" customHeight="1">
      <c r="A222" s="5" t="s">
        <v>17</v>
      </c>
      <c r="B222" s="5"/>
      <c r="C222" s="5"/>
      <c r="D222" s="7" t="s">
        <v>193</v>
      </c>
      <c r="E222" s="7"/>
      <c r="F222" s="8"/>
      <c r="G222" s="8">
        <v>110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>
        <f>($R221+$F222)-$G222</f>
        <v>109</v>
      </c>
      <c r="S222" s="8">
        <f>($S221+$H222)-$I222</f>
        <v>0</v>
      </c>
      <c r="T222" s="8">
        <f>($T221+$J222)-$K222</f>
        <v>-24</v>
      </c>
      <c r="U222" s="8">
        <f>($U221+$L222)-$M222</f>
        <v>586</v>
      </c>
      <c r="V222" s="8">
        <f>($V221+$N222)-$O222</f>
        <v>0</v>
      </c>
      <c r="W222" s="8">
        <f>($W221+$P222)-$Q222</f>
        <v>380</v>
      </c>
    </row>
    <row r="223" spans="1:23" ht="13.5" customHeight="1">
      <c r="A223" s="5" t="s">
        <v>22</v>
      </c>
      <c r="B223" s="5"/>
      <c r="C223" s="5"/>
      <c r="D223" s="7" t="s">
        <v>179</v>
      </c>
      <c r="E223" s="7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>
        <v>220</v>
      </c>
      <c r="R223" s="8">
        <f>($R222+$F223)-$G223</f>
        <v>109</v>
      </c>
      <c r="S223" s="8">
        <f>($S222+$H223)-$I223</f>
        <v>0</v>
      </c>
      <c r="T223" s="8">
        <f>($T222+$J223)-$K223</f>
        <v>-24</v>
      </c>
      <c r="U223" s="8">
        <f>($U222+$L223)-$M223</f>
        <v>586</v>
      </c>
      <c r="V223" s="8">
        <f>($V222+$N223)-$O223</f>
        <v>0</v>
      </c>
      <c r="W223" s="8">
        <f>($W222+$P223)-$Q223</f>
        <v>160</v>
      </c>
    </row>
    <row r="224" spans="1:23" ht="13.5" customHeight="1">
      <c r="A224" s="5" t="s">
        <v>19</v>
      </c>
      <c r="B224" s="5">
        <v>9</v>
      </c>
      <c r="C224" s="5" t="s">
        <v>66</v>
      </c>
      <c r="D224" s="7"/>
      <c r="E224" s="7"/>
      <c r="F224" s="8"/>
      <c r="G224" s="8"/>
      <c r="H224" s="8"/>
      <c r="I224" s="8"/>
      <c r="J224" s="8">
        <v>200</v>
      </c>
      <c r="K224" s="8"/>
      <c r="L224" s="8"/>
      <c r="M224" s="8"/>
      <c r="N224" s="8"/>
      <c r="O224" s="8"/>
      <c r="P224" s="8"/>
      <c r="Q224" s="8"/>
      <c r="R224" s="8">
        <f>($R223+$F224)-$G224</f>
        <v>109</v>
      </c>
      <c r="S224" s="8">
        <f>($S223+$H224)-$I224</f>
        <v>0</v>
      </c>
      <c r="T224" s="8">
        <f>($T223+$J224)-$K224</f>
        <v>176</v>
      </c>
      <c r="U224" s="8">
        <f>($U223+$L224)-$M224</f>
        <v>586</v>
      </c>
      <c r="V224" s="8">
        <f>($V223+$N224)-$O224</f>
        <v>0</v>
      </c>
      <c r="W224" s="8">
        <f>($W223+$P224)-$Q224</f>
        <v>160</v>
      </c>
    </row>
    <row r="225" spans="1:23" ht="13.5" customHeight="1">
      <c r="A225" s="5" t="s">
        <v>20</v>
      </c>
      <c r="B225" s="5" t="s">
        <v>41</v>
      </c>
      <c r="C225" s="5" t="s">
        <v>66</v>
      </c>
      <c r="D225" s="7"/>
      <c r="E225" s="7"/>
      <c r="F225" s="8"/>
      <c r="G225" s="8"/>
      <c r="H225" s="8"/>
      <c r="I225" s="8"/>
      <c r="J225" s="8">
        <v>10</v>
      </c>
      <c r="K225" s="8"/>
      <c r="L225" s="8">
        <v>200</v>
      </c>
      <c r="M225" s="8">
        <v>10</v>
      </c>
      <c r="N225" s="8"/>
      <c r="O225" s="8"/>
      <c r="P225" s="8"/>
      <c r="Q225" s="8"/>
      <c r="R225" s="8">
        <f>($R224+$F225)-$G225</f>
        <v>109</v>
      </c>
      <c r="S225" s="8">
        <f>($S224+$H225)-$I225</f>
        <v>0</v>
      </c>
      <c r="T225" s="8">
        <f>($T224+$J225)-$K225</f>
        <v>186</v>
      </c>
      <c r="U225" s="8">
        <f>($U224+$L225)-$M225</f>
        <v>776</v>
      </c>
      <c r="V225" s="8">
        <f>($V224+$N225)-$O225</f>
        <v>0</v>
      </c>
      <c r="W225" s="8">
        <f>($W224+$P225)-$Q225</f>
        <v>160</v>
      </c>
    </row>
    <row r="226" spans="1:23" ht="13.5" customHeight="1">
      <c r="A226" s="5"/>
      <c r="B226" s="5">
        <v>7</v>
      </c>
      <c r="C226" s="5" t="s">
        <v>23</v>
      </c>
      <c r="D226" s="7"/>
      <c r="E226" s="7"/>
      <c r="F226" s="8"/>
      <c r="G226" s="8"/>
      <c r="H226" s="8"/>
      <c r="I226" s="8"/>
      <c r="J226" s="8"/>
      <c r="K226" s="8"/>
      <c r="L226" s="8"/>
      <c r="M226" s="8">
        <v>6</v>
      </c>
      <c r="N226" s="8"/>
      <c r="O226" s="8"/>
      <c r="P226" s="8">
        <v>6</v>
      </c>
      <c r="Q226" s="8"/>
      <c r="R226" s="8">
        <f>($R225+$F226)-$G226</f>
        <v>109</v>
      </c>
      <c r="S226" s="8">
        <f>($S225+$H226)-$I226</f>
        <v>0</v>
      </c>
      <c r="T226" s="8">
        <f>($T225+$J226)-$K226</f>
        <v>186</v>
      </c>
      <c r="U226" s="8">
        <f>($U225+$L226)-$M226</f>
        <v>770</v>
      </c>
      <c r="V226" s="8">
        <f>($V225+$N226)-$O226</f>
        <v>0</v>
      </c>
      <c r="W226" s="8">
        <f>($W225+$P226)-$Q226</f>
        <v>166</v>
      </c>
    </row>
    <row r="227" spans="1:23" ht="13.5" customHeight="1">
      <c r="A227" s="5" t="s">
        <v>74</v>
      </c>
      <c r="B227" s="5"/>
      <c r="C227" s="5"/>
      <c r="D227" s="7" t="s">
        <v>194</v>
      </c>
      <c r="E227" s="7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>
        <f>($R226+$F227)-$G227</f>
        <v>109</v>
      </c>
      <c r="S227" s="8">
        <f>($S226+$H227)-$I227</f>
        <v>0</v>
      </c>
      <c r="T227" s="8">
        <f>($T226+$J227)-$K227</f>
        <v>186</v>
      </c>
      <c r="U227" s="8">
        <f>($U226+$L227)-$M227</f>
        <v>770</v>
      </c>
      <c r="V227" s="8">
        <f>($V226+$N227)-$O227</f>
        <v>0</v>
      </c>
      <c r="W227" s="8">
        <f>($W226+$P227)-$Q227</f>
        <v>166</v>
      </c>
    </row>
    <row r="228" spans="1:23" ht="13.5" customHeight="1">
      <c r="A228" s="5" t="s">
        <v>74</v>
      </c>
      <c r="B228" s="5"/>
      <c r="C228" s="5"/>
      <c r="D228" s="7" t="s">
        <v>195</v>
      </c>
      <c r="E228" s="7"/>
      <c r="F228" s="8"/>
      <c r="G228" s="8"/>
      <c r="H228" s="8"/>
      <c r="I228" s="8"/>
      <c r="J228" s="8">
        <v>274</v>
      </c>
      <c r="K228" s="8"/>
      <c r="L228" s="8"/>
      <c r="M228" s="8">
        <v>274</v>
      </c>
      <c r="N228" s="8"/>
      <c r="O228" s="8"/>
      <c r="P228" s="8"/>
      <c r="Q228" s="8"/>
      <c r="R228" s="8">
        <f>($R227+$F228)-$G228</f>
        <v>109</v>
      </c>
      <c r="S228" s="8">
        <f>($S227+$H228)-$I228</f>
        <v>0</v>
      </c>
      <c r="T228" s="8">
        <f>($T227+$J228)-$K228</f>
        <v>460</v>
      </c>
      <c r="U228" s="8">
        <f>($U227+$L228)-$M228</f>
        <v>496</v>
      </c>
      <c r="V228" s="8">
        <f>($V227+$N228)-$O228</f>
        <v>0</v>
      </c>
      <c r="W228" s="8">
        <f>($W227+$P228)-$Q228</f>
        <v>166</v>
      </c>
    </row>
    <row r="229" spans="1:23" ht="13.5" customHeight="1">
      <c r="A229" s="5" t="s">
        <v>186</v>
      </c>
      <c r="B229" s="5"/>
      <c r="C229" s="5"/>
      <c r="D229" s="7" t="s">
        <v>196</v>
      </c>
      <c r="E229" s="7"/>
      <c r="F229" s="8"/>
      <c r="G229" s="8"/>
      <c r="H229" s="8"/>
      <c r="I229" s="8"/>
      <c r="J229" s="8">
        <v>50</v>
      </c>
      <c r="K229" s="8"/>
      <c r="L229" s="8"/>
      <c r="M229" s="8"/>
      <c r="N229" s="8"/>
      <c r="O229" s="8"/>
      <c r="P229" s="8"/>
      <c r="Q229" s="8"/>
      <c r="R229" s="8">
        <f>($R228+$F229)-$G229</f>
        <v>109</v>
      </c>
      <c r="S229" s="8">
        <f>($S228+$H229)-$I229</f>
        <v>0</v>
      </c>
      <c r="T229" s="8">
        <f>($T228+$J229)-$K229</f>
        <v>510</v>
      </c>
      <c r="U229" s="8">
        <f>($U228+$L229)-$M229</f>
        <v>496</v>
      </c>
      <c r="V229" s="8">
        <f>($V228+$N229)-$O229</f>
        <v>0</v>
      </c>
      <c r="W229" s="8">
        <f>($W228+$P229)-$Q229</f>
        <v>166</v>
      </c>
    </row>
    <row r="230" spans="1:23" ht="13.5" customHeight="1">
      <c r="A230" s="5" t="s">
        <v>180</v>
      </c>
      <c r="B230" s="5"/>
      <c r="C230" s="5"/>
      <c r="D230" s="7" t="s">
        <v>197</v>
      </c>
      <c r="E230" s="7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>
        <f>($R229+$F230)-$G230</f>
        <v>109</v>
      </c>
      <c r="S230" s="8">
        <f>($S229+$H230)-$I230</f>
        <v>0</v>
      </c>
      <c r="T230" s="8">
        <f>($T229+$J230)-$K230</f>
        <v>510</v>
      </c>
      <c r="U230" s="8">
        <f>($U229+$L230)-$M230</f>
        <v>496</v>
      </c>
      <c r="V230" s="8">
        <f>($V229+$N230)-$O230</f>
        <v>0</v>
      </c>
      <c r="W230" s="8">
        <f>($W229+$P230)-$Q230</f>
        <v>166</v>
      </c>
    </row>
    <row r="231" spans="1:23" ht="13.5" customHeight="1">
      <c r="A231" s="5" t="s">
        <v>188</v>
      </c>
      <c r="B231" s="5"/>
      <c r="C231" s="5"/>
      <c r="D231" s="7" t="s">
        <v>198</v>
      </c>
      <c r="E231" s="7"/>
      <c r="F231" s="8"/>
      <c r="G231" s="8"/>
      <c r="H231" s="8"/>
      <c r="I231" s="8"/>
      <c r="J231" s="8"/>
      <c r="K231" s="8"/>
      <c r="L231" s="8"/>
      <c r="M231" s="8">
        <v>260</v>
      </c>
      <c r="N231" s="8"/>
      <c r="O231" s="8"/>
      <c r="P231" s="8"/>
      <c r="Q231" s="8"/>
      <c r="R231" s="8">
        <f>($R230+$F231)-$G231</f>
        <v>109</v>
      </c>
      <c r="S231" s="8">
        <f>($S230+$H231)-$I231</f>
        <v>0</v>
      </c>
      <c r="T231" s="8">
        <f>($T230+$J231)-$K231</f>
        <v>510</v>
      </c>
      <c r="U231" s="8">
        <f>($U230+$L231)-$M231</f>
        <v>236</v>
      </c>
      <c r="V231" s="8">
        <f>($V230+$N231)-$O231</f>
        <v>0</v>
      </c>
      <c r="W231" s="8">
        <f>($W230+$P231)-$Q231</f>
        <v>166</v>
      </c>
    </row>
    <row r="232" spans="1:23" ht="13.5" customHeight="1">
      <c r="A232" s="5" t="s">
        <v>188</v>
      </c>
      <c r="B232" s="5"/>
      <c r="C232" s="5"/>
      <c r="D232" s="7" t="s">
        <v>199</v>
      </c>
      <c r="E232" s="7"/>
      <c r="F232" s="8"/>
      <c r="G232" s="8"/>
      <c r="H232" s="8"/>
      <c r="I232" s="8"/>
      <c r="J232" s="8"/>
      <c r="K232" s="8"/>
      <c r="L232" s="8"/>
      <c r="M232" s="8">
        <v>240</v>
      </c>
      <c r="N232" s="8"/>
      <c r="O232" s="8"/>
      <c r="P232" s="8"/>
      <c r="Q232" s="8"/>
      <c r="R232" s="8">
        <f>($R231+$F232)-$G232</f>
        <v>109</v>
      </c>
      <c r="S232" s="8">
        <f>($S231+$H232)-$I232</f>
        <v>0</v>
      </c>
      <c r="T232" s="8">
        <f>($T231+$J232)-$K232</f>
        <v>510</v>
      </c>
      <c r="U232" s="8">
        <f>($U231+$L232)-$M232</f>
        <v>-4</v>
      </c>
      <c r="V232" s="8">
        <f>($V231+$N232)-$O232</f>
        <v>0</v>
      </c>
      <c r="W232" s="8">
        <f>($W231+$P232)-$Q232</f>
        <v>166</v>
      </c>
    </row>
    <row r="233" spans="1:23" ht="13.5" customHeight="1">
      <c r="A233" s="5" t="s">
        <v>22</v>
      </c>
      <c r="B233" s="5">
        <v>9</v>
      </c>
      <c r="C233" s="5">
        <v>26</v>
      </c>
      <c r="D233" s="7"/>
      <c r="E233" s="7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>
        <f>($R232+$F233)-$G233</f>
        <v>109</v>
      </c>
      <c r="S233" s="8">
        <f>($S232+$H233)-$I233</f>
        <v>0</v>
      </c>
      <c r="T233" s="8">
        <f>($T232+$J233)-$K233</f>
        <v>510</v>
      </c>
      <c r="U233" s="8">
        <f>($U232+$L233)-$M233</f>
        <v>-4</v>
      </c>
      <c r="V233" s="8">
        <f>($V232+$N233)-$O233</f>
        <v>0</v>
      </c>
      <c r="W233" s="8">
        <f>($W232+$P233)-$Q233</f>
        <v>166</v>
      </c>
    </row>
    <row r="234" spans="1:23" ht="13.5" customHeight="1">
      <c r="A234" s="5" t="s">
        <v>17</v>
      </c>
      <c r="B234" s="5">
        <v>5</v>
      </c>
      <c r="C234" s="5">
        <v>18</v>
      </c>
      <c r="D234" s="7"/>
      <c r="E234" s="7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>
        <f>($R233+$F234)-$G234</f>
        <v>109</v>
      </c>
      <c r="S234" s="8">
        <f>($S233+$H234)-$I234</f>
        <v>0</v>
      </c>
      <c r="T234" s="8">
        <f>($T233+$J234)-$K234</f>
        <v>510</v>
      </c>
      <c r="U234" s="8">
        <f>($U233+$L234)-$M234</f>
        <v>-4</v>
      </c>
      <c r="V234" s="8">
        <f>($V233+$N234)-$O234</f>
        <v>0</v>
      </c>
      <c r="W234" s="8">
        <f>($W233+$P234)-$Q234</f>
        <v>166</v>
      </c>
    </row>
    <row r="235" spans="1:23" ht="13.5" customHeight="1">
      <c r="A235" s="5" t="s">
        <v>19</v>
      </c>
      <c r="B235" s="5" t="s">
        <v>80</v>
      </c>
      <c r="C235" s="5" t="s">
        <v>27</v>
      </c>
      <c r="D235" s="7" t="s">
        <v>200</v>
      </c>
      <c r="E235" s="7"/>
      <c r="F235" s="8"/>
      <c r="G235" s="8"/>
      <c r="H235" s="8"/>
      <c r="I235" s="8"/>
      <c r="J235" s="8"/>
      <c r="K235" s="8">
        <v>511</v>
      </c>
      <c r="L235" s="8"/>
      <c r="M235" s="8"/>
      <c r="N235" s="8"/>
      <c r="O235" s="8"/>
      <c r="P235" s="8">
        <v>511</v>
      </c>
      <c r="Q235" s="8"/>
      <c r="R235" s="8">
        <f>($R234+$F235)-$G235</f>
        <v>109</v>
      </c>
      <c r="S235" s="8">
        <f>($S234+$H235)-$I235</f>
        <v>0</v>
      </c>
      <c r="T235" s="8">
        <f>($T234+$J235)-$K235</f>
        <v>-1</v>
      </c>
      <c r="U235" s="8">
        <f>($U234+$L235)-$M235</f>
        <v>-4</v>
      </c>
      <c r="V235" s="8">
        <f>($V234+$N235)-$O235</f>
        <v>0</v>
      </c>
      <c r="W235" s="8">
        <f>($W234+$P235)-$Q235</f>
        <v>677</v>
      </c>
    </row>
    <row r="236" spans="1:23" ht="13.5" customHeight="1">
      <c r="A236" s="5" t="s">
        <v>22</v>
      </c>
      <c r="B236" s="5"/>
      <c r="C236" s="5"/>
      <c r="D236" s="7" t="s">
        <v>201</v>
      </c>
      <c r="E236" s="9" t="s">
        <v>202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>
        <v>242</v>
      </c>
      <c r="R236" s="8">
        <f>($R235+$F236)-$G236</f>
        <v>109</v>
      </c>
      <c r="S236" s="8">
        <f>($S235+$H236)-$I236</f>
        <v>0</v>
      </c>
      <c r="T236" s="8">
        <f>($T235+$J236)-$K236</f>
        <v>-1</v>
      </c>
      <c r="U236" s="8">
        <f>($U235+$L236)-$M236</f>
        <v>-4</v>
      </c>
      <c r="V236" s="8">
        <f>($V235+$N236)-$O236</f>
        <v>0</v>
      </c>
      <c r="W236" s="8">
        <f>($W235+$P236)-$Q236</f>
        <v>435</v>
      </c>
    </row>
    <row r="237" spans="1:23" ht="13.5" customHeight="1">
      <c r="A237" s="5" t="s">
        <v>20</v>
      </c>
      <c r="B237" s="5">
        <v>7</v>
      </c>
      <c r="C237" s="5">
        <v>15</v>
      </c>
      <c r="D237" s="7"/>
      <c r="E237" s="7"/>
      <c r="F237" s="8"/>
      <c r="G237" s="8"/>
      <c r="H237" s="8"/>
      <c r="I237" s="8"/>
      <c r="J237" s="8"/>
      <c r="K237" s="8"/>
      <c r="L237" s="8"/>
      <c r="M237" s="8">
        <v>50</v>
      </c>
      <c r="N237" s="8"/>
      <c r="O237" s="8"/>
      <c r="P237" s="8">
        <v>50</v>
      </c>
      <c r="Q237" s="8"/>
      <c r="R237" s="8">
        <f>($R236+$F237)-$G237</f>
        <v>109</v>
      </c>
      <c r="S237" s="8">
        <f>($S236+$H237)-$I237</f>
        <v>0</v>
      </c>
      <c r="T237" s="8">
        <f>($T236+$J237)-$K237</f>
        <v>-1</v>
      </c>
      <c r="U237" s="8">
        <f>($U236+$L237)-$M237</f>
        <v>-54</v>
      </c>
      <c r="V237" s="8">
        <f>($V236+$N237)-$O237</f>
        <v>0</v>
      </c>
      <c r="W237" s="8">
        <f>($W236+$P237)-$Q237</f>
        <v>485</v>
      </c>
    </row>
    <row r="238" spans="1:23" ht="13.5" customHeight="1">
      <c r="A238" s="5" t="s">
        <v>203</v>
      </c>
      <c r="B238" s="5"/>
      <c r="C238" s="5"/>
      <c r="D238" s="7" t="s">
        <v>204</v>
      </c>
      <c r="E238" s="7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>
        <f>($R237+$F238)-$G238</f>
        <v>109</v>
      </c>
      <c r="S238" s="8">
        <f>($S237+$H238)-$I238</f>
        <v>0</v>
      </c>
      <c r="T238" s="8">
        <f>($T237+$J238)-$K238</f>
        <v>-1</v>
      </c>
      <c r="U238" s="8">
        <f>($U237+$L238)-$M238</f>
        <v>-54</v>
      </c>
      <c r="V238" s="8">
        <f>($V237+$N238)-$O238</f>
        <v>0</v>
      </c>
      <c r="W238" s="8">
        <f>($W237+$P238)-$Q238</f>
        <v>485</v>
      </c>
    </row>
    <row r="239" spans="1:23" ht="13.5" customHeight="1">
      <c r="A239" s="5" t="s">
        <v>205</v>
      </c>
      <c r="B239" s="5"/>
      <c r="C239" s="5"/>
      <c r="D239" s="7" t="s">
        <v>206</v>
      </c>
      <c r="E239" s="7"/>
      <c r="F239" s="8"/>
      <c r="G239" s="8"/>
      <c r="H239" s="8"/>
      <c r="I239" s="8"/>
      <c r="J239" s="8"/>
      <c r="K239" s="8"/>
      <c r="L239" s="8">
        <v>75</v>
      </c>
      <c r="M239" s="8"/>
      <c r="N239" s="8"/>
      <c r="O239" s="8"/>
      <c r="P239" s="8"/>
      <c r="Q239" s="8"/>
      <c r="R239" s="8">
        <f>($R238+$F239)-$G239</f>
        <v>109</v>
      </c>
      <c r="S239" s="8">
        <f>($S238+$H239)-$I239</f>
        <v>0</v>
      </c>
      <c r="T239" s="8">
        <f>($T238+$J239)-$K239</f>
        <v>-1</v>
      </c>
      <c r="U239" s="8">
        <f>($U238+$L239)-$M239</f>
        <v>21</v>
      </c>
      <c r="V239" s="8">
        <f>($V238+$N239)-$O239</f>
        <v>0</v>
      </c>
      <c r="W239" s="8">
        <f>($W238+$P239)-$Q239</f>
        <v>485</v>
      </c>
    </row>
    <row r="240" spans="1:23" ht="13.5" customHeight="1">
      <c r="A240" s="5" t="s">
        <v>58</v>
      </c>
      <c r="B240" s="5"/>
      <c r="C240" s="5"/>
      <c r="D240" s="7" t="s">
        <v>207</v>
      </c>
      <c r="E240" s="7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>
        <v>200</v>
      </c>
      <c r="R240" s="8">
        <f>($R239+$F240)-$G240</f>
        <v>109</v>
      </c>
      <c r="S240" s="8">
        <f>($S239+$H240)-$I240</f>
        <v>0</v>
      </c>
      <c r="T240" s="8">
        <f>($T239+$J240)-$K240</f>
        <v>-1</v>
      </c>
      <c r="U240" s="8">
        <f>($U239+$L240)-$M240</f>
        <v>21</v>
      </c>
      <c r="V240" s="8">
        <f>($V239+$N240)-$O240</f>
        <v>0</v>
      </c>
      <c r="W240" s="8">
        <f>($W239+$P240)-$Q240</f>
        <v>285</v>
      </c>
    </row>
    <row r="241" spans="1:23" ht="13.5" customHeight="1">
      <c r="A241" s="5" t="s">
        <v>22</v>
      </c>
      <c r="B241" s="5">
        <v>6</v>
      </c>
      <c r="C241" s="5">
        <v>32</v>
      </c>
      <c r="D241" s="7"/>
      <c r="E241" s="7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>
        <f>($R240+$F241)-$G241</f>
        <v>109</v>
      </c>
      <c r="S241" s="8">
        <f>($S240+$H241)-$I241</f>
        <v>0</v>
      </c>
      <c r="T241" s="8">
        <f>($T240+$J241)-$K241</f>
        <v>-1</v>
      </c>
      <c r="U241" s="8">
        <f>($U240+$L241)-$M241</f>
        <v>21</v>
      </c>
      <c r="V241" s="8">
        <f>($V240+$N241)-$O241</f>
        <v>0</v>
      </c>
      <c r="W241" s="8">
        <f>($W240+$P241)-$Q241</f>
        <v>285</v>
      </c>
    </row>
    <row r="242" spans="1:23" ht="13.5" customHeight="1">
      <c r="A242" s="5" t="s">
        <v>17</v>
      </c>
      <c r="B242" s="5">
        <v>10</v>
      </c>
      <c r="C242" s="5">
        <v>28</v>
      </c>
      <c r="D242" s="7"/>
      <c r="E242" s="7"/>
      <c r="F242" s="8"/>
      <c r="G242" s="8">
        <v>100</v>
      </c>
      <c r="H242" s="8"/>
      <c r="I242" s="8"/>
      <c r="J242" s="8"/>
      <c r="K242" s="8"/>
      <c r="L242" s="8"/>
      <c r="M242" s="8"/>
      <c r="N242" s="8"/>
      <c r="O242" s="8"/>
      <c r="P242" s="8">
        <v>100</v>
      </c>
      <c r="Q242" s="8"/>
      <c r="R242" s="8">
        <f>($R241+$F242)-$G242</f>
        <v>9</v>
      </c>
      <c r="S242" s="8">
        <f>($S241+$H242)-$I242</f>
        <v>0</v>
      </c>
      <c r="T242" s="8">
        <f>($T241+$J242)-$K242</f>
        <v>-1</v>
      </c>
      <c r="U242" s="8">
        <f>($U241+$L242)-$M242</f>
        <v>21</v>
      </c>
      <c r="V242" s="8">
        <f>($V241+$N242)-$O242</f>
        <v>0</v>
      </c>
      <c r="W242" s="8">
        <f>($W241+$P242)-$Q242</f>
        <v>385</v>
      </c>
    </row>
    <row r="243" spans="1:23" ht="13.5" customHeight="1">
      <c r="A243" s="5" t="s">
        <v>20</v>
      </c>
      <c r="B243" s="5">
        <v>11</v>
      </c>
      <c r="C243" s="5">
        <v>26</v>
      </c>
      <c r="D243" s="7"/>
      <c r="E243" s="7"/>
      <c r="F243" s="8"/>
      <c r="G243" s="8"/>
      <c r="H243" s="8"/>
      <c r="I243" s="8"/>
      <c r="J243" s="8"/>
      <c r="K243" s="8"/>
      <c r="L243" s="8"/>
      <c r="M243" s="8">
        <v>800</v>
      </c>
      <c r="N243" s="8"/>
      <c r="O243" s="8"/>
      <c r="P243" s="8">
        <v>800</v>
      </c>
      <c r="Q243" s="8"/>
      <c r="R243" s="8">
        <f>($R242+$F243)-$G243</f>
        <v>9</v>
      </c>
      <c r="S243" s="8">
        <f>($S242+$H243)-$I243</f>
        <v>0</v>
      </c>
      <c r="T243" s="8">
        <f>($T242+$J243)-$K243</f>
        <v>-1</v>
      </c>
      <c r="U243" s="8">
        <f>($U242+$L243)-$M243</f>
        <v>-779</v>
      </c>
      <c r="V243" s="8">
        <f>($V242+$N243)-$O243</f>
        <v>0</v>
      </c>
      <c r="W243" s="8">
        <f>($W242+$P243)-$Q243</f>
        <v>1185</v>
      </c>
    </row>
    <row r="244" spans="1:23" ht="13.5" customHeight="1">
      <c r="A244" s="5" t="s">
        <v>205</v>
      </c>
      <c r="B244" s="5"/>
      <c r="C244" s="5"/>
      <c r="D244" s="7" t="s">
        <v>208</v>
      </c>
      <c r="E244" s="7"/>
      <c r="F244" s="8"/>
      <c r="G244" s="8"/>
      <c r="H244" s="8"/>
      <c r="I244" s="8"/>
      <c r="J244" s="8"/>
      <c r="K244" s="8"/>
      <c r="L244" s="8">
        <v>600</v>
      </c>
      <c r="M244" s="8"/>
      <c r="N244" s="8"/>
      <c r="O244" s="8"/>
      <c r="P244" s="8"/>
      <c r="Q244" s="8"/>
      <c r="R244" s="8">
        <f>($R243+$F244)-$G244</f>
        <v>9</v>
      </c>
      <c r="S244" s="8">
        <f>($S243+$H244)-$I244</f>
        <v>0</v>
      </c>
      <c r="T244" s="8">
        <f>($T243+$J244)-$K244</f>
        <v>-1</v>
      </c>
      <c r="U244" s="8">
        <f>($U243+$L244)-$M244</f>
        <v>-179</v>
      </c>
      <c r="V244" s="8">
        <f>($V243+$N244)-$O244</f>
        <v>0</v>
      </c>
      <c r="W244" s="8">
        <f>($W243+$P244)-$Q244</f>
        <v>1185</v>
      </c>
    </row>
    <row r="245" spans="1:23" ht="13.5" customHeight="1">
      <c r="A245" s="5" t="s">
        <v>20</v>
      </c>
      <c r="B245" s="5"/>
      <c r="C245" s="5"/>
      <c r="D245" s="7" t="s">
        <v>209</v>
      </c>
      <c r="E245" s="7"/>
      <c r="F245" s="8"/>
      <c r="G245" s="8"/>
      <c r="H245" s="8"/>
      <c r="I245" s="8"/>
      <c r="J245" s="8"/>
      <c r="K245" s="8"/>
      <c r="L245" s="8">
        <v>220</v>
      </c>
      <c r="M245" s="8"/>
      <c r="N245" s="8"/>
      <c r="O245" s="8"/>
      <c r="P245" s="8"/>
      <c r="Q245" s="8"/>
      <c r="R245" s="8">
        <f>($R244+$F245)-$G245</f>
        <v>9</v>
      </c>
      <c r="S245" s="8">
        <f>($S244+$H245)-$I245</f>
        <v>0</v>
      </c>
      <c r="T245" s="8">
        <f>($T244+$J245)-$K245</f>
        <v>-1</v>
      </c>
      <c r="U245" s="8">
        <f>($U244+$L245)-$M245</f>
        <v>41</v>
      </c>
      <c r="V245" s="8">
        <f>($V244+$N245)-$O245</f>
        <v>0</v>
      </c>
      <c r="W245" s="8">
        <f>($W244+$P245)-$Q245</f>
        <v>1185</v>
      </c>
    </row>
    <row r="246" spans="1:23" ht="13.5" customHeight="1">
      <c r="A246" s="5" t="s">
        <v>88</v>
      </c>
      <c r="B246" s="5"/>
      <c r="C246" s="5"/>
      <c r="D246" s="7" t="s">
        <v>210</v>
      </c>
      <c r="E246" s="7"/>
      <c r="F246" s="8"/>
      <c r="G246" s="8">
        <v>200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>
        <f>($R245+$F246)-$G246</f>
        <v>-191</v>
      </c>
      <c r="S246" s="8">
        <f>($S245+$H246)-$I246</f>
        <v>0</v>
      </c>
      <c r="T246" s="8">
        <f>($T245+$J246)-$K246</f>
        <v>-1</v>
      </c>
      <c r="U246" s="8">
        <f>($U245+$L246)-$M246</f>
        <v>41</v>
      </c>
      <c r="V246" s="8">
        <f>($V245+$N246)-$O246</f>
        <v>0</v>
      </c>
      <c r="W246" s="8">
        <f>($W245+$P246)-$Q246</f>
        <v>1185</v>
      </c>
    </row>
    <row r="247" spans="1:23" ht="13.5" customHeight="1">
      <c r="A247" s="5" t="s">
        <v>17</v>
      </c>
      <c r="B247" s="5"/>
      <c r="C247" s="5"/>
      <c r="D247" s="7" t="s">
        <v>211</v>
      </c>
      <c r="E247" s="7"/>
      <c r="F247" s="8">
        <v>200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>
        <f>($R246+$F247)-$G247</f>
        <v>9</v>
      </c>
      <c r="S247" s="8">
        <f>($S246+$H247)-$I247</f>
        <v>0</v>
      </c>
      <c r="T247" s="8">
        <f>($T246+$J247)-$K247</f>
        <v>-1</v>
      </c>
      <c r="U247" s="8">
        <f>($U246+$L247)-$M247</f>
        <v>41</v>
      </c>
      <c r="V247" s="8">
        <f>($V246+$N247)-$O247</f>
        <v>0</v>
      </c>
      <c r="W247" s="8">
        <f>($W246+$P247)-$Q247</f>
        <v>1185</v>
      </c>
    </row>
    <row r="248" spans="1:23" ht="13.5" customHeight="1">
      <c r="A248" s="5" t="s">
        <v>22</v>
      </c>
      <c r="B248" s="10" t="s">
        <v>41</v>
      </c>
      <c r="C248" s="10" t="s">
        <v>38</v>
      </c>
      <c r="D248" s="11"/>
      <c r="E248" s="12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>
        <v>200</v>
      </c>
      <c r="Q248" s="8"/>
      <c r="R248" s="8">
        <f>($R247+$F248)-$G248</f>
        <v>9</v>
      </c>
      <c r="S248" s="8">
        <f>($S247+$H248)-$I248</f>
        <v>0</v>
      </c>
      <c r="T248" s="8">
        <f>($T247+$J248)-$K248</f>
        <v>-1</v>
      </c>
      <c r="U248" s="8">
        <f>($U247+$L248)-$M248</f>
        <v>41</v>
      </c>
      <c r="V248" s="8">
        <f>($V247+$N248)-$O248</f>
        <v>0</v>
      </c>
      <c r="W248" s="8">
        <f>($W247+$P248)-$Q248</f>
        <v>1385</v>
      </c>
    </row>
    <row r="249" spans="1:23" ht="13.5" customHeight="1">
      <c r="A249" s="5"/>
      <c r="B249" s="10">
        <v>6</v>
      </c>
      <c r="C249" s="10" t="s">
        <v>25</v>
      </c>
      <c r="D249" s="11"/>
      <c r="E249" s="12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>
        <f>($R248+$F249)-$G249</f>
        <v>9</v>
      </c>
      <c r="S249" s="8">
        <f>($S248+$H249)-$I249</f>
        <v>0</v>
      </c>
      <c r="T249" s="8">
        <f>($T248+$J249)-$K249</f>
        <v>-1</v>
      </c>
      <c r="U249" s="8">
        <f>($U248+$L249)-$M249</f>
        <v>41</v>
      </c>
      <c r="V249" s="8">
        <f>($V248+$N249)-$O249</f>
        <v>0</v>
      </c>
      <c r="W249" s="8">
        <f>($W248+$P249)-$Q249</f>
        <v>1385</v>
      </c>
    </row>
    <row r="250" spans="1:23" ht="13.5" customHeight="1">
      <c r="A250" s="5" t="s">
        <v>58</v>
      </c>
      <c r="B250" s="10"/>
      <c r="C250" s="10"/>
      <c r="D250" s="11" t="s">
        <v>212</v>
      </c>
      <c r="E250" s="12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>
        <v>450</v>
      </c>
      <c r="R250" s="8">
        <f>($R249+$F250)-$G250</f>
        <v>9</v>
      </c>
      <c r="S250" s="8">
        <f>($S249+$H250)-$I250</f>
        <v>0</v>
      </c>
      <c r="T250" s="8">
        <f>($T249+$J250)-$K250</f>
        <v>-1</v>
      </c>
      <c r="U250" s="8">
        <f>($U249+$L250)-$M250</f>
        <v>41</v>
      </c>
      <c r="V250" s="8">
        <f>($V249+$N250)-$O250</f>
        <v>0</v>
      </c>
      <c r="W250" s="8">
        <f>($W249+$P250)-$Q250</f>
        <v>935</v>
      </c>
    </row>
    <row r="251" spans="1:23" ht="13.5" customHeight="1">
      <c r="A251" s="5" t="s">
        <v>58</v>
      </c>
      <c r="B251" s="10"/>
      <c r="C251" s="10"/>
      <c r="D251" s="11" t="s">
        <v>213</v>
      </c>
      <c r="E251" s="12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>
        <v>150</v>
      </c>
      <c r="R251" s="8">
        <f>($R250+$F251)-$G251</f>
        <v>9</v>
      </c>
      <c r="S251" s="8">
        <f>($S250+$H251)-$I251</f>
        <v>0</v>
      </c>
      <c r="T251" s="8">
        <f>($T250+$J251)-$K251</f>
        <v>-1</v>
      </c>
      <c r="U251" s="8">
        <f>($U250+$L251)-$M251</f>
        <v>41</v>
      </c>
      <c r="V251" s="8">
        <f>($V250+$N251)-$O251</f>
        <v>0</v>
      </c>
      <c r="W251" s="8">
        <f>($W250+$P251)-$Q251</f>
        <v>785</v>
      </c>
    </row>
    <row r="252" spans="1:23" ht="13.5" customHeight="1">
      <c r="A252" s="5" t="s">
        <v>17</v>
      </c>
      <c r="B252" s="10" t="s">
        <v>41</v>
      </c>
      <c r="C252" s="10">
        <v>36</v>
      </c>
      <c r="D252" s="11" t="s">
        <v>214</v>
      </c>
      <c r="E252" s="12"/>
      <c r="F252" s="8">
        <v>200</v>
      </c>
      <c r="G252" s="8">
        <v>110</v>
      </c>
      <c r="H252" s="8"/>
      <c r="I252" s="8"/>
      <c r="J252" s="8"/>
      <c r="K252" s="8"/>
      <c r="L252" s="8"/>
      <c r="M252" s="8"/>
      <c r="N252" s="8"/>
      <c r="O252" s="8"/>
      <c r="P252" s="8">
        <v>110</v>
      </c>
      <c r="Q252" s="8"/>
      <c r="R252" s="8">
        <f>($R251+$F252)-$G252</f>
        <v>99</v>
      </c>
      <c r="S252" s="8">
        <f>($S251+$H252)-$I252</f>
        <v>0</v>
      </c>
      <c r="T252" s="8">
        <f>($T251+$J252)-$K252</f>
        <v>-1</v>
      </c>
      <c r="U252" s="8">
        <f>($U251+$L252)-$M252</f>
        <v>41</v>
      </c>
      <c r="V252" s="8">
        <f>($V251+$N252)-$O252</f>
        <v>0</v>
      </c>
      <c r="W252" s="8">
        <f>($W251+$P252)-$Q252</f>
        <v>895</v>
      </c>
    </row>
    <row r="253" spans="1:23" ht="13.5" customHeight="1">
      <c r="A253" s="5"/>
      <c r="B253" s="10">
        <v>3</v>
      </c>
      <c r="C253" s="10">
        <v>15</v>
      </c>
      <c r="D253" s="11"/>
      <c r="E253" s="12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>
        <v>50</v>
      </c>
      <c r="Q253" s="8"/>
      <c r="R253" s="8">
        <f>($R252+$F253)-$G253</f>
        <v>99</v>
      </c>
      <c r="S253" s="8">
        <f>($S252+$H253)-$I253</f>
        <v>0</v>
      </c>
      <c r="T253" s="8">
        <f>($T252+$J253)-$K253</f>
        <v>-1</v>
      </c>
      <c r="U253" s="8">
        <f>($U252+$L253)-$M253</f>
        <v>41</v>
      </c>
      <c r="V253" s="8">
        <f>($V252+$N253)-$O253</f>
        <v>0</v>
      </c>
      <c r="W253" s="8">
        <f>($W252+$P253)-$Q253</f>
        <v>945</v>
      </c>
    </row>
    <row r="254" spans="1:23" ht="13.5" customHeight="1">
      <c r="A254" s="5" t="s">
        <v>17</v>
      </c>
      <c r="B254" s="10"/>
      <c r="C254" s="10"/>
      <c r="D254" s="11" t="s">
        <v>215</v>
      </c>
      <c r="E254" s="12"/>
      <c r="F254" s="8"/>
      <c r="G254" s="8">
        <v>110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>
        <f>($R253+$F254)-$G254</f>
        <v>-11</v>
      </c>
      <c r="S254" s="8">
        <f>($S253+$H254)-$I254</f>
        <v>0</v>
      </c>
      <c r="T254" s="8">
        <f>($T253+$J254)-$K254</f>
        <v>-1</v>
      </c>
      <c r="U254" s="8">
        <f>($U253+$L254)-$M254</f>
        <v>41</v>
      </c>
      <c r="V254" s="8">
        <f>($V253+$N254)-$O254</f>
        <v>0</v>
      </c>
      <c r="W254" s="8">
        <f>($W253+$P254)-$Q254</f>
        <v>945</v>
      </c>
    </row>
    <row r="255" spans="1:23" ht="13.5" customHeight="1">
      <c r="A255" s="5" t="s">
        <v>20</v>
      </c>
      <c r="B255" s="10" t="s">
        <v>80</v>
      </c>
      <c r="C255" s="10">
        <v>32</v>
      </c>
      <c r="D255" s="11"/>
      <c r="E255" s="12"/>
      <c r="F255" s="8"/>
      <c r="G255" s="8"/>
      <c r="H255" s="8"/>
      <c r="I255" s="8"/>
      <c r="J255" s="8"/>
      <c r="K255" s="8"/>
      <c r="L255" s="8"/>
      <c r="M255" s="8">
        <v>26</v>
      </c>
      <c r="N255" s="8"/>
      <c r="O255" s="8"/>
      <c r="P255" s="8">
        <v>26</v>
      </c>
      <c r="Q255" s="8"/>
      <c r="R255" s="8">
        <f>($R254+$F255)-$G255</f>
        <v>-11</v>
      </c>
      <c r="S255" s="8">
        <f>($S254+$H255)-$I255</f>
        <v>0</v>
      </c>
      <c r="T255" s="8">
        <f>($T254+$J255)-$K255</f>
        <v>-1</v>
      </c>
      <c r="U255" s="8">
        <f>($U254+$L255)-$M255</f>
        <v>15</v>
      </c>
      <c r="V255" s="8">
        <f>($V254+$N255)-$O255</f>
        <v>0</v>
      </c>
      <c r="W255" s="8">
        <f>($W254+$P255)-$Q255</f>
        <v>971</v>
      </c>
    </row>
    <row r="256" spans="1:23" ht="13.5" customHeight="1">
      <c r="A256" s="5"/>
      <c r="B256" s="10" t="s">
        <v>80</v>
      </c>
      <c r="C256" s="10">
        <v>38</v>
      </c>
      <c r="D256" s="11" t="s">
        <v>95</v>
      </c>
      <c r="E256" s="12"/>
      <c r="F256" s="8"/>
      <c r="G256" s="8"/>
      <c r="H256" s="8"/>
      <c r="I256" s="8"/>
      <c r="J256" s="8"/>
      <c r="K256" s="8"/>
      <c r="L256" s="8">
        <v>120</v>
      </c>
      <c r="M256" s="8">
        <v>75</v>
      </c>
      <c r="N256" s="8"/>
      <c r="O256" s="8"/>
      <c r="P256" s="8"/>
      <c r="Q256" s="8"/>
      <c r="R256" s="8">
        <f>($R255+$F256)-$G256</f>
        <v>-11</v>
      </c>
      <c r="S256" s="8">
        <f>($S255+$H256)-$I256</f>
        <v>0</v>
      </c>
      <c r="T256" s="8">
        <f>($T255+$J256)-$K256</f>
        <v>-1</v>
      </c>
      <c r="U256" s="8">
        <f>($U255+$L256)-$M256</f>
        <v>60</v>
      </c>
      <c r="V256" s="8">
        <f>($V255+$N256)-$O256</f>
        <v>0</v>
      </c>
      <c r="W256" s="8">
        <f>($W255+$P256)-$Q256</f>
        <v>971</v>
      </c>
    </row>
    <row r="257" spans="1:23" ht="13.5" customHeight="1">
      <c r="A257" s="5"/>
      <c r="B257" s="10">
        <v>10</v>
      </c>
      <c r="C257" s="10" t="s">
        <v>23</v>
      </c>
      <c r="D257" s="11"/>
      <c r="E257" s="12"/>
      <c r="F257" s="8"/>
      <c r="G257" s="8"/>
      <c r="H257" s="8"/>
      <c r="I257" s="8"/>
      <c r="J257" s="8"/>
      <c r="K257" s="8"/>
      <c r="L257" s="8">
        <v>200</v>
      </c>
      <c r="M257" s="8">
        <v>30</v>
      </c>
      <c r="N257" s="8"/>
      <c r="O257" s="8"/>
      <c r="P257" s="8">
        <v>30</v>
      </c>
      <c r="Q257" s="8"/>
      <c r="R257" s="8">
        <f>($R256+$F257)-$G257</f>
        <v>-11</v>
      </c>
      <c r="S257" s="8">
        <f>($S256+$H257)-$I257</f>
        <v>0</v>
      </c>
      <c r="T257" s="8">
        <f>($T256+$J257)-$K257</f>
        <v>-1</v>
      </c>
      <c r="U257" s="8">
        <f>($U256+$L257)-$M257</f>
        <v>230</v>
      </c>
      <c r="V257" s="8">
        <f>($V256+$N257)-$O257</f>
        <v>0</v>
      </c>
      <c r="W257" s="8">
        <f>($W256+$P257)-$Q257</f>
        <v>1001</v>
      </c>
    </row>
    <row r="258" spans="1:23" ht="13.5" customHeight="1">
      <c r="A258" s="5" t="s">
        <v>22</v>
      </c>
      <c r="B258" s="10">
        <v>8</v>
      </c>
      <c r="C258" s="10">
        <v>14</v>
      </c>
      <c r="D258" s="11"/>
      <c r="E258" s="12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>
        <f>($R257+$F258)-$G258</f>
        <v>-11</v>
      </c>
      <c r="S258" s="8">
        <f>($S257+$H258)-$I258</f>
        <v>0</v>
      </c>
      <c r="T258" s="8">
        <f>($T257+$J258)-$K258</f>
        <v>-1</v>
      </c>
      <c r="U258" s="8">
        <f>($U257+$L258)-$M258</f>
        <v>230</v>
      </c>
      <c r="V258" s="8">
        <f>($V257+$N258)-$O258</f>
        <v>0</v>
      </c>
      <c r="W258" s="8">
        <f>($W257+$P258)-$Q258</f>
        <v>1001</v>
      </c>
    </row>
    <row r="259" spans="1:23" ht="13.5" customHeight="1">
      <c r="A259" s="5" t="s">
        <v>17</v>
      </c>
      <c r="B259" s="10">
        <v>7</v>
      </c>
      <c r="C259" s="10">
        <v>22</v>
      </c>
      <c r="D259" s="11" t="s">
        <v>216</v>
      </c>
      <c r="E259" s="12"/>
      <c r="F259" s="8">
        <v>150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>
        <f>($R258+$F259)-$G259</f>
        <v>139</v>
      </c>
      <c r="S259" s="8">
        <f>($S258+$H259)-$I259</f>
        <v>0</v>
      </c>
      <c r="T259" s="8">
        <f>($T258+$J259)-$K259</f>
        <v>-1</v>
      </c>
      <c r="U259" s="8">
        <f>($U258+$L259)-$M259</f>
        <v>230</v>
      </c>
      <c r="V259" s="8">
        <f>($V258+$N259)-$O259</f>
        <v>0</v>
      </c>
      <c r="W259" s="8">
        <f>($W258+$P259)-$Q259</f>
        <v>1001</v>
      </c>
    </row>
    <row r="260" spans="1:23" ht="13.5" customHeight="1">
      <c r="A260" s="5" t="s">
        <v>17</v>
      </c>
      <c r="B260" s="10"/>
      <c r="C260" s="10"/>
      <c r="D260" s="11" t="s">
        <v>193</v>
      </c>
      <c r="E260" s="12"/>
      <c r="F260" s="8"/>
      <c r="G260" s="8">
        <v>110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>
        <f>($R259+$F260)-$G260</f>
        <v>29</v>
      </c>
      <c r="S260" s="8">
        <f>($S259+$H260)-$I260</f>
        <v>0</v>
      </c>
      <c r="T260" s="8">
        <f>($T259+$J260)-$K260</f>
        <v>-1</v>
      </c>
      <c r="U260" s="8">
        <f>($U259+$L260)-$M260</f>
        <v>230</v>
      </c>
      <c r="V260" s="8">
        <f>($V259+$N260)-$O260</f>
        <v>0</v>
      </c>
      <c r="W260" s="8">
        <f>($W259+$P260)-$Q260</f>
        <v>1001</v>
      </c>
    </row>
    <row r="261" spans="1:23" ht="13.5" customHeight="1">
      <c r="A261" s="5" t="s">
        <v>20</v>
      </c>
      <c r="B261" s="10" t="s">
        <v>31</v>
      </c>
      <c r="C261" s="10">
        <v>20</v>
      </c>
      <c r="D261" s="11"/>
      <c r="E261" s="12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>
        <f>($R260+$F261)-$G261</f>
        <v>29</v>
      </c>
      <c r="S261" s="8">
        <f>($S260+$H261)-$I261</f>
        <v>0</v>
      </c>
      <c r="T261" s="8">
        <f>($T260+$J261)-$K261</f>
        <v>-1</v>
      </c>
      <c r="U261" s="8">
        <f>($U260+$L261)-$M261</f>
        <v>230</v>
      </c>
      <c r="V261" s="8">
        <f>($V260+$N261)-$O261</f>
        <v>0</v>
      </c>
      <c r="W261" s="8">
        <f>($W260+$P261)-$Q261</f>
        <v>1001</v>
      </c>
    </row>
    <row r="262" spans="1:23" ht="13.5" customHeight="1">
      <c r="A262" s="5"/>
      <c r="B262" s="10" t="s">
        <v>31</v>
      </c>
      <c r="C262" s="10">
        <v>32</v>
      </c>
      <c r="D262" s="11"/>
      <c r="E262" s="12"/>
      <c r="F262" s="8"/>
      <c r="G262" s="8"/>
      <c r="H262" s="8"/>
      <c r="I262" s="8"/>
      <c r="J262" s="8"/>
      <c r="K262" s="8"/>
      <c r="L262" s="8"/>
      <c r="M262" s="8">
        <v>26</v>
      </c>
      <c r="N262" s="8"/>
      <c r="O262" s="8"/>
      <c r="P262" s="8">
        <v>26</v>
      </c>
      <c r="Q262" s="8"/>
      <c r="R262" s="8">
        <f>($R261+$F262)-$G262</f>
        <v>29</v>
      </c>
      <c r="S262" s="8">
        <f>($S261+$H262)-$I262</f>
        <v>0</v>
      </c>
      <c r="T262" s="8">
        <f>($T261+$J262)-$K262</f>
        <v>-1</v>
      </c>
      <c r="U262" s="8">
        <f>($U261+$L262)-$M262</f>
        <v>204</v>
      </c>
      <c r="V262" s="8">
        <f>($V261+$N262)-$O262</f>
        <v>0</v>
      </c>
      <c r="W262" s="8">
        <f>($W261+$P262)-$Q262</f>
        <v>1027</v>
      </c>
    </row>
    <row r="263" spans="1:23" ht="13.5" customHeight="1">
      <c r="A263" s="5"/>
      <c r="B263" s="10">
        <v>3</v>
      </c>
      <c r="C263" s="10">
        <v>35</v>
      </c>
      <c r="D263" s="11"/>
      <c r="E263" s="12"/>
      <c r="F263" s="8">
        <v>50</v>
      </c>
      <c r="G263" s="8"/>
      <c r="H263" s="8"/>
      <c r="I263" s="8"/>
      <c r="J263" s="8"/>
      <c r="K263" s="8"/>
      <c r="L263" s="8"/>
      <c r="M263" s="8">
        <v>50</v>
      </c>
      <c r="N263" s="8"/>
      <c r="O263" s="8"/>
      <c r="P263" s="8"/>
      <c r="Q263" s="8"/>
      <c r="R263" s="8">
        <f>($R262+$F263)-$G263</f>
        <v>79</v>
      </c>
      <c r="S263" s="8">
        <f>($S262+$H263)-$I263</f>
        <v>0</v>
      </c>
      <c r="T263" s="8">
        <f>($T262+$J263)-$K263</f>
        <v>-1</v>
      </c>
      <c r="U263" s="8">
        <f>($U262+$L263)-$M263</f>
        <v>154</v>
      </c>
      <c r="V263" s="8">
        <f>($V262+$N263)-$O263</f>
        <v>0</v>
      </c>
      <c r="W263" s="8">
        <f>($W262+$P263)-$Q263</f>
        <v>1027</v>
      </c>
    </row>
    <row r="264" spans="1:23" ht="13.5" customHeight="1">
      <c r="A264" s="5" t="s">
        <v>22</v>
      </c>
      <c r="B264" s="10">
        <v>9</v>
      </c>
      <c r="C264" s="10">
        <v>23</v>
      </c>
      <c r="D264" s="11"/>
      <c r="E264" s="12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>
        <f>($R263+$F264)-$G264</f>
        <v>79</v>
      </c>
      <c r="S264" s="8">
        <f>($S263+$H264)-$I264</f>
        <v>0</v>
      </c>
      <c r="T264" s="8">
        <f>($T263+$J264)-$K264</f>
        <v>-1</v>
      </c>
      <c r="U264" s="8">
        <f>($U263+$L264)-$M264</f>
        <v>154</v>
      </c>
      <c r="V264" s="8">
        <f>($V263+$N264)-$O264</f>
        <v>0</v>
      </c>
      <c r="W264" s="8">
        <f>($W263+$P264)-$Q264</f>
        <v>1027</v>
      </c>
    </row>
    <row r="265" spans="1:23" ht="13.5" customHeight="1">
      <c r="A265" s="5" t="s">
        <v>17</v>
      </c>
      <c r="B265" s="10">
        <v>9</v>
      </c>
      <c r="C265" s="10">
        <v>31</v>
      </c>
      <c r="D265" s="11" t="s">
        <v>217</v>
      </c>
      <c r="E265" s="12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>
        <v>180</v>
      </c>
      <c r="R265" s="8">
        <f>($R264+$F265)-$G265</f>
        <v>79</v>
      </c>
      <c r="S265" s="8">
        <f>($S264+$H265)-$I265</f>
        <v>0</v>
      </c>
      <c r="T265" s="8">
        <f>($T264+$J265)-$K265</f>
        <v>-1</v>
      </c>
      <c r="U265" s="8">
        <f>($U264+$L265)-$M265</f>
        <v>154</v>
      </c>
      <c r="V265" s="8">
        <f>($V264+$N265)-$O265</f>
        <v>0</v>
      </c>
      <c r="W265" s="8">
        <f>($W264+$P265)-$Q265</f>
        <v>847</v>
      </c>
    </row>
    <row r="266" spans="1:23" ht="13.5" customHeight="1">
      <c r="A266" s="5" t="s">
        <v>20</v>
      </c>
      <c r="B266" s="10" t="s">
        <v>34</v>
      </c>
      <c r="C266" s="10">
        <v>37</v>
      </c>
      <c r="D266" s="11" t="s">
        <v>218</v>
      </c>
      <c r="E266" s="12"/>
      <c r="F266" s="8"/>
      <c r="G266" s="8"/>
      <c r="H266" s="8"/>
      <c r="I266" s="8"/>
      <c r="J266" s="8"/>
      <c r="K266" s="8"/>
      <c r="L266" s="8"/>
      <c r="M266" s="8">
        <v>157</v>
      </c>
      <c r="N266" s="8"/>
      <c r="O266" s="8"/>
      <c r="P266" s="8">
        <v>157</v>
      </c>
      <c r="Q266" s="8"/>
      <c r="R266" s="8">
        <f>($R265+$F266)-$G266</f>
        <v>79</v>
      </c>
      <c r="S266" s="8">
        <f>($S265+$H266)-$I266</f>
        <v>0</v>
      </c>
      <c r="T266" s="8">
        <f>($T265+$J266)-$K266</f>
        <v>-1</v>
      </c>
      <c r="U266" s="8">
        <f>($U265+$L266)-$M266</f>
        <v>-3</v>
      </c>
      <c r="V266" s="8">
        <f>($V265+$N266)-$O266</f>
        <v>0</v>
      </c>
      <c r="W266" s="8">
        <f>($W265+$P266)-$Q266</f>
        <v>1004</v>
      </c>
    </row>
    <row r="267" spans="1:23" ht="13.5" customHeight="1">
      <c r="A267" s="5" t="s">
        <v>22</v>
      </c>
      <c r="B267" s="10">
        <v>8</v>
      </c>
      <c r="C267" s="10">
        <v>31</v>
      </c>
      <c r="D267" s="11"/>
      <c r="E267" s="12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>
        <f>($R266+$F267)-$G267</f>
        <v>79</v>
      </c>
      <c r="S267" s="8">
        <f>($S266+$H267)-$I267</f>
        <v>0</v>
      </c>
      <c r="T267" s="8">
        <f>($T266+$J267)-$K267</f>
        <v>-1</v>
      </c>
      <c r="U267" s="8">
        <f>($U266+$L267)-$M267</f>
        <v>-3</v>
      </c>
      <c r="V267" s="8">
        <f>($V266+$N267)-$O267</f>
        <v>0</v>
      </c>
      <c r="W267" s="8">
        <f>($W266+$P267)-$Q267</f>
        <v>1004</v>
      </c>
    </row>
    <row r="268" spans="1:23" ht="13.5" customHeight="1">
      <c r="A268" s="5" t="s">
        <v>58</v>
      </c>
      <c r="B268" s="10"/>
      <c r="C268" s="10"/>
      <c r="D268" s="11" t="s">
        <v>219</v>
      </c>
      <c r="E268" s="12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>
        <v>200</v>
      </c>
      <c r="R268" s="8">
        <f>($R267+$F268)-$G268</f>
        <v>79</v>
      </c>
      <c r="S268" s="8">
        <f>($S267+$H268)-$I268</f>
        <v>0</v>
      </c>
      <c r="T268" s="8">
        <f>($T267+$J268)-$K268</f>
        <v>-1</v>
      </c>
      <c r="U268" s="8">
        <f>($U267+$L268)-$M268</f>
        <v>-3</v>
      </c>
      <c r="V268" s="8">
        <f>($V267+$N268)-$O268</f>
        <v>0</v>
      </c>
      <c r="W268" s="8">
        <f>($W267+$P268)-$Q268</f>
        <v>804</v>
      </c>
    </row>
    <row r="269" spans="1:23" ht="13.5" customHeight="1">
      <c r="A269" s="5" t="s">
        <v>58</v>
      </c>
      <c r="B269" s="10"/>
      <c r="C269" s="10"/>
      <c r="D269" s="11" t="s">
        <v>220</v>
      </c>
      <c r="E269" s="12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>
        <v>200</v>
      </c>
      <c r="R269" s="8">
        <f>($R268+$F269)-$G269</f>
        <v>79</v>
      </c>
      <c r="S269" s="8">
        <f>($S268+$H269)-$I269</f>
        <v>0</v>
      </c>
      <c r="T269" s="8">
        <f>($T268+$J269)-$K269</f>
        <v>-1</v>
      </c>
      <c r="U269" s="8">
        <f>($U268+$L269)-$M269</f>
        <v>-3</v>
      </c>
      <c r="V269" s="8">
        <f>($V268+$N269)-$O269</f>
        <v>0</v>
      </c>
      <c r="W269" s="8">
        <f>($W268+$P269)-$Q269</f>
        <v>604</v>
      </c>
    </row>
    <row r="270" spans="1:23" ht="13.5" customHeight="1">
      <c r="A270" s="5" t="s">
        <v>58</v>
      </c>
      <c r="B270" s="10"/>
      <c r="C270" s="10"/>
      <c r="D270" s="11" t="s">
        <v>221</v>
      </c>
      <c r="E270" s="12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>
        <v>150</v>
      </c>
      <c r="R270" s="8">
        <f>($R269+$F270)-$G270</f>
        <v>79</v>
      </c>
      <c r="S270" s="8">
        <f>($S269+$H270)-$I270</f>
        <v>0</v>
      </c>
      <c r="T270" s="8">
        <f>($T269+$J270)-$K270</f>
        <v>-1</v>
      </c>
      <c r="U270" s="8">
        <f>($U269+$L270)-$M270</f>
        <v>-3</v>
      </c>
      <c r="V270" s="8">
        <f>($V269+$N270)-$O270</f>
        <v>0</v>
      </c>
      <c r="W270" s="8">
        <f>($W269+$P270)-$Q270</f>
        <v>454</v>
      </c>
    </row>
    <row r="271" spans="1:23" ht="13.5" customHeight="1">
      <c r="A271" s="5" t="s">
        <v>58</v>
      </c>
      <c r="B271" s="10"/>
      <c r="C271" s="10"/>
      <c r="D271" s="11" t="s">
        <v>222</v>
      </c>
      <c r="E271" s="12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>
        <v>200</v>
      </c>
      <c r="R271" s="8">
        <f>($R270+$F271)-$G271</f>
        <v>79</v>
      </c>
      <c r="S271" s="8">
        <f>($S270+$H271)-$I271</f>
        <v>0</v>
      </c>
      <c r="T271" s="8">
        <f>($T270+$J271)-$K271</f>
        <v>-1</v>
      </c>
      <c r="U271" s="8">
        <f>($U270+$L271)-$M271</f>
        <v>-3</v>
      </c>
      <c r="V271" s="8">
        <f>($V270+$N271)-$O271</f>
        <v>0</v>
      </c>
      <c r="W271" s="8">
        <f>($W270+$P271)-$Q271</f>
        <v>254</v>
      </c>
    </row>
    <row r="272" spans="1:23" ht="13.5" customHeight="1">
      <c r="A272" s="5" t="s">
        <v>58</v>
      </c>
      <c r="B272" s="10"/>
      <c r="C272" s="10"/>
      <c r="D272" s="11" t="s">
        <v>223</v>
      </c>
      <c r="E272" s="12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>
        <v>100</v>
      </c>
      <c r="R272" s="8">
        <f>($R271+$F272)-$G272</f>
        <v>79</v>
      </c>
      <c r="S272" s="8">
        <f>($S271+$H272)-$I272</f>
        <v>0</v>
      </c>
      <c r="T272" s="8">
        <f>($T271+$J272)-$K272</f>
        <v>-1</v>
      </c>
      <c r="U272" s="8">
        <f>($U271+$L272)-$M272</f>
        <v>-3</v>
      </c>
      <c r="V272" s="8">
        <f>($V271+$N272)-$O272</f>
        <v>0</v>
      </c>
      <c r="W272" s="8">
        <f>($W271+$P272)-$Q272</f>
        <v>154</v>
      </c>
    </row>
    <row r="273" spans="1:23" ht="13.5" customHeight="1">
      <c r="A273" s="5" t="s">
        <v>22</v>
      </c>
      <c r="B273" s="10"/>
      <c r="C273" s="10"/>
      <c r="D273" s="11" t="s">
        <v>224</v>
      </c>
      <c r="E273" s="12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>
        <f>460+220</f>
        <v>680</v>
      </c>
      <c r="Q273" s="8"/>
      <c r="R273" s="8">
        <f>($R272+$F273)-$G273</f>
        <v>79</v>
      </c>
      <c r="S273" s="8">
        <f>($S272+$H273)-$I273</f>
        <v>0</v>
      </c>
      <c r="T273" s="8">
        <f>($T272+$J273)-$K273</f>
        <v>-1</v>
      </c>
      <c r="U273" s="8">
        <f>($U272+$L273)-$M273</f>
        <v>-3</v>
      </c>
      <c r="V273" s="8">
        <f>($V272+$N273)-$O273</f>
        <v>0</v>
      </c>
      <c r="W273" s="8">
        <f>($W272+$P273)-$Q273</f>
        <v>834</v>
      </c>
    </row>
    <row r="274" spans="1:23" ht="13.5" customHeight="1">
      <c r="A274" s="5" t="s">
        <v>58</v>
      </c>
      <c r="B274" s="10"/>
      <c r="C274" s="10"/>
      <c r="D274" s="11" t="s">
        <v>225</v>
      </c>
      <c r="E274" s="12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>
        <v>600</v>
      </c>
      <c r="R274" s="8">
        <f>($R273+$F274)-$G274</f>
        <v>79</v>
      </c>
      <c r="S274" s="8">
        <f>($S273+$H274)-$I274</f>
        <v>0</v>
      </c>
      <c r="T274" s="8">
        <f>($T273+$J274)-$K274</f>
        <v>-1</v>
      </c>
      <c r="U274" s="8">
        <f>($U273+$L274)-$M274</f>
        <v>-3</v>
      </c>
      <c r="V274" s="8">
        <f>($V273+$N274)-$O274</f>
        <v>0</v>
      </c>
      <c r="W274" s="8">
        <f>($W273+$P274)-$Q274</f>
        <v>234</v>
      </c>
    </row>
    <row r="275" spans="1:23" ht="13.5" customHeight="1">
      <c r="A275" s="5" t="s">
        <v>58</v>
      </c>
      <c r="B275" s="10"/>
      <c r="C275" s="10"/>
      <c r="D275" s="11" t="s">
        <v>226</v>
      </c>
      <c r="E275" s="12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>
        <v>150</v>
      </c>
      <c r="R275" s="8">
        <f>($R274+$F275)-$G275</f>
        <v>79</v>
      </c>
      <c r="S275" s="8">
        <f>($S274+$H275)-$I275</f>
        <v>0</v>
      </c>
      <c r="T275" s="8">
        <f>($T274+$J275)-$K275</f>
        <v>-1</v>
      </c>
      <c r="U275" s="8">
        <f>($U274+$L275)-$M275</f>
        <v>-3</v>
      </c>
      <c r="V275" s="8">
        <f>($V274+$N275)-$O275</f>
        <v>0</v>
      </c>
      <c r="W275" s="8">
        <f>($W274+$P275)-$Q275</f>
        <v>84</v>
      </c>
    </row>
    <row r="276" spans="1:23" ht="13.5" customHeight="1">
      <c r="A276" s="5" t="s">
        <v>22</v>
      </c>
      <c r="B276" s="10"/>
      <c r="C276" s="10"/>
      <c r="D276" s="11" t="s">
        <v>227</v>
      </c>
      <c r="E276" s="12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>
        <f>200+150</f>
        <v>350</v>
      </c>
      <c r="Q276" s="8"/>
      <c r="R276" s="8">
        <f>($R275+$F276)-$G276</f>
        <v>79</v>
      </c>
      <c r="S276" s="8">
        <f>($S275+$H276)-$I276</f>
        <v>0</v>
      </c>
      <c r="T276" s="8">
        <f>($T275+$J276)-$K276</f>
        <v>-1</v>
      </c>
      <c r="U276" s="8">
        <f>($U275+$L276)-$M276</f>
        <v>-3</v>
      </c>
      <c r="V276" s="8">
        <f>($V275+$N276)-$O276</f>
        <v>0</v>
      </c>
      <c r="W276" s="8">
        <f>($W275+$P276)-$Q276</f>
        <v>434</v>
      </c>
    </row>
    <row r="277" spans="1:23" ht="13.5" customHeight="1">
      <c r="A277" s="5" t="s">
        <v>58</v>
      </c>
      <c r="B277" s="10"/>
      <c r="C277" s="10"/>
      <c r="D277" s="11" t="s">
        <v>228</v>
      </c>
      <c r="E277" s="12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>
        <v>150</v>
      </c>
      <c r="R277" s="8">
        <f>($R276+$F277)-$G277</f>
        <v>79</v>
      </c>
      <c r="S277" s="8">
        <f>($S276+$H277)-$I277</f>
        <v>0</v>
      </c>
      <c r="T277" s="8">
        <f>($T276+$J277)-$K277</f>
        <v>-1</v>
      </c>
      <c r="U277" s="8">
        <f>($U276+$L277)-$M277</f>
        <v>-3</v>
      </c>
      <c r="V277" s="8">
        <f>($V276+$N277)-$O277</f>
        <v>0</v>
      </c>
      <c r="W277" s="8">
        <f>($W276+$P277)-$Q277</f>
        <v>284</v>
      </c>
    </row>
    <row r="278" spans="1:23" ht="13.5" customHeight="1">
      <c r="A278" s="5" t="s">
        <v>58</v>
      </c>
      <c r="B278" s="10"/>
      <c r="C278" s="10"/>
      <c r="D278" s="11" t="s">
        <v>229</v>
      </c>
      <c r="E278" s="12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>
        <v>200</v>
      </c>
      <c r="R278" s="8">
        <f>($R277+$F278)-$G278</f>
        <v>79</v>
      </c>
      <c r="S278" s="8">
        <f>($S277+$H278)-$I278</f>
        <v>0</v>
      </c>
      <c r="T278" s="8">
        <f>($T277+$J278)-$K278</f>
        <v>-1</v>
      </c>
      <c r="U278" s="8">
        <f>($U277+$L278)-$M278</f>
        <v>-3</v>
      </c>
      <c r="V278" s="8">
        <f>($V277+$N278)-$O278</f>
        <v>0</v>
      </c>
      <c r="W278" s="8">
        <f>($W277+$P278)-$Q278</f>
        <v>84</v>
      </c>
    </row>
    <row r="279" spans="1:23" ht="13.5" customHeight="1">
      <c r="A279" s="5" t="s">
        <v>17</v>
      </c>
      <c r="B279" s="10">
        <v>7</v>
      </c>
      <c r="C279" s="10">
        <v>38</v>
      </c>
      <c r="D279" s="11"/>
      <c r="E279" s="12"/>
      <c r="F279" s="8"/>
      <c r="G279" s="8">
        <v>75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>
        <f>($R278+$F279)-$G279</f>
        <v>4</v>
      </c>
      <c r="S279" s="8">
        <f>($S278+$H279)-$I279</f>
        <v>0</v>
      </c>
      <c r="T279" s="8">
        <f>($T278+$J279)-$K279</f>
        <v>-1</v>
      </c>
      <c r="U279" s="8">
        <f>($U278+$L279)-$M279</f>
        <v>-3</v>
      </c>
      <c r="V279" s="8">
        <f>($V278+$N279)-$O279</f>
        <v>0</v>
      </c>
      <c r="W279" s="8">
        <f>($W278+$P279)-$Q279</f>
        <v>84</v>
      </c>
    </row>
    <row r="280" spans="1:23" ht="13.5" customHeight="1">
      <c r="A280" s="5" t="s">
        <v>22</v>
      </c>
      <c r="B280" s="10">
        <v>7</v>
      </c>
      <c r="C280" s="10">
        <v>38</v>
      </c>
      <c r="D280" s="11"/>
      <c r="E280" s="12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>
        <v>75</v>
      </c>
      <c r="R280" s="8">
        <f>($R279+$F280)-$G280</f>
        <v>4</v>
      </c>
      <c r="S280" s="8">
        <f>($S279+$H280)-$I280</f>
        <v>0</v>
      </c>
      <c r="T280" s="8">
        <f>($T279+$J280)-$K280</f>
        <v>-1</v>
      </c>
      <c r="U280" s="8">
        <f>($U279+$L280)-$M280</f>
        <v>-3</v>
      </c>
      <c r="V280" s="8">
        <f>($V279+$N280)-$O280</f>
        <v>0</v>
      </c>
      <c r="W280" s="8">
        <f>($W279+$P280)-$Q280</f>
        <v>9</v>
      </c>
    </row>
    <row r="281" spans="1:23" ht="13.5" customHeight="1">
      <c r="A281" s="5" t="s">
        <v>230</v>
      </c>
      <c r="B281" s="10"/>
      <c r="C281" s="10"/>
      <c r="D281" s="11" t="s">
        <v>226</v>
      </c>
      <c r="E281" s="12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>
        <v>75</v>
      </c>
      <c r="Q281" s="8"/>
      <c r="R281" s="8">
        <f>($R280+$F281)-$G281</f>
        <v>4</v>
      </c>
      <c r="S281" s="8">
        <f>($S280+$H281)-$I281</f>
        <v>0</v>
      </c>
      <c r="T281" s="8">
        <f>($T280+$J281)-$K281</f>
        <v>-1</v>
      </c>
      <c r="U281" s="8">
        <f>($U280+$L281)-$M281</f>
        <v>-3</v>
      </c>
      <c r="V281" s="8">
        <f>($V280+$N281)-$O281</f>
        <v>0</v>
      </c>
      <c r="W281" s="8">
        <f>($W280+$P281)-$Q281</f>
        <v>84</v>
      </c>
    </row>
    <row r="282" spans="1:23" ht="13.5" customHeight="1">
      <c r="A282" s="5" t="s">
        <v>17</v>
      </c>
      <c r="B282" s="10" t="s">
        <v>80</v>
      </c>
      <c r="C282" s="10" t="s">
        <v>37</v>
      </c>
      <c r="D282" s="11"/>
      <c r="E282" s="12"/>
      <c r="F282" s="8">
        <v>200</v>
      </c>
      <c r="G282" s="8">
        <v>200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>
        <f>($R281+$F282)-$G282</f>
        <v>4</v>
      </c>
      <c r="S282" s="8">
        <f>($S281+$H282)-$I282</f>
        <v>0</v>
      </c>
      <c r="T282" s="8">
        <f>($T281+$J282)-$K282</f>
        <v>-1</v>
      </c>
      <c r="U282" s="8">
        <f>($U281+$L282)-$M282</f>
        <v>-3</v>
      </c>
      <c r="V282" s="8">
        <f>($V281+$N282)-$O282</f>
        <v>0</v>
      </c>
      <c r="W282" s="8">
        <f>($W281+$P282)-$Q282</f>
        <v>84</v>
      </c>
    </row>
    <row r="283" spans="1:23" ht="13.5" customHeight="1">
      <c r="A283" s="5"/>
      <c r="B283" s="10">
        <v>10</v>
      </c>
      <c r="C283" s="10">
        <v>14</v>
      </c>
      <c r="D283" s="11"/>
      <c r="E283" s="12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>
        <f>($R282+$F283)-$G283</f>
        <v>4</v>
      </c>
      <c r="S283" s="8">
        <f>($S282+$H283)-$I283</f>
        <v>0</v>
      </c>
      <c r="T283" s="8">
        <f>($T282+$J283)-$K283</f>
        <v>-1</v>
      </c>
      <c r="U283" s="8">
        <f>($U282+$L283)-$M283</f>
        <v>-3</v>
      </c>
      <c r="V283" s="8">
        <f>($V282+$N283)-$O283</f>
        <v>0</v>
      </c>
      <c r="W283" s="8">
        <f>($W282+$P283)-$Q283</f>
        <v>84</v>
      </c>
    </row>
    <row r="284" spans="1:23" ht="13.5" customHeight="1">
      <c r="A284" s="5" t="s">
        <v>22</v>
      </c>
      <c r="B284" s="10">
        <v>3</v>
      </c>
      <c r="C284" s="10" t="s">
        <v>66</v>
      </c>
      <c r="D284" s="11"/>
      <c r="E284" s="12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>
        <v>200</v>
      </c>
      <c r="Q284" s="8"/>
      <c r="R284" s="8">
        <f>($R283+$F284)-$G284</f>
        <v>4</v>
      </c>
      <c r="S284" s="8">
        <f>($S283+$H284)-$I284</f>
        <v>0</v>
      </c>
      <c r="T284" s="8">
        <f>($T283+$J284)-$K284</f>
        <v>-1</v>
      </c>
      <c r="U284" s="8">
        <f>($U283+$L284)-$M284</f>
        <v>-3</v>
      </c>
      <c r="V284" s="8">
        <f>($V283+$N284)-$O284</f>
        <v>0</v>
      </c>
      <c r="W284" s="8">
        <f>($W283+$P284)-$Q284</f>
        <v>284</v>
      </c>
    </row>
    <row r="285" spans="1:23" ht="13.5" customHeight="1">
      <c r="A285" s="5" t="s">
        <v>58</v>
      </c>
      <c r="B285" s="10"/>
      <c r="C285" s="10"/>
      <c r="D285" s="11" t="s">
        <v>228</v>
      </c>
      <c r="E285" s="12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>
        <f>($R284+$F285)-$G285</f>
        <v>4</v>
      </c>
      <c r="S285" s="8">
        <f>($S284+$H285)-$I285</f>
        <v>0</v>
      </c>
      <c r="T285" s="8">
        <f>($T284+$J285)-$K285</f>
        <v>-1</v>
      </c>
      <c r="U285" s="8">
        <f>($U284+$L285)-$M285</f>
        <v>-3</v>
      </c>
      <c r="V285" s="8">
        <f>($V284+$N285)-$O285</f>
        <v>0</v>
      </c>
      <c r="W285" s="8">
        <f>($W284+$P285)-$Q285</f>
        <v>284</v>
      </c>
    </row>
    <row r="286" spans="1:23" ht="13.5" customHeight="1">
      <c r="A286" s="5" t="s">
        <v>17</v>
      </c>
      <c r="B286" s="10" t="s">
        <v>35</v>
      </c>
      <c r="C286" s="10">
        <v>24</v>
      </c>
      <c r="D286" s="11"/>
      <c r="E286" s="12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>
        <f>($R285+$F286)-$G286</f>
        <v>4</v>
      </c>
      <c r="S286" s="8">
        <f>($S285+$H286)-$I286</f>
        <v>0</v>
      </c>
      <c r="T286" s="8">
        <f>($T285+$J286)-$K286</f>
        <v>-1</v>
      </c>
      <c r="U286" s="8">
        <f>($U285+$L286)-$M286</f>
        <v>-3</v>
      </c>
      <c r="V286" s="8">
        <f>($V285+$N286)-$O286</f>
        <v>0</v>
      </c>
      <c r="W286" s="8">
        <f>($W285+$P286)-$Q286</f>
        <v>284</v>
      </c>
    </row>
    <row r="287" spans="1:23" ht="13.5" customHeight="1">
      <c r="A287" s="5"/>
      <c r="B287" s="10">
        <v>6</v>
      </c>
      <c r="C287" s="10">
        <v>30</v>
      </c>
      <c r="D287" s="11"/>
      <c r="E287" s="12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>
        <f>($R286+$F287)-$G287</f>
        <v>4</v>
      </c>
      <c r="S287" s="8">
        <f>($S286+$H287)-$I287</f>
        <v>0</v>
      </c>
      <c r="T287" s="8">
        <f>($T286+$J287)-$K287</f>
        <v>-1</v>
      </c>
      <c r="U287" s="8">
        <f>($U286+$L287)-$M287</f>
        <v>-3</v>
      </c>
      <c r="V287" s="8">
        <f>($V286+$N287)-$O287</f>
        <v>0</v>
      </c>
      <c r="W287" s="8">
        <f>($W286+$P287)-$Q287</f>
        <v>284</v>
      </c>
    </row>
    <row r="288" spans="1:23" ht="13.5" customHeight="1">
      <c r="A288" s="5" t="s">
        <v>22</v>
      </c>
      <c r="B288" s="10">
        <v>5</v>
      </c>
      <c r="C288" s="10" t="s">
        <v>25</v>
      </c>
      <c r="D288" s="11"/>
      <c r="E288" s="12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>
        <f>($R287+$F288)-$G288</f>
        <v>4</v>
      </c>
      <c r="S288" s="8">
        <f>($S287+$H288)-$I288</f>
        <v>0</v>
      </c>
      <c r="T288" s="8">
        <f>($T287+$J288)-$K288</f>
        <v>-1</v>
      </c>
      <c r="U288" s="8">
        <f>($U287+$L288)-$M288</f>
        <v>-3</v>
      </c>
      <c r="V288" s="8">
        <f>($V287+$N288)-$O288</f>
        <v>0</v>
      </c>
      <c r="W288" s="8">
        <f>($W287+$P288)-$Q288</f>
        <v>284</v>
      </c>
    </row>
    <row r="289" spans="1:23" ht="13.5" customHeight="1">
      <c r="A289" s="5" t="s">
        <v>17</v>
      </c>
      <c r="B289" s="10" t="s">
        <v>231</v>
      </c>
      <c r="C289" s="10"/>
      <c r="D289" s="11"/>
      <c r="E289" s="12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>
        <f>($R288+$F289)-$G289</f>
        <v>4</v>
      </c>
      <c r="S289" s="8">
        <f>($S288+$H289)-$I289</f>
        <v>0</v>
      </c>
      <c r="T289" s="8">
        <f>($T288+$J289)-$K289</f>
        <v>-1</v>
      </c>
      <c r="U289" s="8">
        <f>($U288+$L289)-$M289</f>
        <v>-3</v>
      </c>
      <c r="V289" s="8">
        <f>($V288+$N289)-$O289</f>
        <v>0</v>
      </c>
      <c r="W289" s="8">
        <f>($W288+$P289)-$Q289</f>
        <v>284</v>
      </c>
    </row>
    <row r="290" spans="1:23" ht="13.5" customHeight="1">
      <c r="A290" s="5" t="s">
        <v>22</v>
      </c>
      <c r="B290" s="10">
        <v>5</v>
      </c>
      <c r="C290" s="10">
        <v>11</v>
      </c>
      <c r="D290" s="11"/>
      <c r="E290" s="12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>
        <f>($R289+$F290)-$G290</f>
        <v>4</v>
      </c>
      <c r="S290" s="8">
        <f>($S289+$H290)-$I290</f>
        <v>0</v>
      </c>
      <c r="T290" s="8">
        <f>($T289+$J290)-$K290</f>
        <v>-1</v>
      </c>
      <c r="U290" s="8">
        <f>($U289+$L290)-$M290</f>
        <v>-3</v>
      </c>
      <c r="V290" s="8">
        <f>($V289+$N290)-$O290</f>
        <v>0</v>
      </c>
      <c r="W290" s="8">
        <f>($W289+$P290)-$Q290</f>
        <v>284</v>
      </c>
    </row>
    <row r="291" spans="1:23" ht="13.5" customHeight="1">
      <c r="A291" s="5" t="s">
        <v>17</v>
      </c>
      <c r="B291" s="10" t="s">
        <v>232</v>
      </c>
      <c r="C291" s="10"/>
      <c r="D291" s="11"/>
      <c r="E291" s="12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>
        <f>($R290+$F291)-$G291</f>
        <v>4</v>
      </c>
      <c r="S291" s="8">
        <f>($S290+$H291)-$I291</f>
        <v>0</v>
      </c>
      <c r="T291" s="8">
        <f>($T290+$J291)-$K291</f>
        <v>-1</v>
      </c>
      <c r="U291" s="8">
        <f>($U290+$L291)-$M291</f>
        <v>-3</v>
      </c>
      <c r="V291" s="8">
        <f>($V290+$N291)-$O291</f>
        <v>0</v>
      </c>
      <c r="W291" s="8">
        <f>($W290+$P291)-$Q291</f>
        <v>284</v>
      </c>
    </row>
    <row r="292" spans="1:23" ht="13.5" customHeight="1">
      <c r="A292" s="5" t="s">
        <v>22</v>
      </c>
      <c r="B292" s="10">
        <v>6</v>
      </c>
      <c r="C292" s="10">
        <v>17</v>
      </c>
      <c r="D292" s="11" t="s">
        <v>233</v>
      </c>
      <c r="E292" s="12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>
        <f>($R291+$F292)-$G292</f>
        <v>4</v>
      </c>
      <c r="S292" s="8">
        <f>($S291+$H292)-$I292</f>
        <v>0</v>
      </c>
      <c r="T292" s="8">
        <f>($T291+$J292)-$K292</f>
        <v>-1</v>
      </c>
      <c r="U292" s="8">
        <f>($U291+$L292)-$M292</f>
        <v>-3</v>
      </c>
      <c r="V292" s="8">
        <f>($V291+$N292)-$O292</f>
        <v>0</v>
      </c>
      <c r="W292" s="8">
        <f>($W291+$P292)-$Q292</f>
        <v>284</v>
      </c>
    </row>
    <row r="293" spans="1:23" ht="13.5" customHeight="1">
      <c r="A293" s="5" t="s">
        <v>17</v>
      </c>
      <c r="B293" s="10" t="s">
        <v>234</v>
      </c>
      <c r="C293" s="10">
        <v>17</v>
      </c>
      <c r="D293" s="11" t="s">
        <v>235</v>
      </c>
      <c r="E293" s="12"/>
      <c r="F293" s="8">
        <f>100+100</f>
        <v>200</v>
      </c>
      <c r="G293" s="8">
        <f>50+150</f>
        <v>200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>
        <f>($R292+$F293)-$G293</f>
        <v>4</v>
      </c>
      <c r="S293" s="8">
        <f>($S292+$H293)-$I293</f>
        <v>0</v>
      </c>
      <c r="T293" s="8">
        <f>($T292+$J293)-$K293</f>
        <v>-1</v>
      </c>
      <c r="U293" s="8">
        <f>($U292+$L293)-$M293</f>
        <v>-3</v>
      </c>
      <c r="V293" s="8">
        <f>($V292+$N293)-$O293</f>
        <v>0</v>
      </c>
      <c r="W293" s="8">
        <f>($W292+$P293)-$Q293</f>
        <v>284</v>
      </c>
    </row>
    <row r="294" spans="1:23" ht="13.5" customHeight="1">
      <c r="A294" s="5" t="s">
        <v>22</v>
      </c>
      <c r="B294" s="10">
        <v>5</v>
      </c>
      <c r="C294" s="10">
        <v>22</v>
      </c>
      <c r="D294" s="11" t="s">
        <v>42</v>
      </c>
      <c r="E294" s="12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>
        <f>($R293+$F294)-$G294</f>
        <v>4</v>
      </c>
      <c r="S294" s="8">
        <f>($S293+$H294)-$I294</f>
        <v>0</v>
      </c>
      <c r="T294" s="8">
        <f>($T293+$J294)-$K294</f>
        <v>-1</v>
      </c>
      <c r="U294" s="8">
        <f>($U293+$L294)-$M294</f>
        <v>-3</v>
      </c>
      <c r="V294" s="8">
        <f>($V293+$N294)-$O294</f>
        <v>0</v>
      </c>
      <c r="W294" s="8">
        <f>($W293+$P294)-$Q294</f>
        <v>284</v>
      </c>
    </row>
    <row r="295" spans="1:23" ht="13.5" customHeight="1">
      <c r="A295" s="5" t="s">
        <v>17</v>
      </c>
      <c r="B295" s="10">
        <v>9</v>
      </c>
      <c r="C295" s="10">
        <v>26</v>
      </c>
      <c r="D295" s="11" t="s">
        <v>236</v>
      </c>
      <c r="E295" s="12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>
        <f>($R294+$F295)-$G295</f>
        <v>4</v>
      </c>
      <c r="S295" s="8">
        <f>($S294+$H295)-$I295</f>
        <v>0</v>
      </c>
      <c r="T295" s="8">
        <f>($T294+$J295)-$K295</f>
        <v>-1</v>
      </c>
      <c r="U295" s="8">
        <f>($U294+$L295)-$M295</f>
        <v>-3</v>
      </c>
      <c r="V295" s="8">
        <f>($V294+$N295)-$O295</f>
        <v>0</v>
      </c>
      <c r="W295" s="8">
        <f>($W294+$P295)-$Q295</f>
        <v>284</v>
      </c>
    </row>
    <row r="296" spans="1:5" ht="13.5" customHeight="1">
      <c r="A296" s="13" t="s">
        <v>237</v>
      </c>
      <c r="B296" s="14"/>
      <c r="C296" s="14"/>
      <c r="D296" s="15"/>
      <c r="E296" s="16"/>
    </row>
  </sheetData>
  <sheetProtection selectLockedCells="1" selectUnlockedCells="1"/>
  <printOptions headings="1"/>
  <pageMargins left="0.19652777777777777" right="0.19652777777777777" top="0.4340277777777778" bottom="0.4340277777777778" header="0.19652777777777777" footer="0.19652777777777777"/>
  <pageSetup firstPageNumber="1" useFirstPageNumber="1" horizontalDpi="300" verticalDpi="300" orientation="landscape" paperSize="9" scale="71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 Kenji</dc:creator>
  <cp:keywords/>
  <dc:description/>
  <cp:lastModifiedBy>Oga Kenji</cp:lastModifiedBy>
  <cp:lastPrinted>2013-04-04T13:48:08Z</cp:lastPrinted>
  <dcterms:created xsi:type="dcterms:W3CDTF">2013-04-04T13:45:32Z</dcterms:created>
  <dcterms:modified xsi:type="dcterms:W3CDTF">2013-04-11T10:04:37Z</dcterms:modified>
  <cp:category/>
  <cp:version/>
  <cp:contentType/>
  <cp:contentStatus/>
  <cp:revision>4</cp:revision>
</cp:coreProperties>
</file>