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075" windowHeight="625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I2" i="3" l="1"/>
  <c r="I3" i="3"/>
  <c r="G2" i="3"/>
  <c r="G3" i="3"/>
  <c r="E2" i="3"/>
  <c r="E3" i="3"/>
  <c r="G25" i="3"/>
  <c r="G21" i="3"/>
  <c r="I21" i="3" s="1"/>
  <c r="G19" i="3"/>
  <c r="I19" i="3"/>
  <c r="I23" i="3"/>
  <c r="G17" i="3"/>
  <c r="I17" i="3" s="1"/>
  <c r="C23" i="3"/>
  <c r="E13" i="3"/>
  <c r="G13" i="3"/>
  <c r="I13" i="3" s="1"/>
  <c r="E12" i="3"/>
  <c r="G12" i="3"/>
  <c r="I12" i="3" s="1"/>
  <c r="E11" i="3"/>
  <c r="G11" i="3"/>
  <c r="I11" i="3" s="1"/>
  <c r="G5" i="3"/>
  <c r="I5" i="3" s="1"/>
  <c r="G6" i="3"/>
  <c r="I6" i="3" s="1"/>
  <c r="G7" i="3"/>
  <c r="I7" i="3" s="1"/>
  <c r="G8" i="3"/>
  <c r="I8" i="3" s="1"/>
  <c r="G9" i="3"/>
  <c r="I9" i="3" s="1"/>
  <c r="G10" i="3"/>
  <c r="I10" i="3" s="1"/>
  <c r="G4" i="3"/>
  <c r="I4" i="3" s="1"/>
  <c r="E5" i="3"/>
  <c r="E6" i="3"/>
  <c r="E7" i="3"/>
  <c r="E8" i="3"/>
  <c r="E9" i="3"/>
  <c r="E10" i="3"/>
  <c r="E4" i="3"/>
  <c r="H14" i="1"/>
  <c r="J14" i="1" s="1"/>
  <c r="H36" i="1"/>
  <c r="H35" i="1"/>
  <c r="H34" i="1"/>
  <c r="H33" i="1"/>
  <c r="H25" i="1"/>
  <c r="H26" i="1"/>
  <c r="H27" i="1"/>
  <c r="H28" i="1"/>
  <c r="H29" i="1"/>
  <c r="H30" i="1"/>
  <c r="H31" i="1"/>
  <c r="H32" i="1"/>
  <c r="H37" i="1"/>
  <c r="H24" i="1"/>
  <c r="H15" i="1"/>
  <c r="J15" i="1" s="1"/>
  <c r="H13" i="1" l="1"/>
  <c r="J13" i="1" s="1"/>
  <c r="H12" i="1"/>
  <c r="J12" i="1" s="1"/>
  <c r="H11" i="1"/>
  <c r="J11" i="1" s="1"/>
  <c r="H8" i="1"/>
  <c r="J8" i="1" s="1"/>
  <c r="H4" i="1" l="1"/>
  <c r="J4" i="1" s="1"/>
  <c r="H5" i="1"/>
  <c r="J5" i="1" s="1"/>
  <c r="H6" i="1"/>
  <c r="J6" i="1" s="1"/>
  <c r="H7" i="1"/>
  <c r="J7" i="1" s="1"/>
  <c r="H9" i="1"/>
  <c r="J9" i="1" s="1"/>
  <c r="H10" i="1"/>
  <c r="J10" i="1" s="1"/>
  <c r="H3" i="1"/>
  <c r="H16" i="1" l="1"/>
  <c r="H38" i="1" s="1"/>
  <c r="J3" i="1"/>
  <c r="J16" i="1"/>
</calcChain>
</file>

<file path=xl/sharedStrings.xml><?xml version="1.0" encoding="utf-8"?>
<sst xmlns="http://schemas.openxmlformats.org/spreadsheetml/2006/main" count="111" uniqueCount="105">
  <si>
    <t>たこ焼き諸費用</t>
    <rPh sb="2" eb="3">
      <t>ヤ</t>
    </rPh>
    <rPh sb="4" eb="5">
      <t>ショ</t>
    </rPh>
    <rPh sb="5" eb="7">
      <t>ヒヨウ</t>
    </rPh>
    <phoneticPr fontId="1"/>
  </si>
  <si>
    <t>たこ</t>
    <phoneticPr fontId="1"/>
  </si>
  <si>
    <t>たこ焼き粉</t>
    <rPh sb="2" eb="3">
      <t>ヤ</t>
    </rPh>
    <rPh sb="4" eb="5">
      <t>コ</t>
    </rPh>
    <phoneticPr fontId="1"/>
  </si>
  <si>
    <t>干しえび</t>
    <rPh sb="0" eb="1">
      <t>ホ</t>
    </rPh>
    <phoneticPr fontId="1"/>
  </si>
  <si>
    <t>カットねぎ</t>
    <phoneticPr fontId="1"/>
  </si>
  <si>
    <t>紅しょうが</t>
    <rPh sb="0" eb="1">
      <t>ベニ</t>
    </rPh>
    <phoneticPr fontId="1"/>
  </si>
  <si>
    <t>卵</t>
    <rPh sb="0" eb="1">
      <t>タマゴ</t>
    </rPh>
    <phoneticPr fontId="1"/>
  </si>
  <si>
    <t>キャノーラ油</t>
    <rPh sb="5" eb="6">
      <t>アブラ</t>
    </rPh>
    <phoneticPr fontId="1"/>
  </si>
  <si>
    <t>販売単位</t>
    <rPh sb="0" eb="2">
      <t>ハンバイ</t>
    </rPh>
    <rPh sb="2" eb="4">
      <t>タンイ</t>
    </rPh>
    <phoneticPr fontId="1"/>
  </si>
  <si>
    <t>金額</t>
    <rPh sb="0" eb="2">
      <t>キンガク</t>
    </rPh>
    <phoneticPr fontId="1"/>
  </si>
  <si>
    <t>購入個数</t>
    <rPh sb="0" eb="2">
      <t>コウニュウ</t>
    </rPh>
    <rPh sb="2" eb="4">
      <t>コスウ</t>
    </rPh>
    <phoneticPr fontId="1"/>
  </si>
  <si>
    <t>一個当たり単価</t>
    <rPh sb="0" eb="2">
      <t>イッコ</t>
    </rPh>
    <rPh sb="2" eb="3">
      <t>ア</t>
    </rPh>
    <rPh sb="5" eb="7">
      <t>タンカ</t>
    </rPh>
    <phoneticPr fontId="1"/>
  </si>
  <si>
    <t>１Ｋ</t>
    <phoneticPr fontId="1"/>
  </si>
  <si>
    <t>１Ｋ</t>
    <phoneticPr fontId="1"/>
  </si>
  <si>
    <t>500ｇ</t>
    <phoneticPr fontId="1"/>
  </si>
  <si>
    <t>3ｋ</t>
    <phoneticPr fontId="1"/>
  </si>
  <si>
    <t>８個</t>
    <rPh sb="1" eb="2">
      <t>コ</t>
    </rPh>
    <phoneticPr fontId="1"/>
  </si>
  <si>
    <t>2400ｇ</t>
    <phoneticPr fontId="1"/>
  </si>
  <si>
    <t>購入金額</t>
    <rPh sb="0" eb="2">
      <t>コウニュウ</t>
    </rPh>
    <rPh sb="2" eb="4">
      <t>キンガク</t>
    </rPh>
    <phoneticPr fontId="1"/>
  </si>
  <si>
    <t>合計</t>
    <rPh sb="0" eb="2">
      <t>ゴウケイ</t>
    </rPh>
    <phoneticPr fontId="1"/>
  </si>
  <si>
    <t>固定費</t>
    <rPh sb="0" eb="3">
      <t>コテイヒ</t>
    </rPh>
    <phoneticPr fontId="1"/>
  </si>
  <si>
    <t>機材リース</t>
    <rPh sb="0" eb="2">
      <t>キザイ</t>
    </rPh>
    <phoneticPr fontId="1"/>
  </si>
  <si>
    <t>出店料</t>
    <rPh sb="0" eb="3">
      <t>シュッテンリョウ</t>
    </rPh>
    <phoneticPr fontId="1"/>
  </si>
  <si>
    <t>てんかす</t>
    <phoneticPr fontId="1"/>
  </si>
  <si>
    <t>花かつお</t>
    <rPh sb="0" eb="1">
      <t>ハナ</t>
    </rPh>
    <phoneticPr fontId="1"/>
  </si>
  <si>
    <t>500ｇ</t>
    <phoneticPr fontId="1"/>
  </si>
  <si>
    <t>青海苔</t>
    <rPh sb="0" eb="3">
      <t>アオノリ</t>
    </rPh>
    <phoneticPr fontId="1"/>
  </si>
  <si>
    <t>ソース</t>
    <phoneticPr fontId="1"/>
  </si>
  <si>
    <t>2ｋ</t>
    <phoneticPr fontId="1"/>
  </si>
  <si>
    <t>いり数</t>
    <rPh sb="2" eb="3">
      <t>スウ</t>
    </rPh>
    <phoneticPr fontId="1"/>
  </si>
  <si>
    <t>たこ焼き器</t>
    <rPh sb="2" eb="3">
      <t>ヤ</t>
    </rPh>
    <rPh sb="4" eb="5">
      <t>ウツワ</t>
    </rPh>
    <phoneticPr fontId="1"/>
  </si>
  <si>
    <t>2泊3日</t>
    <rPh sb="1" eb="2">
      <t>ハク</t>
    </rPh>
    <rPh sb="3" eb="4">
      <t>ニチ</t>
    </rPh>
    <phoneticPr fontId="1"/>
  </si>
  <si>
    <t>ガス</t>
    <phoneticPr fontId="1"/>
  </si>
  <si>
    <t>レンタル代</t>
    <rPh sb="4" eb="5">
      <t>ダイ</t>
    </rPh>
    <phoneticPr fontId="1"/>
  </si>
  <si>
    <t>準備金合計</t>
    <rPh sb="0" eb="3">
      <t>ジュンビキン</t>
    </rPh>
    <rPh sb="3" eb="5">
      <t>ゴウケイ</t>
    </rPh>
    <phoneticPr fontId="1"/>
  </si>
  <si>
    <t>名称</t>
    <rPh sb="0" eb="2">
      <t>メイショウ</t>
    </rPh>
    <phoneticPr fontId="1"/>
  </si>
  <si>
    <t>広島レンタル</t>
    <rPh sb="0" eb="2">
      <t>ヒロシマ</t>
    </rPh>
    <phoneticPr fontId="1"/>
  </si>
  <si>
    <t>山崎ガス株式会社</t>
    <rPh sb="0" eb="2">
      <t>ヤマザキ</t>
    </rPh>
    <rPh sb="4" eb="8">
      <t>カブシキガイシャ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</si>
  <si>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</si>
  <si>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</si>
  <si>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ＵＲＬ</t>
    <phoneticPr fontId="1"/>
  </si>
  <si>
    <t>広島市安佐南区山本１丁目８-２７</t>
    <rPh sb="0" eb="3">
      <t>ヒロシマシ</t>
    </rPh>
    <rPh sb="3" eb="7">
      <t>アサミナミク</t>
    </rPh>
    <rPh sb="7" eb="9">
      <t>ヤマモト</t>
    </rPh>
    <rPh sb="10" eb="12">
      <t>チョウメ</t>
    </rPh>
    <phoneticPr fontId="1"/>
  </si>
  <si>
    <t>082－874－2711</t>
    <phoneticPr fontId="1"/>
  </si>
  <si>
    <t>http://www.gpb.jp/rental/content/view/17/22/</t>
    <phoneticPr fontId="1"/>
  </si>
  <si>
    <t>0120－22－0147</t>
    <phoneticPr fontId="1"/>
  </si>
  <si>
    <t xml:space="preserve">広島県広島市佐伯区五日市大字石内字石休６０７７
</t>
    <phoneticPr fontId="1"/>
  </si>
  <si>
    <t>備考</t>
    <rPh sb="0" eb="2">
      <t>ビコウ</t>
    </rPh>
    <phoneticPr fontId="1"/>
  </si>
  <si>
    <t>レンタル料金：ボンベ一本につき￥1000
　プロパンガス
ガス利用１ｋｇにつき￥500　８kgボンベ
配送不可、サイズ変更も同料金
営業時間9：00～18：00</t>
    <phoneticPr fontId="1"/>
  </si>
  <si>
    <t>幅405×奥350（配管部120）×高180
小玉たこ焼き器*4（一回で１１２個）
２泊３日　￥6000　送料　￥1000</t>
    <rPh sb="23" eb="25">
      <t>コダマ</t>
    </rPh>
    <rPh sb="27" eb="28">
      <t>ヤ</t>
    </rPh>
    <rPh sb="29" eb="30">
      <t>ウツワ</t>
    </rPh>
    <rPh sb="33" eb="35">
      <t>イッカイ</t>
    </rPh>
    <rPh sb="39" eb="40">
      <t>コ</t>
    </rPh>
    <rPh sb="43" eb="44">
      <t>ハク</t>
    </rPh>
    <rPh sb="45" eb="46">
      <t>ニチ</t>
    </rPh>
    <rPh sb="53" eb="55">
      <t>ソウリョウ</t>
    </rPh>
    <phoneticPr fontId="1"/>
  </si>
  <si>
    <t>送料</t>
    <rPh sb="0" eb="2">
      <t>ソウリョウ</t>
    </rPh>
    <phoneticPr fontId="1"/>
  </si>
  <si>
    <t>利用１KGごと￥500</t>
    <rPh sb="0" eb="2">
      <t>リヨウ</t>
    </rPh>
    <phoneticPr fontId="1"/>
  </si>
  <si>
    <t>平岡支払い済み</t>
    <rPh sb="0" eb="1">
      <t>ヒラ</t>
    </rPh>
    <rPh sb="1" eb="2">
      <t>オカ</t>
    </rPh>
    <rPh sb="2" eb="4">
      <t>シハラ</t>
    </rPh>
    <rPh sb="5" eb="6">
      <t>ズ</t>
    </rPh>
    <phoneticPr fontId="1"/>
  </si>
  <si>
    <t>濃縮だし</t>
    <rPh sb="0" eb="2">
      <t>ノウシュク</t>
    </rPh>
    <phoneticPr fontId="1"/>
  </si>
  <si>
    <t>広島人は紅しょうがを好まない</t>
    <rPh sb="0" eb="2">
      <t>ヒロシマ</t>
    </rPh>
    <rPh sb="2" eb="3">
      <t>ジン</t>
    </rPh>
    <rPh sb="4" eb="5">
      <t>ベニ</t>
    </rPh>
    <rPh sb="10" eb="11">
      <t>コノ</t>
    </rPh>
    <phoneticPr fontId="1"/>
  </si>
  <si>
    <t>たこ焼き粉1㌔に5個</t>
    <rPh sb="2" eb="3">
      <t>ヤ</t>
    </rPh>
    <rPh sb="4" eb="5">
      <t>コ</t>
    </rPh>
    <rPh sb="9" eb="10">
      <t>コ</t>
    </rPh>
    <phoneticPr fontId="1"/>
  </si>
  <si>
    <t>エプロン</t>
    <phoneticPr fontId="1"/>
  </si>
  <si>
    <t>寸胴</t>
    <rPh sb="0" eb="2">
      <t>ズンドウ</t>
    </rPh>
    <phoneticPr fontId="1"/>
  </si>
  <si>
    <t>かき混ぜるやつ</t>
    <rPh sb="2" eb="3">
      <t>マ</t>
    </rPh>
    <phoneticPr fontId="1"/>
  </si>
  <si>
    <t>販売パック</t>
    <rPh sb="0" eb="2">
      <t>ハンバイ</t>
    </rPh>
    <phoneticPr fontId="1"/>
  </si>
  <si>
    <t>ゴミ袋</t>
    <rPh sb="2" eb="3">
      <t>ブクロ</t>
    </rPh>
    <phoneticPr fontId="1"/>
  </si>
  <si>
    <t>油くるくる</t>
    <rPh sb="0" eb="1">
      <t>アブラ</t>
    </rPh>
    <phoneticPr fontId="1"/>
  </si>
  <si>
    <t>たこ焼きくるくる</t>
    <rPh sb="2" eb="3">
      <t>ヤ</t>
    </rPh>
    <phoneticPr fontId="1"/>
  </si>
  <si>
    <t>マヨネーズ</t>
    <phoneticPr fontId="1"/>
  </si>
  <si>
    <t>割り箸</t>
    <rPh sb="0" eb="1">
      <t>ワ</t>
    </rPh>
    <rPh sb="2" eb="3">
      <t>バシ</t>
    </rPh>
    <phoneticPr fontId="1"/>
  </si>
  <si>
    <t>タッパー</t>
    <phoneticPr fontId="1"/>
  </si>
  <si>
    <t>トング</t>
    <phoneticPr fontId="1"/>
  </si>
  <si>
    <t>マヨネーズいれ</t>
    <phoneticPr fontId="1"/>
  </si>
  <si>
    <t>ソースいれ</t>
    <phoneticPr fontId="1"/>
  </si>
  <si>
    <t>はけ</t>
    <phoneticPr fontId="1"/>
  </si>
  <si>
    <t>青のりいれ</t>
    <rPh sb="0" eb="1">
      <t>アオ</t>
    </rPh>
    <phoneticPr fontId="1"/>
  </si>
  <si>
    <t>用意*450</t>
    <rPh sb="0" eb="2">
      <t>ヨウイ</t>
    </rPh>
    <phoneticPr fontId="1"/>
  </si>
  <si>
    <t>*450ｐ</t>
    <phoneticPr fontId="1"/>
  </si>
  <si>
    <t>一日目終了後適量購入</t>
    <rPh sb="0" eb="2">
      <t>イチニチ</t>
    </rPh>
    <rPh sb="2" eb="3">
      <t>メ</t>
    </rPh>
    <rPh sb="3" eb="6">
      <t>シュウリョウゴ</t>
    </rPh>
    <rPh sb="6" eb="8">
      <t>テキリョウ</t>
    </rPh>
    <rPh sb="8" eb="10">
      <t>コウニュウ</t>
    </rPh>
    <phoneticPr fontId="1"/>
  </si>
  <si>
    <t>足りなくなったらカット、3000＾3600　*450ｐ</t>
    <rPh sb="0" eb="1">
      <t>タ</t>
    </rPh>
    <phoneticPr fontId="1"/>
  </si>
  <si>
    <t>要1.5ｋｇ/*450ｐ</t>
    <rPh sb="0" eb="1">
      <t>ヨウ</t>
    </rPh>
    <phoneticPr fontId="1"/>
  </si>
  <si>
    <t>生地に適量</t>
    <rPh sb="0" eb="2">
      <t>キジ</t>
    </rPh>
    <rPh sb="3" eb="5">
      <t>テキリョウ</t>
    </rPh>
    <phoneticPr fontId="1"/>
  </si>
  <si>
    <t>買えるものは￥100均一で</t>
    <rPh sb="0" eb="1">
      <t>カ</t>
    </rPh>
    <rPh sb="10" eb="12">
      <t>キンイツ</t>
    </rPh>
    <phoneticPr fontId="1"/>
  </si>
  <si>
    <t>たこ焼き粉１ｋｇ+水3000ｃｃ+卵5個+濃縮だし適量</t>
    <rPh sb="2" eb="3">
      <t>ヤ</t>
    </rPh>
    <rPh sb="4" eb="5">
      <t>コ</t>
    </rPh>
    <rPh sb="9" eb="10">
      <t>ミズ</t>
    </rPh>
    <rPh sb="17" eb="18">
      <t>タマゴ</t>
    </rPh>
    <rPh sb="19" eb="20">
      <t>コ</t>
    </rPh>
    <rPh sb="21" eb="23">
      <t>ノウシュク</t>
    </rPh>
    <rPh sb="25" eb="27">
      <t>テキリョウ</t>
    </rPh>
    <phoneticPr fontId="1"/>
  </si>
  <si>
    <t>発注方法</t>
    <rPh sb="0" eb="2">
      <t>ハッチュウ</t>
    </rPh>
    <rPh sb="2" eb="4">
      <t>ホウホウ</t>
    </rPh>
    <phoneticPr fontId="1"/>
  </si>
  <si>
    <t>通販</t>
    <rPh sb="0" eb="2">
      <t>ツウハン</t>
    </rPh>
    <phoneticPr fontId="1"/>
  </si>
  <si>
    <t>前払い</t>
    <rPh sb="0" eb="2">
      <t>マエバラ</t>
    </rPh>
    <phoneticPr fontId="1"/>
  </si>
  <si>
    <t>たこ焼き販売</t>
    <rPh sb="2" eb="3">
      <t>ヤ</t>
    </rPh>
    <rPh sb="4" eb="6">
      <t>ハンバイ</t>
    </rPh>
    <phoneticPr fontId="1"/>
  </si>
  <si>
    <t>パック数</t>
    <rPh sb="3" eb="4">
      <t>スウ</t>
    </rPh>
    <phoneticPr fontId="1"/>
  </si>
  <si>
    <t>たこ焼き個数</t>
    <rPh sb="2" eb="3">
      <t>ヤ</t>
    </rPh>
    <rPh sb="4" eb="6">
      <t>コスウ</t>
    </rPh>
    <phoneticPr fontId="1"/>
  </si>
  <si>
    <t>予想売上</t>
    <rPh sb="0" eb="2">
      <t>ヨソウ</t>
    </rPh>
    <rPh sb="2" eb="4">
      <t>ウリアゲ</t>
    </rPh>
    <phoneticPr fontId="1"/>
  </si>
  <si>
    <t>予想粗利</t>
    <rPh sb="0" eb="2">
      <t>ヨソウ</t>
    </rPh>
    <rPh sb="2" eb="4">
      <t>アラリ</t>
    </rPh>
    <phoneticPr fontId="1"/>
  </si>
  <si>
    <t>前売り券販売</t>
    <rPh sb="0" eb="2">
      <t>マエウ</t>
    </rPh>
    <rPh sb="3" eb="4">
      <t>ケン</t>
    </rPh>
    <rPh sb="4" eb="6">
      <t>ハンバイ</t>
    </rPh>
    <phoneticPr fontId="1"/>
  </si>
  <si>
    <t>5日販売数</t>
    <rPh sb="1" eb="2">
      <t>ニチ</t>
    </rPh>
    <rPh sb="2" eb="4">
      <t>ハンバイ</t>
    </rPh>
    <rPh sb="4" eb="5">
      <t>スウ</t>
    </rPh>
    <phoneticPr fontId="1"/>
  </si>
  <si>
    <t>6日販売数</t>
    <rPh sb="1" eb="2">
      <t>ニチ</t>
    </rPh>
    <rPh sb="2" eb="4">
      <t>ハンバイ</t>
    </rPh>
    <rPh sb="4" eb="5">
      <t>スウ</t>
    </rPh>
    <phoneticPr fontId="1"/>
  </si>
  <si>
    <t>合計</t>
    <rPh sb="0" eb="2">
      <t>ゴウケイ</t>
    </rPh>
    <phoneticPr fontId="1"/>
  </si>
  <si>
    <t>損益分岐</t>
    <rPh sb="0" eb="2">
      <t>ソンエキ</t>
    </rPh>
    <rPh sb="2" eb="4">
      <t>ブンキ</t>
    </rPh>
    <phoneticPr fontId="1"/>
  </si>
  <si>
    <t>売り上げ目標</t>
    <rPh sb="0" eb="1">
      <t>ウ</t>
    </rPh>
    <rPh sb="2" eb="3">
      <t>ア</t>
    </rPh>
    <rPh sb="4" eb="6">
      <t>モクヒョウ</t>
    </rPh>
    <phoneticPr fontId="1"/>
  </si>
  <si>
    <t>準備金としてゼミ生1人*￥4000を予定</t>
    <rPh sb="0" eb="3">
      <t>ジュンビキン</t>
    </rPh>
    <rPh sb="8" eb="9">
      <t>セイ</t>
    </rPh>
    <rPh sb="10" eb="11">
      <t>ニン</t>
    </rPh>
    <rPh sb="18" eb="20">
      <t>ヨテイ</t>
    </rPh>
    <phoneticPr fontId="1"/>
  </si>
  <si>
    <t>平岡</t>
    <rPh sb="0" eb="1">
      <t>ヒラ</t>
    </rPh>
    <rPh sb="1" eb="2">
      <t>オカ</t>
    </rPh>
    <phoneticPr fontId="1"/>
  </si>
  <si>
    <t>亀本</t>
    <rPh sb="0" eb="2">
      <t>カメモト</t>
    </rPh>
    <phoneticPr fontId="1"/>
  </si>
  <si>
    <t>平中</t>
    <rPh sb="0" eb="2">
      <t>ヒラナカ</t>
    </rPh>
    <phoneticPr fontId="1"/>
  </si>
  <si>
    <t>後藤</t>
    <rPh sb="0" eb="2">
      <t>ゴトウ</t>
    </rPh>
    <phoneticPr fontId="1"/>
  </si>
  <si>
    <t>富田</t>
    <rPh sb="0" eb="2">
      <t>トミタ</t>
    </rPh>
    <phoneticPr fontId="1"/>
  </si>
  <si>
    <t>森山</t>
    <rPh sb="0" eb="2">
      <t>モリヤマ</t>
    </rPh>
    <phoneticPr fontId="1"/>
  </si>
  <si>
    <t>薦田</t>
    <rPh sb="0" eb="2">
      <t>コモダ</t>
    </rPh>
    <phoneticPr fontId="1"/>
  </si>
  <si>
    <t>西田</t>
    <rPh sb="0" eb="2">
      <t>ニシダ</t>
    </rPh>
    <phoneticPr fontId="1"/>
  </si>
  <si>
    <t>柏</t>
    <rPh sb="0" eb="1">
      <t>カシワ</t>
    </rPh>
    <phoneticPr fontId="1"/>
  </si>
  <si>
    <t>久保</t>
    <rPh sb="0" eb="2">
      <t>クボ</t>
    </rPh>
    <phoneticPr fontId="1"/>
  </si>
  <si>
    <t>沖野</t>
    <rPh sb="0" eb="1">
      <t>オキ</t>
    </rPh>
    <rPh sb="1" eb="2">
      <t>ノ</t>
    </rPh>
    <phoneticPr fontId="1"/>
  </si>
  <si>
    <t>加里本</t>
    <rPh sb="0" eb="1">
      <t>カ</t>
    </rPh>
    <rPh sb="1" eb="2">
      <t>サト</t>
    </rPh>
    <rPh sb="2" eb="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</si>
</sst>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8" formatCode="&quot;¥&quot;#,##0.00;[Red]&quot;¥&quot;\-#,##0.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/>
      <bottom/>
      <diagonal/>
    </border>
  </borders>
  <cellStyleXfs count="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1" xfId="2" applyFont="1">
      <alignment vertical="center"/>
    </xf>
    <xf numFmtId="6" fontId="0" fillId="2" borderId="1" xfId="1" applyFont="1" applyFill="1" applyBorder="1">
      <alignment vertical="center"/>
    </xf>
    <xf numFmtId="8" fontId="0" fillId="2" borderId="1" xfId="1" applyNumberFormat="1" applyFont="1" applyFill="1" applyBorder="1">
      <alignment vertical="center"/>
    </xf>
    <xf numFmtId="6" fontId="0" fillId="2" borderId="1" xfId="2" applyNumberFormat="1" applyFont="1">
      <alignment vertical="center"/>
    </xf>
    <xf numFmtId="0" fontId="6" fillId="0" borderId="0" xfId="7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5" borderId="1" xfId="5" applyBorder="1">
      <alignment vertical="center"/>
    </xf>
    <xf numFmtId="0" fontId="5" fillId="5" borderId="0" xfId="5">
      <alignment vertical="center"/>
    </xf>
    <xf numFmtId="0" fontId="2" fillId="6" borderId="1" xfId="6" applyBorder="1">
      <alignment vertical="center"/>
    </xf>
    <xf numFmtId="0" fontId="2" fillId="6" borderId="0" xfId="6">
      <alignment vertical="center"/>
    </xf>
    <xf numFmtId="0" fontId="3" fillId="3" borderId="2" xfId="3">
      <alignment vertical="center"/>
    </xf>
    <xf numFmtId="6" fontId="3" fillId="3" borderId="2" xfId="3" applyNumberFormat="1">
      <alignment vertical="center"/>
    </xf>
    <xf numFmtId="6" fontId="5" fillId="5" borderId="1" xfId="5" applyNumberFormat="1" applyBorder="1">
      <alignment vertical="center"/>
    </xf>
    <xf numFmtId="8" fontId="5" fillId="5" borderId="1" xfId="5" applyNumberFormat="1" applyBorder="1">
      <alignment vertical="center"/>
    </xf>
    <xf numFmtId="0" fontId="4" fillId="4" borderId="2" xfId="4">
      <alignment vertical="center"/>
    </xf>
    <xf numFmtId="0" fontId="2" fillId="6" borderId="2" xfId="6" applyBorder="1">
      <alignment vertical="center"/>
    </xf>
    <xf numFmtId="6" fontId="4" fillId="4" borderId="2" xfId="1" applyFont="1" applyFill="1" applyBorder="1">
      <alignment vertical="center"/>
    </xf>
    <xf numFmtId="6" fontId="5" fillId="5" borderId="1" xfId="1" applyFont="1" applyFill="1" applyBorder="1">
      <alignment vertical="center"/>
    </xf>
    <xf numFmtId="6" fontId="0" fillId="0" borderId="0" xfId="1" applyFont="1">
      <alignment vertical="center"/>
    </xf>
    <xf numFmtId="0" fontId="0" fillId="6" borderId="1" xfId="6" applyFont="1" applyBorder="1">
      <alignment vertical="center"/>
    </xf>
    <xf numFmtId="6" fontId="0" fillId="0" borderId="0" xfId="0" applyNumberFormat="1">
      <alignment vertical="center"/>
    </xf>
    <xf numFmtId="6" fontId="3" fillId="3" borderId="2" xfId="1" applyFont="1" applyFill="1" applyBorder="1">
      <alignment vertical="center"/>
    </xf>
    <xf numFmtId="0" fontId="0" fillId="2" borderId="3" xfId="2" applyFont="1" applyBorder="1">
      <alignment vertical="center"/>
    </xf>
  </cellXfs>
  <cellStyles count="8">
    <cellStyle name="20% - アクセント 5" xfId="6" builtinId="46"/>
    <cellStyle name="アクセント 2" xfId="5" builtinId="33"/>
    <cellStyle name="ハイパーリンク" xfId="7" builtinId="8"/>
    <cellStyle name="メモ" xfId="2" builtinId="10"/>
    <cellStyle name="計算" xfId="4" builtinId="22"/>
    <cellStyle name="通貨" xfId="1" builtinId="7"/>
    <cellStyle name="入力" xfId="3" builtinId="2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pb.jp/rental/content/view/17/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40" workbookViewId="0">
      <selection activeCell="G40" sqref="G40"/>
    </sheetView>
  </sheetViews>
  <sheetFormatPr defaultRowHeight="13.5" x14ac:dyDescent="0.15"/>
  <cols>
    <col min="5" max="5" width="10.375" style="24" bestFit="1" customWidth="1"/>
    <col min="13" max="13" width="57.25" style="15" customWidth="1"/>
  </cols>
  <sheetData>
    <row r="1" spans="1:13" s="20" customFormat="1" x14ac:dyDescent="0.15">
      <c r="A1" s="20" t="s">
        <v>0</v>
      </c>
      <c r="C1" s="20" t="s">
        <v>29</v>
      </c>
      <c r="D1" s="20" t="s">
        <v>8</v>
      </c>
      <c r="E1" s="22" t="s">
        <v>9</v>
      </c>
      <c r="G1" s="20" t="s">
        <v>10</v>
      </c>
      <c r="H1" s="20" t="s">
        <v>18</v>
      </c>
      <c r="J1" s="20" t="s">
        <v>11</v>
      </c>
      <c r="L1" s="20" t="s">
        <v>78</v>
      </c>
      <c r="M1" s="21" t="s">
        <v>46</v>
      </c>
    </row>
    <row r="2" spans="1:13" x14ac:dyDescent="0.15">
      <c r="A2" s="1"/>
      <c r="B2" s="1"/>
      <c r="C2" s="1"/>
      <c r="D2" s="1"/>
      <c r="E2" s="2"/>
      <c r="F2" s="1"/>
      <c r="G2" s="1"/>
      <c r="H2" s="2"/>
      <c r="I2" s="1"/>
      <c r="J2" s="3"/>
      <c r="K2" s="1"/>
      <c r="L2" s="1"/>
      <c r="M2" s="14"/>
    </row>
    <row r="3" spans="1:13" x14ac:dyDescent="0.15">
      <c r="A3" s="1" t="s">
        <v>1</v>
      </c>
      <c r="B3" s="1"/>
      <c r="C3" s="1">
        <v>400</v>
      </c>
      <c r="D3" s="1" t="s">
        <v>12</v>
      </c>
      <c r="E3" s="2">
        <v>1380</v>
      </c>
      <c r="F3" s="1"/>
      <c r="G3" s="1">
        <v>9</v>
      </c>
      <c r="H3" s="2">
        <f>SUM(E3*G3)</f>
        <v>12420</v>
      </c>
      <c r="I3" s="1"/>
      <c r="J3" s="3">
        <f>SUM(H3/2400)</f>
        <v>5.1749999999999998</v>
      </c>
      <c r="K3" s="1"/>
      <c r="L3" s="1" t="s">
        <v>79</v>
      </c>
      <c r="M3" s="25" t="s">
        <v>71</v>
      </c>
    </row>
    <row r="4" spans="1:13" x14ac:dyDescent="0.15">
      <c r="A4" s="1" t="s">
        <v>2</v>
      </c>
      <c r="B4" s="1"/>
      <c r="C4" s="1">
        <v>200</v>
      </c>
      <c r="D4" s="1" t="s">
        <v>13</v>
      </c>
      <c r="E4" s="2">
        <v>200</v>
      </c>
      <c r="F4" s="1"/>
      <c r="G4" s="1">
        <v>15</v>
      </c>
      <c r="H4" s="2">
        <f t="shared" ref="H4:H15" si="0">SUM(E4*G4)</f>
        <v>3000</v>
      </c>
      <c r="I4" s="1"/>
      <c r="J4" s="3">
        <f t="shared" ref="J4:J15" si="1">SUM(H4/2400)</f>
        <v>1.25</v>
      </c>
      <c r="K4" s="1"/>
      <c r="L4" s="1"/>
      <c r="M4" s="25" t="s">
        <v>72</v>
      </c>
    </row>
    <row r="5" spans="1:13" x14ac:dyDescent="0.15">
      <c r="A5" s="1" t="s">
        <v>3</v>
      </c>
      <c r="B5" s="1"/>
      <c r="C5" s="1">
        <v>1200</v>
      </c>
      <c r="D5" s="1" t="s">
        <v>14</v>
      </c>
      <c r="E5" s="2">
        <v>1100</v>
      </c>
      <c r="F5" s="1"/>
      <c r="G5" s="1">
        <v>2</v>
      </c>
      <c r="H5" s="2">
        <f t="shared" si="0"/>
        <v>2200</v>
      </c>
      <c r="I5" s="1"/>
      <c r="J5" s="3">
        <f t="shared" si="1"/>
        <v>0.91666666666666663</v>
      </c>
      <c r="K5" s="1"/>
      <c r="L5" s="1"/>
      <c r="M5" s="14"/>
    </row>
    <row r="6" spans="1:13" x14ac:dyDescent="0.15">
      <c r="A6" s="1" t="s">
        <v>4</v>
      </c>
      <c r="B6" s="1"/>
      <c r="C6" s="1">
        <v>2400</v>
      </c>
      <c r="D6" s="1" t="s">
        <v>15</v>
      </c>
      <c r="E6" s="2">
        <v>3950</v>
      </c>
      <c r="F6" s="1"/>
      <c r="G6" s="1">
        <v>1</v>
      </c>
      <c r="H6" s="2">
        <f t="shared" si="0"/>
        <v>3950</v>
      </c>
      <c r="I6" s="1"/>
      <c r="J6" s="3">
        <f t="shared" si="1"/>
        <v>1.6458333333333333</v>
      </c>
      <c r="K6" s="1"/>
      <c r="L6" s="1" t="s">
        <v>79</v>
      </c>
      <c r="M6" s="25" t="s">
        <v>73</v>
      </c>
    </row>
    <row r="7" spans="1:13" x14ac:dyDescent="0.15">
      <c r="A7" s="1" t="s">
        <v>5</v>
      </c>
      <c r="B7" s="1"/>
      <c r="C7" s="1">
        <v>1200</v>
      </c>
      <c r="D7" s="1" t="s">
        <v>13</v>
      </c>
      <c r="E7" s="2">
        <v>653</v>
      </c>
      <c r="F7" s="1"/>
      <c r="G7" s="1">
        <v>2</v>
      </c>
      <c r="H7" s="2">
        <f t="shared" si="0"/>
        <v>1306</v>
      </c>
      <c r="I7" s="1"/>
      <c r="J7" s="3">
        <f t="shared" si="1"/>
        <v>0.54416666666666669</v>
      </c>
      <c r="K7" s="1"/>
      <c r="L7" s="1"/>
      <c r="M7" s="25" t="s">
        <v>53</v>
      </c>
    </row>
    <row r="8" spans="1:13" x14ac:dyDescent="0.15">
      <c r="A8" s="1" t="s">
        <v>23</v>
      </c>
      <c r="B8" s="1"/>
      <c r="C8" s="1">
        <v>2400</v>
      </c>
      <c r="D8" s="1" t="s">
        <v>12</v>
      </c>
      <c r="E8" s="2">
        <v>500</v>
      </c>
      <c r="F8" s="1"/>
      <c r="G8" s="1">
        <v>2</v>
      </c>
      <c r="H8" s="2">
        <f t="shared" si="0"/>
        <v>1000</v>
      </c>
      <c r="I8" s="1"/>
      <c r="J8" s="3">
        <f t="shared" si="1"/>
        <v>0.41666666666666669</v>
      </c>
      <c r="K8" s="1"/>
      <c r="L8" s="1"/>
      <c r="M8" s="25" t="s">
        <v>74</v>
      </c>
    </row>
    <row r="9" spans="1:13" x14ac:dyDescent="0.15">
      <c r="A9" s="1" t="s">
        <v>6</v>
      </c>
      <c r="B9" s="1"/>
      <c r="C9" s="1">
        <v>2400</v>
      </c>
      <c r="D9" s="1" t="s">
        <v>16</v>
      </c>
      <c r="E9" s="2">
        <v>150</v>
      </c>
      <c r="F9" s="1"/>
      <c r="G9" s="1">
        <v>6</v>
      </c>
      <c r="H9" s="2">
        <f t="shared" si="0"/>
        <v>900</v>
      </c>
      <c r="I9" s="1"/>
      <c r="J9" s="3">
        <f t="shared" si="1"/>
        <v>0.375</v>
      </c>
      <c r="K9" s="1"/>
      <c r="L9" s="1"/>
      <c r="M9" s="14" t="s">
        <v>54</v>
      </c>
    </row>
    <row r="10" spans="1:13" x14ac:dyDescent="0.15">
      <c r="A10" s="1" t="s">
        <v>7</v>
      </c>
      <c r="B10" s="1"/>
      <c r="C10" s="1">
        <v>2400</v>
      </c>
      <c r="D10" s="1" t="s">
        <v>17</v>
      </c>
      <c r="E10" s="2">
        <v>500</v>
      </c>
      <c r="F10" s="1"/>
      <c r="G10" s="1">
        <v>1</v>
      </c>
      <c r="H10" s="2">
        <f t="shared" si="0"/>
        <v>500</v>
      </c>
      <c r="I10" s="1"/>
      <c r="J10" s="3">
        <f t="shared" si="1"/>
        <v>0.20833333333333334</v>
      </c>
      <c r="K10" s="1"/>
      <c r="L10" s="1"/>
      <c r="M10" s="14"/>
    </row>
    <row r="11" spans="1:13" x14ac:dyDescent="0.15">
      <c r="A11" s="1" t="s">
        <v>24</v>
      </c>
      <c r="B11" s="1"/>
      <c r="C11" s="1">
        <v>1200</v>
      </c>
      <c r="D11" s="1" t="s">
        <v>25</v>
      </c>
      <c r="E11" s="2">
        <v>1000</v>
      </c>
      <c r="F11" s="1"/>
      <c r="G11" s="1">
        <v>3</v>
      </c>
      <c r="H11" s="2">
        <f t="shared" si="0"/>
        <v>3000</v>
      </c>
      <c r="I11" s="1"/>
      <c r="J11" s="3">
        <f t="shared" si="1"/>
        <v>1.25</v>
      </c>
      <c r="K11" s="1"/>
      <c r="L11" s="1"/>
      <c r="M11" s="14"/>
    </row>
    <row r="12" spans="1:13" x14ac:dyDescent="0.15">
      <c r="A12" s="1" t="s">
        <v>26</v>
      </c>
      <c r="B12" s="1"/>
      <c r="C12" s="1">
        <v>2400</v>
      </c>
      <c r="D12" s="1" t="s">
        <v>14</v>
      </c>
      <c r="E12" s="2">
        <v>500</v>
      </c>
      <c r="F12" s="1"/>
      <c r="G12" s="1">
        <v>2</v>
      </c>
      <c r="H12" s="2">
        <f t="shared" si="0"/>
        <v>1000</v>
      </c>
      <c r="I12" s="1"/>
      <c r="J12" s="3">
        <f t="shared" si="1"/>
        <v>0.41666666666666669</v>
      </c>
      <c r="K12" s="1"/>
      <c r="L12" s="1"/>
      <c r="M12" s="14"/>
    </row>
    <row r="13" spans="1:13" x14ac:dyDescent="0.15">
      <c r="A13" s="1" t="s">
        <v>27</v>
      </c>
      <c r="B13" s="1"/>
      <c r="C13" s="1">
        <v>800</v>
      </c>
      <c r="D13" s="1" t="s">
        <v>28</v>
      </c>
      <c r="E13" s="2">
        <v>700</v>
      </c>
      <c r="F13" s="1"/>
      <c r="G13" s="1">
        <v>3</v>
      </c>
      <c r="H13" s="2">
        <f t="shared" si="0"/>
        <v>2100</v>
      </c>
      <c r="I13" s="1"/>
      <c r="J13" s="3">
        <f t="shared" si="1"/>
        <v>0.875</v>
      </c>
      <c r="K13" s="1"/>
      <c r="L13" s="1"/>
      <c r="M13" s="14"/>
    </row>
    <row r="14" spans="1:13" x14ac:dyDescent="0.15">
      <c r="A14" s="1" t="s">
        <v>62</v>
      </c>
      <c r="B14" s="1"/>
      <c r="C14" s="1"/>
      <c r="D14" s="1" t="s">
        <v>12</v>
      </c>
      <c r="E14" s="2">
        <v>700</v>
      </c>
      <c r="F14" s="1"/>
      <c r="G14" s="1">
        <v>2</v>
      </c>
      <c r="H14" s="2">
        <f t="shared" si="0"/>
        <v>1400</v>
      </c>
      <c r="I14" s="1"/>
      <c r="J14" s="3">
        <f t="shared" si="1"/>
        <v>0.58333333333333337</v>
      </c>
      <c r="K14" s="1"/>
      <c r="L14" s="1"/>
      <c r="M14" s="14"/>
    </row>
    <row r="15" spans="1:13" x14ac:dyDescent="0.15">
      <c r="A15" s="1" t="s">
        <v>52</v>
      </c>
      <c r="B15" s="1"/>
      <c r="C15" s="1"/>
      <c r="D15" s="1"/>
      <c r="E15" s="2">
        <v>500</v>
      </c>
      <c r="F15" s="1"/>
      <c r="G15" s="1">
        <v>1</v>
      </c>
      <c r="H15" s="2">
        <f t="shared" si="0"/>
        <v>500</v>
      </c>
      <c r="I15" s="1"/>
      <c r="J15" s="3">
        <f t="shared" si="1"/>
        <v>0.20833333333333334</v>
      </c>
      <c r="K15" s="1"/>
      <c r="L15" s="1"/>
      <c r="M15" s="25" t="s">
        <v>75</v>
      </c>
    </row>
    <row r="16" spans="1:13" s="13" customFormat="1" x14ac:dyDescent="0.15">
      <c r="A16" s="12" t="s">
        <v>19</v>
      </c>
      <c r="B16" s="12"/>
      <c r="C16" s="12"/>
      <c r="D16" s="12"/>
      <c r="E16" s="23"/>
      <c r="F16" s="12"/>
      <c r="G16" s="12"/>
      <c r="H16" s="18">
        <f>SUM(H3:H15)</f>
        <v>33276</v>
      </c>
      <c r="I16" s="12"/>
      <c r="J16" s="19">
        <f>SUM(J3:J12)</f>
        <v>12.198333333333334</v>
      </c>
      <c r="K16" s="12"/>
      <c r="L16" s="12"/>
      <c r="M16" s="14"/>
    </row>
    <row r="17" spans="1:13" s="20" customFormat="1" x14ac:dyDescent="0.15">
      <c r="A17" s="20" t="s">
        <v>20</v>
      </c>
      <c r="E17" s="22"/>
      <c r="M17" s="21"/>
    </row>
    <row r="18" spans="1:13" x14ac:dyDescent="0.15">
      <c r="A18" s="1" t="s">
        <v>21</v>
      </c>
      <c r="B18" s="1"/>
      <c r="C18" s="1"/>
      <c r="D18" s="1" t="s">
        <v>30</v>
      </c>
      <c r="E18" s="2"/>
      <c r="F18" s="1" t="s">
        <v>31</v>
      </c>
      <c r="G18" s="1"/>
      <c r="H18" s="2">
        <v>6000</v>
      </c>
      <c r="I18" s="1"/>
      <c r="J18" s="3"/>
      <c r="K18" s="1"/>
      <c r="L18" s="1" t="s">
        <v>80</v>
      </c>
      <c r="M18" s="14"/>
    </row>
    <row r="19" spans="1:13" x14ac:dyDescent="0.15">
      <c r="A19" s="1"/>
      <c r="B19" s="1"/>
      <c r="C19" s="1"/>
      <c r="D19" s="1"/>
      <c r="E19" s="2"/>
      <c r="F19" s="1" t="s">
        <v>49</v>
      </c>
      <c r="G19" s="1"/>
      <c r="H19" s="2">
        <v>1000</v>
      </c>
      <c r="I19" s="1"/>
      <c r="J19" s="3"/>
      <c r="K19" s="1"/>
      <c r="L19" s="1"/>
      <c r="M19" s="14"/>
    </row>
    <row r="20" spans="1:13" x14ac:dyDescent="0.15">
      <c r="A20" s="1"/>
      <c r="B20" s="1"/>
      <c r="C20" s="1"/>
      <c r="D20" s="1" t="s">
        <v>32</v>
      </c>
      <c r="E20" s="2"/>
      <c r="F20" s="1" t="s">
        <v>33</v>
      </c>
      <c r="G20" s="1"/>
      <c r="H20" s="2">
        <v>1000</v>
      </c>
      <c r="I20" s="1"/>
      <c r="J20" s="3"/>
      <c r="K20" s="1"/>
      <c r="L20" s="1"/>
      <c r="M20" s="14"/>
    </row>
    <row r="21" spans="1:13" x14ac:dyDescent="0.15">
      <c r="A21" s="1"/>
      <c r="B21" s="1"/>
      <c r="C21" s="1"/>
      <c r="D21" s="1"/>
      <c r="E21" s="2"/>
      <c r="F21" s="1" t="s">
        <v>50</v>
      </c>
      <c r="G21" s="1"/>
      <c r="H21" s="2"/>
      <c r="I21" s="1"/>
      <c r="J21" s="3"/>
      <c r="K21" s="1"/>
      <c r="L21" s="1"/>
      <c r="M21" s="14"/>
    </row>
    <row r="22" spans="1:13" x14ac:dyDescent="0.15">
      <c r="A22" s="1" t="s">
        <v>22</v>
      </c>
      <c r="B22" s="1"/>
      <c r="C22" s="1"/>
      <c r="D22" s="1"/>
      <c r="E22" s="2"/>
      <c r="F22" s="1"/>
      <c r="G22" s="1"/>
      <c r="H22" s="2">
        <v>5000</v>
      </c>
      <c r="I22" s="1"/>
      <c r="J22" s="1"/>
      <c r="K22" s="1"/>
      <c r="L22" s="1"/>
      <c r="M22" s="14" t="s">
        <v>51</v>
      </c>
    </row>
    <row r="23" spans="1:13" x14ac:dyDescent="0.15">
      <c r="A23" s="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4"/>
    </row>
    <row r="24" spans="1:13" x14ac:dyDescent="0.15">
      <c r="A24" s="1" t="s">
        <v>55</v>
      </c>
      <c r="B24" s="1"/>
      <c r="C24" s="1"/>
      <c r="D24" s="1">
        <v>1</v>
      </c>
      <c r="E24" s="2">
        <v>100</v>
      </c>
      <c r="F24" s="1"/>
      <c r="G24" s="1">
        <v>2</v>
      </c>
      <c r="H24" s="4">
        <f>SUM(E24*G24)</f>
        <v>200</v>
      </c>
      <c r="I24" s="1"/>
      <c r="J24" s="1"/>
      <c r="K24" s="1"/>
      <c r="L24" s="1"/>
      <c r="M24" s="25" t="s">
        <v>76</v>
      </c>
    </row>
    <row r="25" spans="1:13" x14ac:dyDescent="0.15">
      <c r="A25" s="1" t="s">
        <v>56</v>
      </c>
      <c r="B25" s="1"/>
      <c r="C25" s="1"/>
      <c r="D25" s="1">
        <v>1</v>
      </c>
      <c r="E25" s="2">
        <v>300</v>
      </c>
      <c r="F25" s="1"/>
      <c r="G25" s="1">
        <v>2</v>
      </c>
      <c r="H25" s="4">
        <f t="shared" ref="H25:H37" si="2">SUM(E25*G25)</f>
        <v>600</v>
      </c>
      <c r="I25" s="1"/>
      <c r="J25" s="1"/>
      <c r="K25" s="1"/>
      <c r="L25" s="1"/>
      <c r="M25" s="25" t="s">
        <v>77</v>
      </c>
    </row>
    <row r="26" spans="1:13" x14ac:dyDescent="0.15">
      <c r="A26" s="1" t="s">
        <v>57</v>
      </c>
      <c r="B26" s="1"/>
      <c r="C26" s="1"/>
      <c r="D26" s="1"/>
      <c r="E26" s="2">
        <v>200</v>
      </c>
      <c r="F26" s="1"/>
      <c r="G26" s="1">
        <v>1</v>
      </c>
      <c r="H26" s="4">
        <f t="shared" si="2"/>
        <v>200</v>
      </c>
      <c r="I26" s="1"/>
      <c r="J26" s="1"/>
      <c r="K26" s="1"/>
      <c r="L26" s="1"/>
      <c r="M26" s="14"/>
    </row>
    <row r="27" spans="1:13" x14ac:dyDescent="0.15">
      <c r="A27" s="1" t="s">
        <v>58</v>
      </c>
      <c r="B27" s="1"/>
      <c r="C27" s="1"/>
      <c r="D27" s="1"/>
      <c r="E27" s="2">
        <v>10</v>
      </c>
      <c r="F27" s="1"/>
      <c r="G27" s="1">
        <v>450</v>
      </c>
      <c r="H27" s="4">
        <f t="shared" si="2"/>
        <v>4500</v>
      </c>
      <c r="I27" s="1"/>
      <c r="J27" s="1"/>
      <c r="K27" s="1"/>
      <c r="L27" s="1"/>
      <c r="M27" s="14"/>
    </row>
    <row r="28" spans="1:13" x14ac:dyDescent="0.15">
      <c r="A28" s="1" t="s">
        <v>59</v>
      </c>
      <c r="B28" s="1"/>
      <c r="C28" s="1"/>
      <c r="D28" s="1"/>
      <c r="E28" s="2">
        <v>200</v>
      </c>
      <c r="F28" s="1"/>
      <c r="G28" s="1">
        <v>2</v>
      </c>
      <c r="H28" s="4">
        <f t="shared" si="2"/>
        <v>400</v>
      </c>
      <c r="I28" s="1"/>
      <c r="J28" s="1"/>
      <c r="K28" s="1"/>
      <c r="L28" s="1"/>
      <c r="M28" s="14"/>
    </row>
    <row r="29" spans="1:13" x14ac:dyDescent="0.15">
      <c r="A29" s="1" t="s">
        <v>60</v>
      </c>
      <c r="B29" s="1"/>
      <c r="C29" s="1"/>
      <c r="D29" s="1"/>
      <c r="E29" s="2">
        <v>100</v>
      </c>
      <c r="F29" s="1"/>
      <c r="G29" s="1">
        <v>1</v>
      </c>
      <c r="H29" s="4">
        <f t="shared" si="2"/>
        <v>100</v>
      </c>
      <c r="I29" s="1"/>
      <c r="J29" s="1"/>
      <c r="K29" s="1"/>
      <c r="L29" s="1"/>
      <c r="M29" s="14"/>
    </row>
    <row r="30" spans="1:13" x14ac:dyDescent="0.15">
      <c r="A30" s="1" t="s">
        <v>61</v>
      </c>
      <c r="B30" s="1"/>
      <c r="C30" s="1"/>
      <c r="D30" s="1"/>
      <c r="E30" s="2">
        <v>100</v>
      </c>
      <c r="F30" s="1"/>
      <c r="G30" s="1">
        <v>2</v>
      </c>
      <c r="H30" s="4">
        <f t="shared" si="2"/>
        <v>200</v>
      </c>
      <c r="I30" s="1"/>
      <c r="J30" s="1"/>
      <c r="K30" s="1"/>
      <c r="L30" s="1"/>
      <c r="M30" s="14"/>
    </row>
    <row r="31" spans="1:13" x14ac:dyDescent="0.15">
      <c r="A31" s="1" t="s">
        <v>63</v>
      </c>
      <c r="B31" s="1"/>
      <c r="C31" s="1"/>
      <c r="D31" s="1"/>
      <c r="E31" s="2">
        <v>1000</v>
      </c>
      <c r="F31" s="1"/>
      <c r="G31" s="1">
        <v>1</v>
      </c>
      <c r="H31" s="4">
        <f t="shared" si="2"/>
        <v>1000</v>
      </c>
      <c r="I31" s="1"/>
      <c r="J31" s="1"/>
      <c r="K31" s="1"/>
      <c r="L31" s="1"/>
      <c r="M31" s="25" t="s">
        <v>70</v>
      </c>
    </row>
    <row r="32" spans="1:13" x14ac:dyDescent="0.15">
      <c r="A32" s="1" t="s">
        <v>64</v>
      </c>
      <c r="B32" s="1"/>
      <c r="C32" s="1"/>
      <c r="D32" s="1"/>
      <c r="E32" s="2">
        <v>100</v>
      </c>
      <c r="F32" s="1"/>
      <c r="G32" s="1">
        <v>7</v>
      </c>
      <c r="H32" s="4">
        <f t="shared" si="2"/>
        <v>700</v>
      </c>
      <c r="I32" s="1"/>
      <c r="J32" s="1"/>
      <c r="K32" s="1"/>
      <c r="L32" s="1"/>
      <c r="M32" s="14"/>
    </row>
    <row r="33" spans="1:13" x14ac:dyDescent="0.15">
      <c r="A33" s="1" t="s">
        <v>66</v>
      </c>
      <c r="B33" s="1"/>
      <c r="C33" s="1"/>
      <c r="D33" s="1"/>
      <c r="E33" s="2">
        <v>100</v>
      </c>
      <c r="F33" s="1"/>
      <c r="G33" s="1">
        <v>2</v>
      </c>
      <c r="H33" s="4">
        <f t="shared" si="2"/>
        <v>200</v>
      </c>
      <c r="I33" s="1"/>
      <c r="J33" s="1"/>
      <c r="K33" s="1"/>
      <c r="L33" s="1"/>
      <c r="M33" s="14"/>
    </row>
    <row r="34" spans="1:13" x14ac:dyDescent="0.15">
      <c r="A34" s="1" t="s">
        <v>67</v>
      </c>
      <c r="B34" s="1"/>
      <c r="C34" s="1"/>
      <c r="D34" s="1"/>
      <c r="E34" s="2">
        <v>100</v>
      </c>
      <c r="F34" s="1"/>
      <c r="G34" s="1">
        <v>1</v>
      </c>
      <c r="H34" s="4">
        <f t="shared" si="2"/>
        <v>100</v>
      </c>
      <c r="I34" s="1"/>
      <c r="J34" s="1"/>
      <c r="K34" s="1"/>
      <c r="L34" s="1"/>
      <c r="M34" s="14"/>
    </row>
    <row r="35" spans="1:13" x14ac:dyDescent="0.15">
      <c r="A35" s="1" t="s">
        <v>68</v>
      </c>
      <c r="B35" s="1"/>
      <c r="C35" s="1"/>
      <c r="D35" s="1"/>
      <c r="E35" s="2">
        <v>100</v>
      </c>
      <c r="F35" s="1"/>
      <c r="G35" s="1">
        <v>1</v>
      </c>
      <c r="H35" s="4">
        <f t="shared" si="2"/>
        <v>100</v>
      </c>
      <c r="I35" s="1"/>
      <c r="J35" s="1"/>
      <c r="K35" s="1"/>
      <c r="L35" s="1"/>
      <c r="M35" s="14"/>
    </row>
    <row r="36" spans="1:13" x14ac:dyDescent="0.15">
      <c r="A36" s="1" t="s">
        <v>69</v>
      </c>
      <c r="B36" s="1"/>
      <c r="C36" s="1"/>
      <c r="D36" s="1"/>
      <c r="E36" s="2">
        <v>100</v>
      </c>
      <c r="F36" s="1"/>
      <c r="G36" s="1">
        <v>1</v>
      </c>
      <c r="H36" s="4">
        <f t="shared" si="2"/>
        <v>100</v>
      </c>
      <c r="I36" s="1"/>
      <c r="J36" s="1"/>
      <c r="K36" s="1"/>
      <c r="L36" s="1"/>
      <c r="M36" s="14"/>
    </row>
    <row r="37" spans="1:13" x14ac:dyDescent="0.15">
      <c r="A37" s="1" t="s">
        <v>65</v>
      </c>
      <c r="B37" s="1"/>
      <c r="C37" s="1"/>
      <c r="D37" s="1"/>
      <c r="E37" s="2">
        <v>100</v>
      </c>
      <c r="F37" s="1"/>
      <c r="G37" s="1">
        <v>1</v>
      </c>
      <c r="H37" s="4">
        <f t="shared" si="2"/>
        <v>100</v>
      </c>
      <c r="I37" s="1"/>
      <c r="J37" s="1"/>
      <c r="K37" s="1"/>
      <c r="L37" s="1"/>
      <c r="M37" s="14"/>
    </row>
    <row r="38" spans="1:13" s="13" customFormat="1" x14ac:dyDescent="0.15">
      <c r="A38" s="12" t="s">
        <v>34</v>
      </c>
      <c r="B38" s="12"/>
      <c r="C38" s="12"/>
      <c r="D38" s="12"/>
      <c r="E38" s="23"/>
      <c r="F38" s="12"/>
      <c r="G38" s="12"/>
      <c r="H38" s="18">
        <f>SUM(H16:H37)</f>
        <v>54776</v>
      </c>
      <c r="I38" s="12"/>
      <c r="J38" s="12"/>
      <c r="K38" s="12"/>
      <c r="L38" s="12"/>
      <c r="M38" s="14"/>
    </row>
    <row r="39" spans="1:13" x14ac:dyDescent="0.15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4"/>
    </row>
    <row r="40" spans="1:13" x14ac:dyDescent="0.15">
      <c r="A40" s="28" t="s">
        <v>92</v>
      </c>
      <c r="E40" s="24" t="s">
        <v>93</v>
      </c>
      <c r="G40" s="7"/>
    </row>
    <row r="41" spans="1:13" x14ac:dyDescent="0.15">
      <c r="E41" s="24" t="s">
        <v>94</v>
      </c>
    </row>
    <row r="42" spans="1:13" x14ac:dyDescent="0.15">
      <c r="E42" s="24" t="s">
        <v>95</v>
      </c>
    </row>
    <row r="43" spans="1:13" x14ac:dyDescent="0.15">
      <c r="E43" s="24" t="s">
        <v>96</v>
      </c>
    </row>
    <row r="44" spans="1:13" x14ac:dyDescent="0.15">
      <c r="E44" s="24" t="s">
        <v>97</v>
      </c>
    </row>
    <row r="45" spans="1:13" x14ac:dyDescent="0.15">
      <c r="E45" s="24" t="s">
        <v>98</v>
      </c>
    </row>
    <row r="46" spans="1:13" x14ac:dyDescent="0.15">
      <c r="E46" s="24" t="s">
        <v>99</v>
      </c>
    </row>
    <row r="47" spans="1:13" x14ac:dyDescent="0.15">
      <c r="E47" s="24" t="s">
        <v>100</v>
      </c>
    </row>
    <row r="48" spans="1:13" x14ac:dyDescent="0.15">
      <c r="E48" s="24" t="s">
        <v>104</v>
      </c>
    </row>
    <row r="49" spans="5:8" x14ac:dyDescent="0.15">
      <c r="E49" s="24" t="s">
        <v>103</v>
      </c>
    </row>
    <row r="50" spans="5:8" x14ac:dyDescent="0.15">
      <c r="E50" s="24" t="s">
        <v>101</v>
      </c>
    </row>
    <row r="51" spans="5:8" x14ac:dyDescent="0.15">
      <c r="E51" s="24" t="s">
        <v>102</v>
      </c>
    </row>
    <row r="52" spans="5:8" x14ac:dyDescent="0.15">
      <c r="H52" s="26">
        <v>4000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"/>
  <sheetViews>
    <sheetView workbookViewId="0">
      <selection activeCell="N3" sqref="N3:Q3"/>
    </sheetView>
  </sheetViews>
  <sheetFormatPr defaultRowHeight="13.5" x14ac:dyDescent="0.15"/>
  <cols>
    <col min="3" max="3" width="29.75" customWidth="1"/>
  </cols>
  <sheetData>
    <row r="1" spans="1:17" x14ac:dyDescent="0.15">
      <c r="A1" t="s">
        <v>35</v>
      </c>
      <c r="C1" t="s">
        <v>38</v>
      </c>
      <c r="F1" t="s">
        <v>39</v>
      </c>
      <c r="I1" t="s">
        <v>40</v>
      </c>
      <c r="N1" t="s">
        <v>46</v>
      </c>
    </row>
    <row r="3" spans="1:17" ht="94.5" customHeight="1" x14ac:dyDescent="0.15">
      <c r="A3" t="s">
        <v>36</v>
      </c>
      <c r="C3" s="6" t="s">
        <v>45</v>
      </c>
      <c r="F3" t="s">
        <v>44</v>
      </c>
      <c r="I3" s="5" t="s">
        <v>43</v>
      </c>
      <c r="N3" s="10" t="s">
        <v>48</v>
      </c>
      <c r="O3" s="9"/>
      <c r="P3" s="9"/>
      <c r="Q3" s="9"/>
    </row>
    <row r="4" spans="1:17" ht="94.5" customHeight="1" x14ac:dyDescent="0.15">
      <c r="A4" t="s">
        <v>37</v>
      </c>
      <c r="C4" s="6" t="s">
        <v>41</v>
      </c>
      <c r="F4" t="s">
        <v>42</v>
      </c>
      <c r="I4" s="5"/>
      <c r="N4" s="11" t="s">
        <v>47</v>
      </c>
      <c r="O4" s="8"/>
      <c r="P4" s="8"/>
      <c r="Q4" s="8"/>
    </row>
  </sheetData>
  <mergeCells count="2">
    <mergeCell ref="N3:Q3"/>
    <mergeCell ref="N4:Q4"/>
  </mergeCells>
  <phoneticPr fontId="1"/>
  <hyperlinks>
    <hyperlink ref="I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25"/>
  <sheetViews>
    <sheetView workbookViewId="0">
      <selection activeCell="B27" sqref="B27"/>
    </sheetView>
  </sheetViews>
  <sheetFormatPr defaultRowHeight="13.5" x14ac:dyDescent="0.15"/>
  <cols>
    <col min="7" max="7" width="9" style="24"/>
  </cols>
  <sheetData>
    <row r="1" spans="1:13" s="20" customFormat="1" x14ac:dyDescent="0.15">
      <c r="A1" s="20" t="s">
        <v>81</v>
      </c>
      <c r="C1" s="20" t="s">
        <v>82</v>
      </c>
      <c r="E1" s="22" t="s">
        <v>83</v>
      </c>
      <c r="G1" s="22" t="s">
        <v>84</v>
      </c>
      <c r="I1" s="20" t="s">
        <v>85</v>
      </c>
      <c r="M1" s="21"/>
    </row>
    <row r="2" spans="1:13" x14ac:dyDescent="0.15">
      <c r="C2">
        <v>0</v>
      </c>
      <c r="E2">
        <f>SUM(C2*8)</f>
        <v>0</v>
      </c>
      <c r="G2" s="24">
        <f t="shared" ref="G2:G3" si="0">SUM(C2*300)</f>
        <v>0</v>
      </c>
      <c r="I2" s="26">
        <f>SUM(Sheet3!G2-Sheet1!$H$38)</f>
        <v>-54776</v>
      </c>
    </row>
    <row r="3" spans="1:13" x14ac:dyDescent="0.15">
      <c r="C3">
        <v>100</v>
      </c>
      <c r="E3">
        <f>SUM(C3*8)</f>
        <v>800</v>
      </c>
      <c r="G3" s="24">
        <f t="shared" si="0"/>
        <v>30000</v>
      </c>
      <c r="I3" s="26">
        <f>SUM(Sheet3!G3-Sheet1!$H$38)</f>
        <v>-24776</v>
      </c>
    </row>
    <row r="4" spans="1:13" x14ac:dyDescent="0.15">
      <c r="C4">
        <v>150</v>
      </c>
      <c r="E4">
        <f>SUM(C4*8)</f>
        <v>1200</v>
      </c>
      <c r="G4" s="24">
        <f>SUM(C4*300)</f>
        <v>45000</v>
      </c>
      <c r="I4" s="26">
        <f>SUM(Sheet3!G4-Sheet1!$H$38)</f>
        <v>-9776</v>
      </c>
    </row>
    <row r="5" spans="1:13" x14ac:dyDescent="0.15">
      <c r="C5">
        <v>200</v>
      </c>
      <c r="E5">
        <f t="shared" ref="E5:E13" si="1">SUM(C5*8)</f>
        <v>1600</v>
      </c>
      <c r="G5" s="24">
        <f t="shared" ref="G5:G13" si="2">SUM(C5*300)</f>
        <v>60000</v>
      </c>
      <c r="I5" s="26">
        <f>SUM(Sheet3!G5-Sheet1!$H$38)</f>
        <v>5224</v>
      </c>
    </row>
    <row r="6" spans="1:13" x14ac:dyDescent="0.15">
      <c r="C6">
        <v>250</v>
      </c>
      <c r="E6">
        <f t="shared" si="1"/>
        <v>2000</v>
      </c>
      <c r="G6" s="24">
        <f t="shared" si="2"/>
        <v>75000</v>
      </c>
      <c r="I6" s="26">
        <f>SUM(Sheet3!G6-Sheet1!$H$38)</f>
        <v>20224</v>
      </c>
    </row>
    <row r="7" spans="1:13" x14ac:dyDescent="0.15">
      <c r="C7">
        <v>300</v>
      </c>
      <c r="E7">
        <f t="shared" si="1"/>
        <v>2400</v>
      </c>
      <c r="G7" s="24">
        <f t="shared" si="2"/>
        <v>90000</v>
      </c>
      <c r="I7" s="26">
        <f>SUM(Sheet3!G7-Sheet1!$H$38)</f>
        <v>35224</v>
      </c>
    </row>
    <row r="8" spans="1:13" x14ac:dyDescent="0.15">
      <c r="C8">
        <v>350</v>
      </c>
      <c r="E8">
        <f t="shared" si="1"/>
        <v>2800</v>
      </c>
      <c r="G8" s="24">
        <f t="shared" si="2"/>
        <v>105000</v>
      </c>
      <c r="I8" s="26">
        <f>SUM(Sheet3!G8-Sheet1!$H$38)</f>
        <v>50224</v>
      </c>
    </row>
    <row r="9" spans="1:13" x14ac:dyDescent="0.15">
      <c r="C9">
        <v>400</v>
      </c>
      <c r="E9">
        <f t="shared" si="1"/>
        <v>3200</v>
      </c>
      <c r="G9" s="24">
        <f t="shared" si="2"/>
        <v>120000</v>
      </c>
      <c r="I9" s="26">
        <f>SUM(Sheet3!G9-Sheet1!$H$38)</f>
        <v>65224</v>
      </c>
    </row>
    <row r="10" spans="1:13" x14ac:dyDescent="0.15">
      <c r="C10">
        <v>450</v>
      </c>
      <c r="E10">
        <f t="shared" si="1"/>
        <v>3600</v>
      </c>
      <c r="G10" s="24">
        <f t="shared" si="2"/>
        <v>135000</v>
      </c>
      <c r="I10" s="26">
        <f>SUM(Sheet3!G10-Sheet1!$H$38)</f>
        <v>80224</v>
      </c>
    </row>
    <row r="11" spans="1:13" x14ac:dyDescent="0.15">
      <c r="C11">
        <v>500</v>
      </c>
      <c r="E11">
        <f t="shared" si="1"/>
        <v>4000</v>
      </c>
      <c r="G11" s="24">
        <f t="shared" si="2"/>
        <v>150000</v>
      </c>
      <c r="I11" s="26">
        <f>SUM(Sheet3!G11-Sheet1!$H$38)</f>
        <v>95224</v>
      </c>
    </row>
    <row r="12" spans="1:13" x14ac:dyDescent="0.15">
      <c r="C12">
        <v>550</v>
      </c>
      <c r="E12">
        <f t="shared" si="1"/>
        <v>4400</v>
      </c>
      <c r="G12" s="24">
        <f t="shared" si="2"/>
        <v>165000</v>
      </c>
      <c r="I12" s="26">
        <f>SUM(Sheet3!G12-Sheet1!$H$38)</f>
        <v>110224</v>
      </c>
    </row>
    <row r="13" spans="1:13" x14ac:dyDescent="0.15">
      <c r="C13">
        <v>600</v>
      </c>
      <c r="E13">
        <f t="shared" si="1"/>
        <v>4800</v>
      </c>
      <c r="G13" s="24">
        <f t="shared" si="2"/>
        <v>180000</v>
      </c>
      <c r="I13" s="26">
        <f>SUM(Sheet3!G13-Sheet1!$H$38)</f>
        <v>125224</v>
      </c>
    </row>
    <row r="14" spans="1:13" x14ac:dyDescent="0.15">
      <c r="I14" s="26"/>
    </row>
    <row r="15" spans="1:13" x14ac:dyDescent="0.15">
      <c r="I15" s="26"/>
    </row>
    <row r="16" spans="1:13" s="20" customFormat="1" x14ac:dyDescent="0.15">
      <c r="A16" s="20" t="s">
        <v>91</v>
      </c>
      <c r="E16" s="22"/>
      <c r="G16" s="22"/>
      <c r="M16" s="21"/>
    </row>
    <row r="17" spans="1:18" x14ac:dyDescent="0.15">
      <c r="A17" s="16" t="s">
        <v>86</v>
      </c>
      <c r="B17" s="16"/>
      <c r="C17" s="16">
        <v>100</v>
      </c>
      <c r="D17" s="16"/>
      <c r="E17" s="16"/>
      <c r="F17" s="16"/>
      <c r="G17" s="27">
        <f>SUM(C17*300)</f>
        <v>30000</v>
      </c>
      <c r="H17" s="16"/>
      <c r="I17" s="17">
        <f>SUM(Sheet3!G17-Sheet1!$H$38)</f>
        <v>-24776</v>
      </c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27"/>
      <c r="H18" s="16"/>
      <c r="I18" s="17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15">
      <c r="A19" s="16" t="s">
        <v>87</v>
      </c>
      <c r="B19" s="16"/>
      <c r="C19" s="16">
        <v>250</v>
      </c>
      <c r="D19" s="16">
        <v>350</v>
      </c>
      <c r="E19" s="16"/>
      <c r="F19" s="16"/>
      <c r="G19" s="27">
        <f>SUM(D19*300)</f>
        <v>105000</v>
      </c>
      <c r="H19" s="16"/>
      <c r="I19" s="17">
        <f>SUM(Sheet3!G19-Sheet1!$H$38)</f>
        <v>50224</v>
      </c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15">
      <c r="A20" s="16"/>
      <c r="B20" s="16"/>
      <c r="C20" s="16"/>
      <c r="D20" s="16"/>
      <c r="E20" s="16"/>
      <c r="F20" s="16"/>
      <c r="G20" s="27"/>
      <c r="H20" s="16"/>
      <c r="I20" s="17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15">
      <c r="A21" s="16" t="s">
        <v>88</v>
      </c>
      <c r="B21" s="16"/>
      <c r="C21" s="16">
        <v>250</v>
      </c>
      <c r="D21" s="16">
        <v>600</v>
      </c>
      <c r="E21" s="16"/>
      <c r="F21" s="16"/>
      <c r="G21" s="27">
        <f t="shared" ref="G21" si="3">SUM(D21*300)</f>
        <v>180000</v>
      </c>
      <c r="H21" s="16"/>
      <c r="I21" s="17">
        <f>SUM(Sheet3!G21-Sheet1!$H$38)</f>
        <v>125224</v>
      </c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15">
      <c r="A22" s="16"/>
      <c r="B22" s="16"/>
      <c r="C22" s="16"/>
      <c r="D22" s="16"/>
      <c r="E22" s="16"/>
      <c r="F22" s="16"/>
      <c r="G22" s="27"/>
      <c r="H22" s="16"/>
      <c r="I22" s="17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15">
      <c r="A23" s="16" t="s">
        <v>89</v>
      </c>
      <c r="B23" s="16"/>
      <c r="C23" s="16">
        <f>SUM(C17:C22)</f>
        <v>600</v>
      </c>
      <c r="D23" s="16"/>
      <c r="E23" s="16"/>
      <c r="F23" s="16"/>
      <c r="G23" s="27">
        <v>180000</v>
      </c>
      <c r="H23" s="16"/>
      <c r="I23" s="17">
        <f>SUM(Sheet3!G23-Sheet1!$H$38)</f>
        <v>125224</v>
      </c>
      <c r="J23" s="16"/>
      <c r="K23" s="16"/>
      <c r="L23" s="16"/>
      <c r="M23" s="16"/>
      <c r="N23" s="16"/>
      <c r="O23" s="16"/>
      <c r="P23" s="16"/>
      <c r="Q23" s="16"/>
      <c r="R23" s="16"/>
    </row>
    <row r="25" spans="1:18" x14ac:dyDescent="0.15">
      <c r="A25" t="s">
        <v>90</v>
      </c>
      <c r="C25">
        <v>183</v>
      </c>
      <c r="G25" s="24">
        <f>SUM(C25*300)</f>
        <v>54900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2011-10-24T09:31:43Z</cp:lastPrinted>
  <dcterms:created xsi:type="dcterms:W3CDTF">2011-10-24T07:54:40Z</dcterms:created>
  <dcterms:modified xsi:type="dcterms:W3CDTF">2011-10-28T09:56:49Z</dcterms:modified>
</cp:coreProperties>
</file>