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6155" windowHeight="9120"/>
  </bookViews>
  <sheets>
    <sheet name="成績" sheetId="4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4" i="4" l="1"/>
  <c r="D4" i="4" s="1"/>
  <c r="E4" i="4"/>
  <c r="F4" i="4"/>
  <c r="G4" i="4"/>
  <c r="J4" i="4" s="1"/>
  <c r="H4" i="4"/>
  <c r="I4" i="4"/>
  <c r="K4" i="4"/>
  <c r="L4" i="4"/>
  <c r="M4" i="4"/>
  <c r="N4" i="4"/>
  <c r="C5" i="4"/>
  <c r="D5" i="4" s="1"/>
  <c r="E5" i="4"/>
  <c r="F5" i="4"/>
  <c r="G5" i="4"/>
  <c r="H5" i="4"/>
  <c r="I5" i="4"/>
  <c r="I24" i="4" s="1"/>
  <c r="K5" i="4"/>
  <c r="L5" i="4"/>
  <c r="M5" i="4"/>
  <c r="N5" i="4"/>
  <c r="C6" i="4"/>
  <c r="D6" i="4" s="1"/>
  <c r="E6" i="4"/>
  <c r="F6" i="4"/>
  <c r="G6" i="4"/>
  <c r="H6" i="4"/>
  <c r="I6" i="4"/>
  <c r="K6" i="4"/>
  <c r="L6" i="4"/>
  <c r="M6" i="4"/>
  <c r="N6" i="4"/>
  <c r="C7" i="4"/>
  <c r="D7" i="4" s="1"/>
  <c r="E7" i="4"/>
  <c r="F7" i="4"/>
  <c r="G7" i="4"/>
  <c r="H7" i="4"/>
  <c r="I7" i="4"/>
  <c r="K7" i="4"/>
  <c r="L7" i="4"/>
  <c r="M7" i="4"/>
  <c r="N7" i="4"/>
  <c r="C8" i="4"/>
  <c r="D8" i="4" s="1"/>
  <c r="E8" i="4"/>
  <c r="F8" i="4"/>
  <c r="G8" i="4"/>
  <c r="H8" i="4"/>
  <c r="I8" i="4"/>
  <c r="K8" i="4"/>
  <c r="L8" i="4"/>
  <c r="M8" i="4"/>
  <c r="N8" i="4"/>
  <c r="C9" i="4"/>
  <c r="D9" i="4" s="1"/>
  <c r="E9" i="4"/>
  <c r="F9" i="4"/>
  <c r="G9" i="4"/>
  <c r="H9" i="4"/>
  <c r="I9" i="4"/>
  <c r="K9" i="4"/>
  <c r="L9" i="4"/>
  <c r="M9" i="4"/>
  <c r="N9" i="4"/>
  <c r="C10" i="4"/>
  <c r="D10" i="4" s="1"/>
  <c r="E10" i="4"/>
  <c r="F10" i="4"/>
  <c r="G10" i="4"/>
  <c r="H10" i="4"/>
  <c r="I10" i="4"/>
  <c r="K10" i="4"/>
  <c r="L10" i="4"/>
  <c r="M10" i="4"/>
  <c r="N10" i="4"/>
  <c r="C11" i="4"/>
  <c r="D11" i="4" s="1"/>
  <c r="E11" i="4"/>
  <c r="F11" i="4"/>
  <c r="G11" i="4"/>
  <c r="H11" i="4"/>
  <c r="I11" i="4"/>
  <c r="K11" i="4"/>
  <c r="L11" i="4"/>
  <c r="M11" i="4"/>
  <c r="N11" i="4"/>
  <c r="C12" i="4"/>
  <c r="D12" i="4" s="1"/>
  <c r="E12" i="4"/>
  <c r="F12" i="4"/>
  <c r="G12" i="4"/>
  <c r="H12" i="4"/>
  <c r="I12" i="4"/>
  <c r="K12" i="4"/>
  <c r="L12" i="4"/>
  <c r="M12" i="4"/>
  <c r="N12" i="4"/>
  <c r="C13" i="4"/>
  <c r="D13" i="4" s="1"/>
  <c r="E13" i="4"/>
  <c r="F13" i="4"/>
  <c r="G13" i="4"/>
  <c r="H13" i="4"/>
  <c r="I13" i="4"/>
  <c r="J13" i="4" s="1"/>
  <c r="K13" i="4"/>
  <c r="L13" i="4"/>
  <c r="M13" i="4"/>
  <c r="N13" i="4"/>
  <c r="C14" i="4"/>
  <c r="D14" i="4" s="1"/>
  <c r="E14" i="4"/>
  <c r="F14" i="4"/>
  <c r="G14" i="4"/>
  <c r="H14" i="4"/>
  <c r="I14" i="4"/>
  <c r="K14" i="4"/>
  <c r="L14" i="4"/>
  <c r="M14" i="4"/>
  <c r="N14" i="4"/>
  <c r="C15" i="4"/>
  <c r="D15" i="4" s="1"/>
  <c r="E15" i="4"/>
  <c r="F15" i="4"/>
  <c r="G15" i="4"/>
  <c r="H15" i="4"/>
  <c r="I15" i="4"/>
  <c r="K15" i="4"/>
  <c r="L15" i="4"/>
  <c r="M15" i="4"/>
  <c r="N15" i="4"/>
  <c r="C16" i="4"/>
  <c r="D16" i="4" s="1"/>
  <c r="E16" i="4"/>
  <c r="F16" i="4"/>
  <c r="G16" i="4"/>
  <c r="H16" i="4"/>
  <c r="I16" i="4"/>
  <c r="K16" i="4"/>
  <c r="L16" i="4"/>
  <c r="M16" i="4"/>
  <c r="N16" i="4"/>
  <c r="C17" i="4"/>
  <c r="D17" i="4" s="1"/>
  <c r="E17" i="4"/>
  <c r="F17" i="4"/>
  <c r="G17" i="4"/>
  <c r="H17" i="4"/>
  <c r="I17" i="4"/>
  <c r="K17" i="4"/>
  <c r="L17" i="4"/>
  <c r="M17" i="4"/>
  <c r="N17" i="4"/>
  <c r="C18" i="4"/>
  <c r="D18" i="4" s="1"/>
  <c r="E18" i="4"/>
  <c r="F18" i="4"/>
  <c r="G18" i="4"/>
  <c r="H18" i="4"/>
  <c r="I18" i="4"/>
  <c r="K18" i="4"/>
  <c r="L18" i="4"/>
  <c r="M18" i="4"/>
  <c r="N18" i="4"/>
  <c r="C19" i="4"/>
  <c r="D19" i="4" s="1"/>
  <c r="E19" i="4"/>
  <c r="F19" i="4"/>
  <c r="G19" i="4"/>
  <c r="H19" i="4"/>
  <c r="I19" i="4"/>
  <c r="K19" i="4"/>
  <c r="L19" i="4"/>
  <c r="M19" i="4"/>
  <c r="N19" i="4"/>
  <c r="C20" i="4"/>
  <c r="D20" i="4" s="1"/>
  <c r="E20" i="4"/>
  <c r="F20" i="4"/>
  <c r="G20" i="4"/>
  <c r="H20" i="4"/>
  <c r="I20" i="4"/>
  <c r="K20" i="4"/>
  <c r="L20" i="4"/>
  <c r="M20" i="4"/>
  <c r="N20" i="4"/>
  <c r="C21" i="4"/>
  <c r="D21" i="4" s="1"/>
  <c r="E21" i="4"/>
  <c r="F21" i="4"/>
  <c r="G21" i="4"/>
  <c r="H21" i="4"/>
  <c r="I21" i="4"/>
  <c r="K21" i="4"/>
  <c r="L21" i="4"/>
  <c r="M21" i="4"/>
  <c r="N21" i="4"/>
  <c r="C22" i="4"/>
  <c r="D22" i="4" s="1"/>
  <c r="E22" i="4"/>
  <c r="F22" i="4"/>
  <c r="G22" i="4"/>
  <c r="H22" i="4"/>
  <c r="I22" i="4"/>
  <c r="K22" i="4"/>
  <c r="L22" i="4"/>
  <c r="M22" i="4"/>
  <c r="N22" i="4"/>
  <c r="C23" i="4"/>
  <c r="D23" i="4" s="1"/>
  <c r="E23" i="4"/>
  <c r="F23" i="4"/>
  <c r="G23" i="4"/>
  <c r="H23" i="4"/>
  <c r="I23" i="4"/>
  <c r="K23" i="4"/>
  <c r="L23" i="4"/>
  <c r="M23" i="4"/>
  <c r="N23" i="4"/>
  <c r="L24" i="4" l="1"/>
  <c r="J17" i="4"/>
  <c r="E24" i="4"/>
  <c r="J15" i="4"/>
  <c r="K24" i="4"/>
  <c r="J14" i="4"/>
  <c r="C24" i="4"/>
  <c r="J23" i="4"/>
  <c r="M24" i="4"/>
  <c r="J21" i="4"/>
  <c r="J19" i="4"/>
  <c r="H24" i="4"/>
  <c r="N24" i="4"/>
  <c r="J12" i="4"/>
  <c r="J10" i="4"/>
  <c r="J8" i="4"/>
  <c r="J6" i="4"/>
  <c r="G24" i="4"/>
  <c r="J22" i="4"/>
  <c r="J20" i="4"/>
  <c r="J18" i="4"/>
  <c r="J16" i="4"/>
  <c r="J11" i="4"/>
  <c r="J9" i="4"/>
  <c r="J7" i="4"/>
  <c r="J5" i="4"/>
  <c r="O17" i="4"/>
  <c r="P17" i="4"/>
  <c r="Q17" i="4"/>
  <c r="O16" i="4"/>
  <c r="P16" i="4"/>
  <c r="Q16" i="4"/>
  <c r="O13" i="4"/>
  <c r="P13" i="4"/>
  <c r="Q13" i="4"/>
  <c r="O11" i="4"/>
  <c r="P11" i="4"/>
  <c r="Q11" i="4"/>
  <c r="O9" i="4"/>
  <c r="P9" i="4"/>
  <c r="Q9" i="4"/>
  <c r="O7" i="4"/>
  <c r="P7" i="4"/>
  <c r="Q7" i="4"/>
  <c r="O5" i="4"/>
  <c r="P5" i="4"/>
  <c r="Q5" i="4"/>
  <c r="O23" i="4"/>
  <c r="P23" i="4"/>
  <c r="Q23" i="4"/>
  <c r="O21" i="4"/>
  <c r="P21" i="4"/>
  <c r="Q21" i="4"/>
  <c r="O19" i="4"/>
  <c r="P19" i="4"/>
  <c r="Q19" i="4"/>
  <c r="O14" i="4"/>
  <c r="P14" i="4"/>
  <c r="Q14" i="4"/>
  <c r="O10" i="4"/>
  <c r="P10" i="4"/>
  <c r="Q10" i="4"/>
  <c r="O8" i="4"/>
  <c r="P8" i="4"/>
  <c r="Q8" i="4"/>
  <c r="O6" i="4"/>
  <c r="P6" i="4"/>
  <c r="Q6" i="4"/>
  <c r="O12" i="4"/>
  <c r="P12" i="4"/>
  <c r="Q12" i="4"/>
  <c r="O22" i="4"/>
  <c r="P22" i="4"/>
  <c r="Q22" i="4"/>
  <c r="O20" i="4"/>
  <c r="P20" i="4"/>
  <c r="Q20" i="4"/>
  <c r="O18" i="4"/>
  <c r="P18" i="4"/>
  <c r="Q18" i="4"/>
  <c r="O15" i="4"/>
  <c r="P15" i="4"/>
  <c r="Q15" i="4"/>
  <c r="O4" i="4"/>
  <c r="P4" i="4"/>
  <c r="D24" i="4"/>
  <c r="Q4" i="4"/>
  <c r="F24" i="4"/>
  <c r="R6" i="4" l="1"/>
  <c r="R7" i="4"/>
  <c r="O24" i="4"/>
  <c r="R15" i="4"/>
  <c r="R12" i="4"/>
  <c r="J24" i="4"/>
  <c r="Q24" i="4" s="1"/>
  <c r="R19" i="4"/>
  <c r="R4" i="4"/>
  <c r="R20" i="4"/>
  <c r="R10" i="4"/>
  <c r="R23" i="4"/>
  <c r="R11" i="4"/>
  <c r="R18" i="4"/>
  <c r="R8" i="4"/>
  <c r="R21" i="4"/>
  <c r="R9" i="4"/>
  <c r="R17" i="4"/>
  <c r="R16" i="4"/>
  <c r="P24" i="4"/>
  <c r="R24" i="4" s="1"/>
  <c r="R22" i="4"/>
  <c r="R14" i="4"/>
  <c r="R5" i="4"/>
  <c r="R13" i="4"/>
</calcChain>
</file>

<file path=xl/sharedStrings.xml><?xml version="1.0" encoding="utf-8"?>
<sst xmlns="http://schemas.openxmlformats.org/spreadsheetml/2006/main" count="43" uniqueCount="34">
  <si>
    <t>打撃成績</t>
    <rPh sb="0" eb="2">
      <t>ダゲキ</t>
    </rPh>
    <rPh sb="2" eb="4">
      <t>セイセキ</t>
    </rPh>
    <phoneticPr fontId="3"/>
  </si>
  <si>
    <t>打席数</t>
    <rPh sb="0" eb="2">
      <t>ダセキ</t>
    </rPh>
    <rPh sb="2" eb="3">
      <t>スウ</t>
    </rPh>
    <phoneticPr fontId="3"/>
  </si>
  <si>
    <t>打数</t>
    <rPh sb="0" eb="2">
      <t>ダスウ</t>
    </rPh>
    <phoneticPr fontId="3"/>
  </si>
  <si>
    <t>安打</t>
    <rPh sb="0" eb="2">
      <t>アンダ</t>
    </rPh>
    <phoneticPr fontId="3"/>
  </si>
  <si>
    <t>塁打数</t>
    <rPh sb="0" eb="1">
      <t>ルイ</t>
    </rPh>
    <rPh sb="1" eb="3">
      <t>ダスウ</t>
    </rPh>
    <phoneticPr fontId="3"/>
  </si>
  <si>
    <t>犠打</t>
    <rPh sb="0" eb="2">
      <t>ギダ</t>
    </rPh>
    <phoneticPr fontId="3"/>
  </si>
  <si>
    <t>犠飛</t>
    <rPh sb="0" eb="2">
      <t>ギヒ</t>
    </rPh>
    <phoneticPr fontId="3"/>
  </si>
  <si>
    <t>四死球</t>
    <rPh sb="0" eb="3">
      <t>シシキュウ</t>
    </rPh>
    <phoneticPr fontId="3"/>
  </si>
  <si>
    <t>三振</t>
    <rPh sb="0" eb="2">
      <t>サンシン</t>
    </rPh>
    <phoneticPr fontId="3"/>
  </si>
  <si>
    <t>打率</t>
    <rPh sb="0" eb="2">
      <t>ダリツ</t>
    </rPh>
    <phoneticPr fontId="3"/>
  </si>
  <si>
    <t>出塁率</t>
    <rPh sb="0" eb="2">
      <t>シュツルイ</t>
    </rPh>
    <rPh sb="2" eb="3">
      <t>リツ</t>
    </rPh>
    <phoneticPr fontId="3"/>
  </si>
  <si>
    <t>打順</t>
    <rPh sb="0" eb="2">
      <t>ダジュン</t>
    </rPh>
    <phoneticPr fontId="4"/>
  </si>
  <si>
    <t>選手名</t>
    <rPh sb="0" eb="2">
      <t>センシュ</t>
    </rPh>
    <rPh sb="2" eb="3">
      <t>メイ</t>
    </rPh>
    <phoneticPr fontId="4"/>
  </si>
  <si>
    <t>単</t>
    <rPh sb="0" eb="1">
      <t>タン</t>
    </rPh>
    <phoneticPr fontId="3"/>
  </si>
  <si>
    <t>二</t>
    <rPh sb="0" eb="1">
      <t>ニ</t>
    </rPh>
    <phoneticPr fontId="3"/>
  </si>
  <si>
    <t>三</t>
    <rPh sb="0" eb="1">
      <t>サン</t>
    </rPh>
    <phoneticPr fontId="3"/>
  </si>
  <si>
    <t>本</t>
    <rPh sb="0" eb="1">
      <t>モト</t>
    </rPh>
    <phoneticPr fontId="3"/>
  </si>
  <si>
    <t>内訳</t>
    <rPh sb="0" eb="2">
      <t>ウチワケ</t>
    </rPh>
    <phoneticPr fontId="3"/>
  </si>
  <si>
    <t>長打率</t>
    <rPh sb="0" eb="1">
      <t>チョウ</t>
    </rPh>
    <rPh sb="1" eb="3">
      <t>ダリツ</t>
    </rPh>
    <phoneticPr fontId="4"/>
  </si>
  <si>
    <t>総合</t>
    <rPh sb="0" eb="2">
      <t>ソウゴウ</t>
    </rPh>
    <phoneticPr fontId="4"/>
  </si>
  <si>
    <t>投手</t>
    <rPh sb="0" eb="2">
      <t>トウシュ</t>
    </rPh>
    <phoneticPr fontId="4"/>
  </si>
  <si>
    <t>OPS</t>
    <phoneticPr fontId="3"/>
  </si>
  <si>
    <t>走</t>
    <rPh sb="0" eb="1">
      <t>ハシ</t>
    </rPh>
    <phoneticPr fontId="4"/>
  </si>
  <si>
    <t>美沢</t>
    <rPh sb="0" eb="2">
      <t>ミサワ</t>
    </rPh>
    <phoneticPr fontId="4"/>
  </si>
  <si>
    <t>グラディウス</t>
    <phoneticPr fontId="4"/>
  </si>
  <si>
    <t>剱持</t>
    <rPh sb="0" eb="2">
      <t>ケンモチ</t>
    </rPh>
    <phoneticPr fontId="4"/>
  </si>
  <si>
    <t>佐伯</t>
    <rPh sb="0" eb="2">
      <t>サエキ</t>
    </rPh>
    <phoneticPr fontId="4"/>
  </si>
  <si>
    <t>高畑</t>
    <rPh sb="0" eb="2">
      <t>タカハタ</t>
    </rPh>
    <phoneticPr fontId="4"/>
  </si>
  <si>
    <t>金子</t>
    <rPh sb="0" eb="2">
      <t>カネコ</t>
    </rPh>
    <phoneticPr fontId="4"/>
  </si>
  <si>
    <t>中</t>
    <rPh sb="0" eb="1">
      <t>ナカ</t>
    </rPh>
    <phoneticPr fontId="4"/>
  </si>
  <si>
    <t>那須</t>
    <rPh sb="0" eb="2">
      <t>ナス</t>
    </rPh>
    <phoneticPr fontId="4"/>
  </si>
  <si>
    <t>控え</t>
    <rPh sb="0" eb="1">
      <t>ヒカ</t>
    </rPh>
    <phoneticPr fontId="4"/>
  </si>
  <si>
    <t>打</t>
    <rPh sb="0" eb="1">
      <t>ダ</t>
    </rPh>
    <phoneticPr fontId="4"/>
  </si>
  <si>
    <t>点</t>
    <rPh sb="0" eb="1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</si>
</sst>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_ "/>
    <numFmt numFmtId="177" formatCode="0.000_ "/>
    <numFmt numFmtId="178" formatCode="0.000_);[Red]\(0.000\)"/>
    <numFmt numFmtId="179" formatCode="0.000;_ 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明朝B"/>
      <family val="1"/>
      <charset val="128"/>
    </font>
    <font>
      <b/>
      <sz val="11"/>
      <color rgb="FFFF0000"/>
      <name val="HGS明朝B"/>
      <family val="1"/>
      <charset val="128"/>
    </font>
    <font>
      <sz val="20"/>
      <color theme="1"/>
      <name val="HGS明朝B"/>
      <family val="1"/>
      <charset val="128"/>
    </font>
    <font>
      <sz val="6"/>
      <color theme="1"/>
      <name val="ＭＳ Ｐゴシック"/>
      <family val="3"/>
      <charset val="128"/>
    </font>
    <font>
      <sz val="6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9" fontId="5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178" fontId="10" fillId="2" borderId="4" xfId="2" applyNumberFormat="1" applyFont="1" applyFill="1" applyBorder="1" applyAlignment="1">
      <alignment horizontal="center" vertical="center" textRotation="255"/>
    </xf>
    <xf numFmtId="178" fontId="10" fillId="2" borderId="2" xfId="2" applyNumberFormat="1" applyFont="1" applyFill="1" applyBorder="1" applyAlignment="1">
      <alignment horizontal="center" vertical="center" textRotation="255"/>
    </xf>
    <xf numFmtId="176" fontId="10" fillId="2" borderId="4" xfId="2" applyNumberFormat="1" applyFont="1" applyFill="1" applyBorder="1" applyAlignment="1">
      <alignment horizontal="center" vertical="center" textRotation="255"/>
    </xf>
    <xf numFmtId="176" fontId="10" fillId="2" borderId="2" xfId="2" applyNumberFormat="1" applyFont="1" applyFill="1" applyBorder="1" applyAlignment="1">
      <alignment horizontal="center" vertical="center" textRotation="255"/>
    </xf>
    <xf numFmtId="0" fontId="6" fillId="2" borderId="4" xfId="2" applyFont="1" applyFill="1" applyBorder="1" applyAlignment="1">
      <alignment horizontal="center" vertical="center" textRotation="255"/>
    </xf>
    <xf numFmtId="0" fontId="6" fillId="2" borderId="2" xfId="2" applyFont="1" applyFill="1" applyBorder="1" applyAlignment="1">
      <alignment horizontal="center" vertical="center" textRotation="255"/>
    </xf>
    <xf numFmtId="0" fontId="10" fillId="2" borderId="4" xfId="2" applyFont="1" applyFill="1" applyBorder="1" applyAlignment="1">
      <alignment horizontal="center" vertical="center" textRotation="255"/>
    </xf>
    <xf numFmtId="0" fontId="10" fillId="2" borderId="2" xfId="2" applyFont="1" applyFill="1" applyBorder="1" applyAlignment="1">
      <alignment horizontal="center" vertical="center" textRotation="255"/>
    </xf>
    <xf numFmtId="178" fontId="6" fillId="2" borderId="4" xfId="2" applyNumberFormat="1" applyFont="1" applyFill="1" applyBorder="1" applyAlignment="1">
      <alignment horizontal="center" vertical="center" textRotation="255"/>
    </xf>
    <xf numFmtId="178" fontId="6" fillId="2" borderId="2" xfId="2" applyNumberFormat="1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"/>
  <sheetViews>
    <sheetView tabSelected="1" zoomScaleNormal="100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S4" sqref="S4"/>
    </sheetView>
  </sheetViews>
  <sheetFormatPr defaultColWidth="5.625" defaultRowHeight="13.5"/>
  <cols>
    <col min="1" max="1" width="5.5" style="4" bestFit="1" customWidth="1"/>
    <col min="2" max="2" width="9" style="4" bestFit="1" customWidth="1"/>
    <col min="3" max="6" width="4.125" style="1" bestFit="1" customWidth="1"/>
    <col min="7" max="8" width="2.375" style="1" bestFit="1" customWidth="1"/>
    <col min="9" max="9" width="3.25" style="1" bestFit="1" customWidth="1"/>
    <col min="10" max="10" width="4.125" style="1" customWidth="1"/>
    <col min="11" max="13" width="2.375" style="1" bestFit="1" customWidth="1"/>
    <col min="14" max="14" width="3.25" style="1" bestFit="1" customWidth="1"/>
    <col min="15" max="15" width="5.375" style="1" bestFit="1" customWidth="1"/>
    <col min="16" max="18" width="6" style="1" bestFit="1" customWidth="1"/>
    <col min="19" max="19" width="5.25" style="1" customWidth="1"/>
    <col min="20" max="20" width="3.375" style="1" bestFit="1" customWidth="1"/>
    <col min="21" max="22" width="5.25" style="1" bestFit="1" customWidth="1"/>
    <col min="23" max="23" width="3.875" style="1" bestFit="1" customWidth="1"/>
    <col min="24" max="24" width="5.25" style="1" bestFit="1" customWidth="1"/>
    <col min="25" max="25" width="3.875" style="1" bestFit="1" customWidth="1"/>
    <col min="26" max="26" width="5.25" style="1" bestFit="1" customWidth="1"/>
    <col min="27" max="27" width="3.875" style="1" bestFit="1" customWidth="1"/>
    <col min="28" max="29" width="5.25" style="1" bestFit="1" customWidth="1"/>
    <col min="30" max="30" width="3.375" style="1" bestFit="1" customWidth="1"/>
    <col min="31" max="31" width="3.875" style="1" bestFit="1" customWidth="1"/>
    <col min="32" max="34" width="3.375" style="1" bestFit="1" customWidth="1"/>
    <col min="35" max="35" width="3.875" style="1" bestFit="1" customWidth="1"/>
    <col min="36" max="36" width="3.375" style="1" bestFit="1" customWidth="1"/>
    <col min="37" max="39" width="5.25" style="1" bestFit="1" customWidth="1"/>
    <col min="40" max="40" width="3.375" style="1" bestFit="1" customWidth="1"/>
    <col min="41" max="41" width="3.875" style="1" bestFit="1" customWidth="1"/>
    <col min="42" max="44" width="5.25" style="1" bestFit="1" customWidth="1"/>
    <col min="45" max="45" width="3.375" style="1" bestFit="1" customWidth="1"/>
    <col min="46" max="49" width="5.25" style="1" bestFit="1" customWidth="1"/>
    <col min="50" max="50" width="3.375" style="1" bestFit="1" customWidth="1"/>
    <col min="51" max="52" width="5.25" style="1" bestFit="1" customWidth="1"/>
    <col min="53" max="53" width="3.375" style="1" bestFit="1" customWidth="1"/>
    <col min="54" max="55" width="5.25" style="1" bestFit="1" customWidth="1"/>
    <col min="56" max="56" width="3.375" style="1" bestFit="1" customWidth="1"/>
    <col min="57" max="58" width="5.25" style="1" bestFit="1" customWidth="1"/>
    <col min="59" max="16384" width="5.625" style="1"/>
  </cols>
  <sheetData>
    <row r="1" spans="1:58" s="4" customFormat="1" ht="13.5" customHeight="1">
      <c r="A1" s="18" t="s">
        <v>11</v>
      </c>
      <c r="B1" s="18" t="s">
        <v>12</v>
      </c>
      <c r="C1" s="19" t="s">
        <v>0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  <c r="T1" s="17"/>
      <c r="U1" s="17"/>
      <c r="V1" s="32"/>
      <c r="W1" s="17"/>
      <c r="X1" s="17"/>
      <c r="Y1" s="17"/>
      <c r="AA1" s="14"/>
      <c r="AC1" s="14"/>
      <c r="AE1" s="14"/>
      <c r="AI1" s="14"/>
      <c r="AL1" s="14"/>
      <c r="AO1" s="14"/>
      <c r="AP1" s="11"/>
      <c r="AQ1" s="11"/>
      <c r="AT1" s="11"/>
      <c r="AV1" s="11"/>
      <c r="AW1" s="11"/>
      <c r="AZ1" s="11"/>
      <c r="BB1" s="11"/>
      <c r="BC1" s="11"/>
      <c r="BF1" s="11"/>
    </row>
    <row r="2" spans="1:58" s="4" customFormat="1" ht="13.5" customHeight="1">
      <c r="A2" s="18"/>
      <c r="B2" s="18"/>
      <c r="C2" s="24" t="s">
        <v>1</v>
      </c>
      <c r="D2" s="26" t="s">
        <v>2</v>
      </c>
      <c r="E2" s="26" t="s">
        <v>3</v>
      </c>
      <c r="F2" s="19" t="s">
        <v>17</v>
      </c>
      <c r="G2" s="20"/>
      <c r="H2" s="20"/>
      <c r="I2" s="21"/>
      <c r="J2" s="28" t="s">
        <v>4</v>
      </c>
      <c r="K2" s="26" t="s">
        <v>5</v>
      </c>
      <c r="L2" s="26" t="s">
        <v>6</v>
      </c>
      <c r="M2" s="28" t="s">
        <v>7</v>
      </c>
      <c r="N2" s="26" t="s">
        <v>8</v>
      </c>
      <c r="O2" s="30" t="s">
        <v>9</v>
      </c>
      <c r="P2" s="22" t="s">
        <v>10</v>
      </c>
      <c r="Q2" s="22" t="s">
        <v>18</v>
      </c>
      <c r="R2" s="22" t="s">
        <v>21</v>
      </c>
      <c r="S2" s="35" t="s">
        <v>32</v>
      </c>
      <c r="T2" s="17"/>
      <c r="U2" s="17"/>
      <c r="V2" s="33"/>
      <c r="W2" s="17"/>
      <c r="X2" s="17"/>
      <c r="Y2" s="17"/>
      <c r="AA2" s="15"/>
      <c r="AC2" s="15"/>
      <c r="AE2" s="15"/>
      <c r="AI2" s="15"/>
      <c r="AL2" s="15"/>
      <c r="AO2" s="15"/>
      <c r="AP2" s="12"/>
      <c r="AQ2" s="12"/>
      <c r="AT2" s="12"/>
      <c r="AV2" s="12"/>
      <c r="AW2" s="12"/>
      <c r="AZ2" s="12"/>
      <c r="BB2" s="12"/>
      <c r="BC2" s="12"/>
      <c r="BF2" s="12"/>
    </row>
    <row r="3" spans="1:58" s="4" customFormat="1" ht="13.5" customHeight="1">
      <c r="A3" s="18"/>
      <c r="B3" s="18"/>
      <c r="C3" s="25"/>
      <c r="D3" s="27"/>
      <c r="E3" s="27"/>
      <c r="F3" s="10" t="s">
        <v>13</v>
      </c>
      <c r="G3" s="10" t="s">
        <v>14</v>
      </c>
      <c r="H3" s="10" t="s">
        <v>15</v>
      </c>
      <c r="I3" s="10" t="s">
        <v>16</v>
      </c>
      <c r="J3" s="29"/>
      <c r="K3" s="27"/>
      <c r="L3" s="27"/>
      <c r="M3" s="29"/>
      <c r="N3" s="27"/>
      <c r="O3" s="31"/>
      <c r="P3" s="23"/>
      <c r="Q3" s="23"/>
      <c r="R3" s="23"/>
      <c r="S3" s="36" t="s">
        <v>33</v>
      </c>
      <c r="T3" s="17"/>
      <c r="U3" s="17"/>
      <c r="V3" s="34"/>
      <c r="W3" s="17"/>
      <c r="X3" s="17"/>
      <c r="Y3" s="17"/>
      <c r="AA3" s="16"/>
      <c r="AC3" s="16"/>
      <c r="AE3" s="16"/>
      <c r="AI3" s="16"/>
      <c r="AL3" s="16"/>
      <c r="AO3" s="16"/>
      <c r="AP3" s="13"/>
      <c r="AQ3" s="13"/>
      <c r="AT3" s="13"/>
      <c r="AV3" s="13"/>
      <c r="AW3" s="13"/>
      <c r="AZ3" s="13"/>
      <c r="BB3" s="13"/>
      <c r="BC3" s="13"/>
      <c r="BF3" s="13"/>
    </row>
    <row r="4" spans="1:58">
      <c r="A4" s="4">
        <v>1</v>
      </c>
      <c r="B4" s="4" t="s">
        <v>22</v>
      </c>
      <c r="C4" s="1">
        <f>COUNTA(S4:XFD4)</f>
        <v>0</v>
      </c>
      <c r="D4" s="1">
        <f>(C4-SUM(COUNTIF(S4:XFD4,{"四球","死球","*犠*"})))</f>
        <v>0</v>
      </c>
      <c r="E4" s="1">
        <f>SUM(COUNTIF(S4:XFD4,{"*安","*二","*三","*本"}))</f>
        <v>0</v>
      </c>
      <c r="F4" s="1">
        <f>COUNTIF(S4:XFD4,"*安")</f>
        <v>0</v>
      </c>
      <c r="G4" s="1">
        <f>COUNTIF(S4:XFD4,"*二")</f>
        <v>0</v>
      </c>
      <c r="H4" s="1">
        <f>COUNTIF(S4:XFD4,"*三")</f>
        <v>0</v>
      </c>
      <c r="I4" s="1">
        <f>COUNTIF(S4:XFD4,"*本")</f>
        <v>0</v>
      </c>
      <c r="J4" s="1">
        <f t="shared" ref="J4:J23" si="0">F4+G4*2+H4*3+I4*4</f>
        <v>0</v>
      </c>
      <c r="K4" s="1">
        <f>COUNTIF(S4:XFD4,"犠打")</f>
        <v>0</v>
      </c>
      <c r="L4" s="1">
        <f>COUNTIF(S4:XFD4,"犠飛")</f>
        <v>0</v>
      </c>
      <c r="M4" s="1">
        <f>COUNTIF(S4:XFD4,"四球")+COUNTIF(S4:XFD4,"死球")</f>
        <v>0</v>
      </c>
      <c r="N4" s="1">
        <f>COUNTIF(S4:XFD4,"*三振")</f>
        <v>0</v>
      </c>
      <c r="O4" s="2" t="str">
        <f t="shared" ref="O4:O23" si="1">IF(D4=0,"0.000",E4/D4)</f>
        <v>0.000</v>
      </c>
      <c r="P4" s="3" t="str">
        <f t="shared" ref="P4:P23" si="2">IF(D4+M4+L4=0,"0.000",(E4+M4)/(D4+M4+L4))</f>
        <v>0.000</v>
      </c>
      <c r="Q4" s="3" t="str">
        <f t="shared" ref="Q4:Q23" si="3">IF(D4=0,"0.000",J4/D4)</f>
        <v>0.000</v>
      </c>
      <c r="R4" s="3">
        <f t="shared" ref="R4:R24" si="4">P4+Q4</f>
        <v>0</v>
      </c>
    </row>
    <row r="5" spans="1:58">
      <c r="A5" s="4">
        <v>2</v>
      </c>
      <c r="B5" s="4" t="s">
        <v>23</v>
      </c>
      <c r="C5" s="1">
        <f>COUNTA(S5:XFD5)</f>
        <v>0</v>
      </c>
      <c r="D5" s="1">
        <f>(C5-SUM(COUNTIF(S5:XFD5,{"四球","死球","*犠*"})))</f>
        <v>0</v>
      </c>
      <c r="E5" s="1">
        <f>SUM(COUNTIF(S5:XFD5,{"*安","*二","*三","*本"}))</f>
        <v>0</v>
      </c>
      <c r="F5" s="1">
        <f>COUNTIF(S5:XFD5,"*安")</f>
        <v>0</v>
      </c>
      <c r="G5" s="1">
        <f>COUNTIF(S5:XFD5,"*二")</f>
        <v>0</v>
      </c>
      <c r="H5" s="1">
        <f>COUNTIF(S5:XFD5,"*三")</f>
        <v>0</v>
      </c>
      <c r="I5" s="1">
        <f>COUNTIF(S5:XFD5,"*本")</f>
        <v>0</v>
      </c>
      <c r="J5" s="1">
        <f t="shared" si="0"/>
        <v>0</v>
      </c>
      <c r="K5" s="1">
        <f>COUNTIF(S5:XFD5,"犠打")</f>
        <v>0</v>
      </c>
      <c r="L5" s="1">
        <f>COUNTIF(S5:XFD5,"犠飛")</f>
        <v>0</v>
      </c>
      <c r="M5" s="1">
        <f>COUNTIF(S5:XFD5,"四球")+COUNTIF(S5:XFD5,"死球")</f>
        <v>0</v>
      </c>
      <c r="N5" s="1">
        <f>COUNTIF(S5:XFD5,"*三振")</f>
        <v>0</v>
      </c>
      <c r="O5" s="2" t="str">
        <f t="shared" si="1"/>
        <v>0.000</v>
      </c>
      <c r="P5" s="3" t="str">
        <f t="shared" si="2"/>
        <v>0.000</v>
      </c>
      <c r="Q5" s="3" t="str">
        <f t="shared" si="3"/>
        <v>0.000</v>
      </c>
      <c r="R5" s="3">
        <f t="shared" si="4"/>
        <v>0</v>
      </c>
    </row>
    <row r="6" spans="1:58">
      <c r="A6" s="4">
        <v>3</v>
      </c>
      <c r="B6" s="4" t="s">
        <v>24</v>
      </c>
      <c r="C6" s="1">
        <f>COUNTA(S6:XFD6)</f>
        <v>0</v>
      </c>
      <c r="D6" s="1">
        <f>(C6-SUM(COUNTIF(S6:XFD6,{"四球","死球","*犠*"})))</f>
        <v>0</v>
      </c>
      <c r="E6" s="1">
        <f>SUM(COUNTIF(S6:XFD6,{"*安","*二","*三","*本"}))</f>
        <v>0</v>
      </c>
      <c r="F6" s="1">
        <f>COUNTIF(S6:XFD6,"*安")</f>
        <v>0</v>
      </c>
      <c r="G6" s="1">
        <f>COUNTIF(S6:XFD6,"*二")</f>
        <v>0</v>
      </c>
      <c r="H6" s="1">
        <f>COUNTIF(S6:XFD6,"*三")</f>
        <v>0</v>
      </c>
      <c r="I6" s="1">
        <f>COUNTIF(S6:XFD6,"*本")</f>
        <v>0</v>
      </c>
      <c r="J6" s="1">
        <f t="shared" si="0"/>
        <v>0</v>
      </c>
      <c r="K6" s="1">
        <f>COUNTIF(S6:XFD6,"犠打")</f>
        <v>0</v>
      </c>
      <c r="L6" s="1">
        <f>COUNTIF(S6:XFD6,"犠飛")</f>
        <v>0</v>
      </c>
      <c r="M6" s="1">
        <f>COUNTIF(S6:XFD6,"四球")+COUNTIF(S6:XFD6,"死球")</f>
        <v>0</v>
      </c>
      <c r="N6" s="1">
        <f>COUNTIF(S6:XFD6,"*三振")</f>
        <v>0</v>
      </c>
      <c r="O6" s="2" t="str">
        <f t="shared" si="1"/>
        <v>0.000</v>
      </c>
      <c r="P6" s="3" t="str">
        <f t="shared" si="2"/>
        <v>0.000</v>
      </c>
      <c r="Q6" s="3" t="str">
        <f t="shared" si="3"/>
        <v>0.000</v>
      </c>
      <c r="R6" s="3">
        <f t="shared" si="4"/>
        <v>0</v>
      </c>
    </row>
    <row r="7" spans="1:58">
      <c r="A7" s="4">
        <v>4</v>
      </c>
      <c r="B7" s="4" t="s">
        <v>25</v>
      </c>
      <c r="C7" s="1">
        <f>COUNTA(S7:XFD7)</f>
        <v>0</v>
      </c>
      <c r="D7" s="1">
        <f>(C7-SUM(COUNTIF(S7:XFD7,{"四球","死球","*犠*"})))</f>
        <v>0</v>
      </c>
      <c r="E7" s="1">
        <f>SUM(COUNTIF(S7:XFD7,{"*安","*二","*三","*本"}))</f>
        <v>0</v>
      </c>
      <c r="F7" s="1">
        <f>COUNTIF(S7:XFD7,"*安")</f>
        <v>0</v>
      </c>
      <c r="G7" s="1">
        <f>COUNTIF(S7:XFD7,"*二")</f>
        <v>0</v>
      </c>
      <c r="H7" s="1">
        <f>COUNTIF(S7:XFD7,"*三")</f>
        <v>0</v>
      </c>
      <c r="I7" s="1">
        <f>COUNTIF(S7:XFD7,"*本")</f>
        <v>0</v>
      </c>
      <c r="J7" s="1">
        <f t="shared" si="0"/>
        <v>0</v>
      </c>
      <c r="K7" s="1">
        <f>COUNTIF(S7:XFD7,"犠打")</f>
        <v>0</v>
      </c>
      <c r="L7" s="1">
        <f>COUNTIF(S7:XFD7,"犠飛")</f>
        <v>0</v>
      </c>
      <c r="M7" s="1">
        <f>COUNTIF(S7:XFD7,"四球")+COUNTIF(S7:XFD7,"死球")</f>
        <v>0</v>
      </c>
      <c r="N7" s="1">
        <f>COUNTIF(S7:XFD7,"*三振")</f>
        <v>0</v>
      </c>
      <c r="O7" s="2" t="str">
        <f t="shared" si="1"/>
        <v>0.000</v>
      </c>
      <c r="P7" s="3" t="str">
        <f t="shared" si="2"/>
        <v>0.000</v>
      </c>
      <c r="Q7" s="3" t="str">
        <f t="shared" si="3"/>
        <v>0.000</v>
      </c>
      <c r="R7" s="3">
        <f t="shared" si="4"/>
        <v>0</v>
      </c>
    </row>
    <row r="8" spans="1:58">
      <c r="A8" s="4">
        <v>5</v>
      </c>
      <c r="B8" s="4" t="s">
        <v>26</v>
      </c>
      <c r="C8" s="1">
        <f>COUNTA(S8:XFD8)</f>
        <v>0</v>
      </c>
      <c r="D8" s="1">
        <f>(C8-SUM(COUNTIF(S8:XFD8,{"四球","死球","*犠*"})))</f>
        <v>0</v>
      </c>
      <c r="E8" s="1">
        <f>SUM(COUNTIF(S8:XFD8,{"*安","*二","*三","*本"}))</f>
        <v>0</v>
      </c>
      <c r="F8" s="1">
        <f>COUNTIF(S8:XFD8,"*安")</f>
        <v>0</v>
      </c>
      <c r="G8" s="1">
        <f>COUNTIF(S8:XFD8,"*二")</f>
        <v>0</v>
      </c>
      <c r="H8" s="1">
        <f>COUNTIF(S8:XFD8,"*三")</f>
        <v>0</v>
      </c>
      <c r="I8" s="1">
        <f>COUNTIF(S8:XFD8,"*本")</f>
        <v>0</v>
      </c>
      <c r="J8" s="1">
        <f t="shared" si="0"/>
        <v>0</v>
      </c>
      <c r="K8" s="1">
        <f>COUNTIF(S8:XFD8,"犠打")</f>
        <v>0</v>
      </c>
      <c r="L8" s="1">
        <f>COUNTIF(S8:XFD8,"犠飛")</f>
        <v>0</v>
      </c>
      <c r="M8" s="1">
        <f>COUNTIF(S8:XFD8,"四球")+COUNTIF(S8:XFD8,"死球")</f>
        <v>0</v>
      </c>
      <c r="N8" s="1">
        <f>COUNTIF(S8:XFD8,"*三振")</f>
        <v>0</v>
      </c>
      <c r="O8" s="2" t="str">
        <f t="shared" si="1"/>
        <v>0.000</v>
      </c>
      <c r="P8" s="3" t="str">
        <f t="shared" si="2"/>
        <v>0.000</v>
      </c>
      <c r="Q8" s="3" t="str">
        <f t="shared" si="3"/>
        <v>0.000</v>
      </c>
      <c r="R8" s="3">
        <f t="shared" si="4"/>
        <v>0</v>
      </c>
    </row>
    <row r="9" spans="1:58">
      <c r="A9" s="4">
        <v>6</v>
      </c>
      <c r="B9" s="4" t="s">
        <v>27</v>
      </c>
      <c r="C9" s="1">
        <f>COUNTA(S9:XFD9)</f>
        <v>0</v>
      </c>
      <c r="D9" s="1">
        <f>(C9-SUM(COUNTIF(S9:XFD9,{"四球","死球","*犠*"})))</f>
        <v>0</v>
      </c>
      <c r="E9" s="1">
        <f>SUM(COUNTIF(S9:XFD9,{"*安","*二","*三","*本"}))</f>
        <v>0</v>
      </c>
      <c r="F9" s="1">
        <f>COUNTIF(S9:XFD9,"*安")</f>
        <v>0</v>
      </c>
      <c r="G9" s="1">
        <f>COUNTIF(S9:XFD9,"*二")</f>
        <v>0</v>
      </c>
      <c r="H9" s="1">
        <f>COUNTIF(S9:XFD9,"*三")</f>
        <v>0</v>
      </c>
      <c r="I9" s="1">
        <f>COUNTIF(S9:XFD9,"*本")</f>
        <v>0</v>
      </c>
      <c r="J9" s="1">
        <f t="shared" si="0"/>
        <v>0</v>
      </c>
      <c r="K9" s="1">
        <f>COUNTIF(S9:XFD9,"犠打")</f>
        <v>0</v>
      </c>
      <c r="L9" s="1">
        <f>COUNTIF(S9:XFD9,"犠飛")</f>
        <v>0</v>
      </c>
      <c r="M9" s="1">
        <f>COUNTIF(S9:XFD9,"四球")+COUNTIF(S9:XFD9,"死球")</f>
        <v>0</v>
      </c>
      <c r="N9" s="1">
        <f>COUNTIF(S9:XFD9,"*三振")</f>
        <v>0</v>
      </c>
      <c r="O9" s="2" t="str">
        <f t="shared" si="1"/>
        <v>0.000</v>
      </c>
      <c r="P9" s="3" t="str">
        <f t="shared" si="2"/>
        <v>0.000</v>
      </c>
      <c r="Q9" s="3" t="str">
        <f t="shared" si="3"/>
        <v>0.000</v>
      </c>
      <c r="R9" s="3">
        <f t="shared" si="4"/>
        <v>0</v>
      </c>
    </row>
    <row r="10" spans="1:58">
      <c r="A10" s="4">
        <v>7</v>
      </c>
      <c r="B10" s="4" t="s">
        <v>28</v>
      </c>
      <c r="C10" s="1">
        <f>COUNTA(S10:XFD10)</f>
        <v>0</v>
      </c>
      <c r="D10" s="1">
        <f>(C10-SUM(COUNTIF(S10:XFD10,{"四球","死球","*犠*"})))</f>
        <v>0</v>
      </c>
      <c r="E10" s="1">
        <f>SUM(COUNTIF(S10:XFD10,{"*安","*二","*三","*本"}))</f>
        <v>0</v>
      </c>
      <c r="F10" s="1">
        <f>COUNTIF(S10:XFD10,"*安")</f>
        <v>0</v>
      </c>
      <c r="G10" s="1">
        <f>COUNTIF(S10:XFD10,"*二")</f>
        <v>0</v>
      </c>
      <c r="H10" s="1">
        <f>COUNTIF(S10:XFD10,"*三")</f>
        <v>0</v>
      </c>
      <c r="I10" s="1">
        <f>COUNTIF(S10:XFD10,"*本")</f>
        <v>0</v>
      </c>
      <c r="J10" s="1">
        <f t="shared" si="0"/>
        <v>0</v>
      </c>
      <c r="K10" s="1">
        <f>COUNTIF(S10:XFD10,"犠打")</f>
        <v>0</v>
      </c>
      <c r="L10" s="1">
        <f>COUNTIF(S10:XFD10,"犠飛")</f>
        <v>0</v>
      </c>
      <c r="M10" s="1">
        <f>COUNTIF(S10:XFD10,"四球")+COUNTIF(S10:XFD10,"死球")</f>
        <v>0</v>
      </c>
      <c r="N10" s="1">
        <f>COUNTIF(S10:XFD10,"*三振")</f>
        <v>0</v>
      </c>
      <c r="O10" s="2" t="str">
        <f t="shared" si="1"/>
        <v>0.000</v>
      </c>
      <c r="P10" s="3" t="str">
        <f t="shared" si="2"/>
        <v>0.000</v>
      </c>
      <c r="Q10" s="3" t="str">
        <f t="shared" si="3"/>
        <v>0.000</v>
      </c>
      <c r="R10" s="3">
        <f t="shared" si="4"/>
        <v>0</v>
      </c>
    </row>
    <row r="11" spans="1:58">
      <c r="A11" s="4">
        <v>8</v>
      </c>
      <c r="B11" s="4" t="s">
        <v>29</v>
      </c>
      <c r="C11" s="1">
        <f>COUNTA(S11:XFD11)</f>
        <v>0</v>
      </c>
      <c r="D11" s="1">
        <f>(C11-SUM(COUNTIF(S11:XFD11,{"四球","死球","*犠*"})))</f>
        <v>0</v>
      </c>
      <c r="E11" s="1">
        <f>SUM(COUNTIF(S11:XFD11,{"*安","*二","*三","*本"}))</f>
        <v>0</v>
      </c>
      <c r="F11" s="1">
        <f>COUNTIF(S11:XFD11,"*安")</f>
        <v>0</v>
      </c>
      <c r="G11" s="1">
        <f>COUNTIF(S11:XFD11,"*二")</f>
        <v>0</v>
      </c>
      <c r="H11" s="1">
        <f>COUNTIF(S11:XFD11,"*三")</f>
        <v>0</v>
      </c>
      <c r="I11" s="1">
        <f>COUNTIF(S11:XFD11,"*本")</f>
        <v>0</v>
      </c>
      <c r="J11" s="1">
        <f t="shared" si="0"/>
        <v>0</v>
      </c>
      <c r="K11" s="1">
        <f>COUNTIF(S11:XFD11,"犠打")</f>
        <v>0</v>
      </c>
      <c r="L11" s="1">
        <f>COUNTIF(S11:XFD11,"犠飛")</f>
        <v>0</v>
      </c>
      <c r="M11" s="1">
        <f>COUNTIF(S11:XFD11,"四球")+COUNTIF(S11:XFD11,"死球")</f>
        <v>0</v>
      </c>
      <c r="N11" s="1">
        <f>COUNTIF(S11:XFD11,"*三振")</f>
        <v>0</v>
      </c>
      <c r="O11" s="2" t="str">
        <f t="shared" si="1"/>
        <v>0.000</v>
      </c>
      <c r="P11" s="3" t="str">
        <f t="shared" si="2"/>
        <v>0.000</v>
      </c>
      <c r="Q11" s="3" t="str">
        <f t="shared" si="3"/>
        <v>0.000</v>
      </c>
      <c r="R11" s="3">
        <f t="shared" si="4"/>
        <v>0</v>
      </c>
    </row>
    <row r="12" spans="1:58">
      <c r="A12" s="4">
        <v>9</v>
      </c>
      <c r="B12" s="4" t="s">
        <v>30</v>
      </c>
      <c r="C12" s="1">
        <f>COUNTA(S12:XFD12)</f>
        <v>0</v>
      </c>
      <c r="D12" s="1">
        <f>(C12-SUM(COUNTIF(S12:XFD12,{"四球","死球","*犠*"})))</f>
        <v>0</v>
      </c>
      <c r="E12" s="1">
        <f>SUM(COUNTIF(S12:XFD12,{"*安","*二","*三","*本"}))</f>
        <v>0</v>
      </c>
      <c r="F12" s="1">
        <f>COUNTIF(S12:XFD12,"*安")</f>
        <v>0</v>
      </c>
      <c r="G12" s="1">
        <f>COUNTIF(S12:XFD12,"*二")</f>
        <v>0</v>
      </c>
      <c r="H12" s="1">
        <f>COUNTIF(S12:XFD12,"*三")</f>
        <v>0</v>
      </c>
      <c r="I12" s="1">
        <f>COUNTIF(S12:XFD12,"*本")</f>
        <v>0</v>
      </c>
      <c r="J12" s="1">
        <f t="shared" si="0"/>
        <v>0</v>
      </c>
      <c r="K12" s="1">
        <f>COUNTIF(S12:XFD12,"犠打")</f>
        <v>0</v>
      </c>
      <c r="L12" s="1">
        <f>COUNTIF(S12:XFD12,"犠飛")</f>
        <v>0</v>
      </c>
      <c r="M12" s="1">
        <f>COUNTIF(S12:XFD12,"四球")+COUNTIF(S12:XFD12,"死球")</f>
        <v>0</v>
      </c>
      <c r="N12" s="1">
        <f>COUNTIF(S12:XFD12,"*三振")</f>
        <v>0</v>
      </c>
      <c r="O12" s="2" t="str">
        <f t="shared" si="1"/>
        <v>0.000</v>
      </c>
      <c r="P12" s="3" t="str">
        <f t="shared" si="2"/>
        <v>0.000</v>
      </c>
      <c r="Q12" s="3" t="str">
        <f t="shared" si="3"/>
        <v>0.000</v>
      </c>
      <c r="R12" s="3">
        <f t="shared" si="4"/>
        <v>0</v>
      </c>
    </row>
    <row r="13" spans="1:58">
      <c r="A13" s="4" t="s">
        <v>31</v>
      </c>
      <c r="C13" s="1">
        <f>COUNTA(S13:XFD13)</f>
        <v>0</v>
      </c>
      <c r="D13" s="1">
        <f>(C13-SUM(COUNTIF(S13:XFD13,{"四球","死球","*犠*"})))</f>
        <v>0</v>
      </c>
      <c r="E13" s="1">
        <f>SUM(COUNTIF(S13:XFD13,{"*安","*二","*三","*本"}))</f>
        <v>0</v>
      </c>
      <c r="F13" s="1">
        <f>COUNTIF(S13:XFD13,"*安")</f>
        <v>0</v>
      </c>
      <c r="G13" s="1">
        <f>COUNTIF(S13:XFD13,"*二")</f>
        <v>0</v>
      </c>
      <c r="H13" s="1">
        <f>COUNTIF(S13:XFD13,"*三")</f>
        <v>0</v>
      </c>
      <c r="I13" s="1">
        <f>COUNTIF(S13:XFD13,"*本")</f>
        <v>0</v>
      </c>
      <c r="J13" s="1">
        <f t="shared" si="0"/>
        <v>0</v>
      </c>
      <c r="K13" s="1">
        <f>COUNTIF(S13:XFD13,"犠打")</f>
        <v>0</v>
      </c>
      <c r="L13" s="1">
        <f>COUNTIF(S13:XFD13,"犠飛")</f>
        <v>0</v>
      </c>
      <c r="M13" s="1">
        <f>COUNTIF(S13:XFD13,"四球")+COUNTIF(S13:XFD13,"死球")</f>
        <v>0</v>
      </c>
      <c r="N13" s="1">
        <f>COUNTIF(S13:XFD13,"*三振")</f>
        <v>0</v>
      </c>
      <c r="O13" s="2" t="str">
        <f t="shared" si="1"/>
        <v>0.000</v>
      </c>
      <c r="P13" s="3" t="str">
        <f t="shared" si="2"/>
        <v>0.000</v>
      </c>
      <c r="Q13" s="3" t="str">
        <f t="shared" si="3"/>
        <v>0.000</v>
      </c>
      <c r="R13" s="3">
        <f t="shared" si="4"/>
        <v>0</v>
      </c>
    </row>
    <row r="14" spans="1:58">
      <c r="A14" s="4" t="s">
        <v>31</v>
      </c>
      <c r="C14" s="1">
        <f>COUNTA(S14:XFD14)</f>
        <v>0</v>
      </c>
      <c r="D14" s="1">
        <f>(C14-SUM(COUNTIF(S14:XFD14,{"四球","死球","*犠*"})))</f>
        <v>0</v>
      </c>
      <c r="E14" s="1">
        <f>SUM(COUNTIF(S14:XFD14,{"*安","*二","*三","*本"}))</f>
        <v>0</v>
      </c>
      <c r="F14" s="1">
        <f>COUNTIF(S14:XFD14,"*安")</f>
        <v>0</v>
      </c>
      <c r="G14" s="1">
        <f>COUNTIF(S14:XFD14,"*二")</f>
        <v>0</v>
      </c>
      <c r="H14" s="1">
        <f>COUNTIF(S14:XFD14,"*三")</f>
        <v>0</v>
      </c>
      <c r="I14" s="1">
        <f>COUNTIF(S14:XFD14,"*本")</f>
        <v>0</v>
      </c>
      <c r="J14" s="1">
        <f t="shared" si="0"/>
        <v>0</v>
      </c>
      <c r="K14" s="1">
        <f>COUNTIF(S14:XFD14,"犠打")</f>
        <v>0</v>
      </c>
      <c r="L14" s="1">
        <f>COUNTIF(S14:XFD14,"犠飛")</f>
        <v>0</v>
      </c>
      <c r="M14" s="1">
        <f>COUNTIF(S14:XFD14,"四球")+COUNTIF(S14:XFD14,"死球")</f>
        <v>0</v>
      </c>
      <c r="N14" s="1">
        <f>COUNTIF(S14:XFD14,"*三振")</f>
        <v>0</v>
      </c>
      <c r="O14" s="2" t="str">
        <f t="shared" si="1"/>
        <v>0.000</v>
      </c>
      <c r="P14" s="3" t="str">
        <f t="shared" si="2"/>
        <v>0.000</v>
      </c>
      <c r="Q14" s="3" t="str">
        <f t="shared" si="3"/>
        <v>0.000</v>
      </c>
      <c r="R14" s="3">
        <f t="shared" si="4"/>
        <v>0</v>
      </c>
    </row>
    <row r="15" spans="1:58">
      <c r="A15" s="4" t="s">
        <v>31</v>
      </c>
      <c r="C15" s="1">
        <f>COUNTA(S15:XFD15)</f>
        <v>0</v>
      </c>
      <c r="D15" s="1">
        <f>(C15-SUM(COUNTIF(S15:XFD15,{"四球","死球","*犠*"})))</f>
        <v>0</v>
      </c>
      <c r="E15" s="1">
        <f>SUM(COUNTIF(S15:XFD15,{"*安","*二","*三","*本"}))</f>
        <v>0</v>
      </c>
      <c r="F15" s="1">
        <f>COUNTIF(S15:XFD15,"*安")</f>
        <v>0</v>
      </c>
      <c r="G15" s="1">
        <f>COUNTIF(S15:XFD15,"*二")</f>
        <v>0</v>
      </c>
      <c r="H15" s="1">
        <f>COUNTIF(S15:XFD15,"*三")</f>
        <v>0</v>
      </c>
      <c r="I15" s="1">
        <f>COUNTIF(S15:XFD15,"*本")</f>
        <v>0</v>
      </c>
      <c r="J15" s="1">
        <f t="shared" si="0"/>
        <v>0</v>
      </c>
      <c r="K15" s="1">
        <f>COUNTIF(S15:XFD15,"犠打")</f>
        <v>0</v>
      </c>
      <c r="L15" s="1">
        <f>COUNTIF(S15:XFD15,"犠飛")</f>
        <v>0</v>
      </c>
      <c r="M15" s="1">
        <f>COUNTIF(S15:XFD15,"四球")+COUNTIF(S15:XFD15,"死球")</f>
        <v>0</v>
      </c>
      <c r="N15" s="1">
        <f>COUNTIF(S15:XFD15,"*三振")</f>
        <v>0</v>
      </c>
      <c r="O15" s="2" t="str">
        <f t="shared" si="1"/>
        <v>0.000</v>
      </c>
      <c r="P15" s="3" t="str">
        <f t="shared" si="2"/>
        <v>0.000</v>
      </c>
      <c r="Q15" s="3" t="str">
        <f t="shared" si="3"/>
        <v>0.000</v>
      </c>
      <c r="R15" s="3">
        <f t="shared" si="4"/>
        <v>0</v>
      </c>
    </row>
    <row r="16" spans="1:58">
      <c r="A16" s="4" t="s">
        <v>31</v>
      </c>
      <c r="C16" s="1">
        <f>COUNTA(S16:XFD16)</f>
        <v>0</v>
      </c>
      <c r="D16" s="1">
        <f>(C16-SUM(COUNTIF(S16:XFD16,{"四球","死球","*犠*"})))</f>
        <v>0</v>
      </c>
      <c r="E16" s="1">
        <f>SUM(COUNTIF(S16:XFD16,{"*安","*二","*三","*本"}))</f>
        <v>0</v>
      </c>
      <c r="F16" s="1">
        <f>COUNTIF(S16:XFD16,"*安")</f>
        <v>0</v>
      </c>
      <c r="G16" s="1">
        <f>COUNTIF(S16:XFD16,"*二")</f>
        <v>0</v>
      </c>
      <c r="H16" s="1">
        <f>COUNTIF(S16:XFD16,"*三")</f>
        <v>0</v>
      </c>
      <c r="I16" s="1">
        <f>COUNTIF(S16:XFD16,"*本")</f>
        <v>0</v>
      </c>
      <c r="J16" s="1">
        <f t="shared" si="0"/>
        <v>0</v>
      </c>
      <c r="K16" s="1">
        <f>COUNTIF(S16:XFD16,"犠打")</f>
        <v>0</v>
      </c>
      <c r="L16" s="1">
        <f>COUNTIF(S16:XFD16,"犠飛")</f>
        <v>0</v>
      </c>
      <c r="M16" s="1">
        <f>COUNTIF(S16:XFD16,"四球")+COUNTIF(S16:XFD16,"死球")</f>
        <v>0</v>
      </c>
      <c r="N16" s="1">
        <f>COUNTIF(S16:XFD16,"*三振")</f>
        <v>0</v>
      </c>
      <c r="O16" s="2" t="str">
        <f t="shared" si="1"/>
        <v>0.000</v>
      </c>
      <c r="P16" s="3" t="str">
        <f t="shared" si="2"/>
        <v>0.000</v>
      </c>
      <c r="Q16" s="3" t="str">
        <f t="shared" si="3"/>
        <v>0.000</v>
      </c>
      <c r="R16" s="3">
        <f t="shared" si="4"/>
        <v>0</v>
      </c>
    </row>
    <row r="17" spans="1:18">
      <c r="A17" s="4" t="s">
        <v>31</v>
      </c>
      <c r="C17" s="1">
        <f>COUNTA(S17:XFD17)</f>
        <v>0</v>
      </c>
      <c r="D17" s="1">
        <f>(C17-SUM(COUNTIF(S17:XFD17,{"四球","死球","*犠*"})))</f>
        <v>0</v>
      </c>
      <c r="E17" s="1">
        <f>SUM(COUNTIF(S17:XFD17,{"*安","*二","*三","*本"}))</f>
        <v>0</v>
      </c>
      <c r="F17" s="1">
        <f>COUNTIF(S17:XFD17,"*安")</f>
        <v>0</v>
      </c>
      <c r="G17" s="1">
        <f>COUNTIF(S17:XFD17,"*二")</f>
        <v>0</v>
      </c>
      <c r="H17" s="1">
        <f>COUNTIF(S17:XFD17,"*三")</f>
        <v>0</v>
      </c>
      <c r="I17" s="1">
        <f>COUNTIF(S17:XFD17,"*本")</f>
        <v>0</v>
      </c>
      <c r="J17" s="1">
        <f t="shared" si="0"/>
        <v>0</v>
      </c>
      <c r="K17" s="1">
        <f>COUNTIF(S17:XFD17,"犠打")</f>
        <v>0</v>
      </c>
      <c r="L17" s="1">
        <f>COUNTIF(S17:XFD17,"犠飛")</f>
        <v>0</v>
      </c>
      <c r="M17" s="1">
        <f>COUNTIF(S17:XFD17,"四球")+COUNTIF(S17:XFD17,"死球")</f>
        <v>0</v>
      </c>
      <c r="N17" s="1">
        <f>COUNTIF(S17:XFD17,"*三振")</f>
        <v>0</v>
      </c>
      <c r="O17" s="2" t="str">
        <f t="shared" si="1"/>
        <v>0.000</v>
      </c>
      <c r="P17" s="3" t="str">
        <f t="shared" si="2"/>
        <v>0.000</v>
      </c>
      <c r="Q17" s="3" t="str">
        <f t="shared" si="3"/>
        <v>0.000</v>
      </c>
      <c r="R17" s="3">
        <f t="shared" si="4"/>
        <v>0</v>
      </c>
    </row>
    <row r="18" spans="1:18">
      <c r="A18" s="4" t="s">
        <v>31</v>
      </c>
      <c r="C18" s="1">
        <f>COUNTA(S18:XFD18)</f>
        <v>0</v>
      </c>
      <c r="D18" s="1">
        <f>(C18-SUM(COUNTIF(S18:XFD18,{"四球","死球","*犠*"})))</f>
        <v>0</v>
      </c>
      <c r="E18" s="1">
        <f>SUM(COUNTIF(S18:XFD18,{"*安","*二","*三","*本"}))</f>
        <v>0</v>
      </c>
      <c r="F18" s="1">
        <f>COUNTIF(S18:XFD18,"*安")</f>
        <v>0</v>
      </c>
      <c r="G18" s="1">
        <f>COUNTIF(S18:XFD18,"*二")</f>
        <v>0</v>
      </c>
      <c r="H18" s="1">
        <f>COUNTIF(S18:XFD18,"*三")</f>
        <v>0</v>
      </c>
      <c r="I18" s="1">
        <f>COUNTIF(S18:XFD18,"*本")</f>
        <v>0</v>
      </c>
      <c r="J18" s="1">
        <f t="shared" si="0"/>
        <v>0</v>
      </c>
      <c r="K18" s="1">
        <f>COUNTIF(S18:XFD18,"犠打")</f>
        <v>0</v>
      </c>
      <c r="L18" s="1">
        <f>COUNTIF(S18:XFD18,"犠飛")</f>
        <v>0</v>
      </c>
      <c r="M18" s="1">
        <f>COUNTIF(S18:XFD18,"四球")+COUNTIF(S18:XFD18,"死球")</f>
        <v>0</v>
      </c>
      <c r="N18" s="1">
        <f>COUNTIF(S18:XFD18,"*三振")</f>
        <v>0</v>
      </c>
      <c r="O18" s="2" t="str">
        <f t="shared" si="1"/>
        <v>0.000</v>
      </c>
      <c r="P18" s="3" t="str">
        <f t="shared" si="2"/>
        <v>0.000</v>
      </c>
      <c r="Q18" s="3" t="str">
        <f t="shared" si="3"/>
        <v>0.000</v>
      </c>
      <c r="R18" s="3">
        <f t="shared" si="4"/>
        <v>0</v>
      </c>
    </row>
    <row r="19" spans="1:18">
      <c r="A19" s="5" t="s">
        <v>31</v>
      </c>
      <c r="C19" s="1">
        <f>COUNTA(S19:XFD19)</f>
        <v>0</v>
      </c>
      <c r="D19" s="1">
        <f>(C19-SUM(COUNTIF(S19:XFD19,{"四球","死球","*犠*"})))</f>
        <v>0</v>
      </c>
      <c r="E19" s="1">
        <f>SUM(COUNTIF(S19:XFD19,{"*安","*二","*三","*本"}))</f>
        <v>0</v>
      </c>
      <c r="F19" s="1">
        <f>COUNTIF(S19:XFD19,"*安")</f>
        <v>0</v>
      </c>
      <c r="G19" s="1">
        <f>COUNTIF(S19:XFD19,"*二")</f>
        <v>0</v>
      </c>
      <c r="H19" s="1">
        <f>COUNTIF(S19:XFD19,"*三")</f>
        <v>0</v>
      </c>
      <c r="I19" s="1">
        <f>COUNTIF(S19:XFD19,"*本")</f>
        <v>0</v>
      </c>
      <c r="J19" s="1">
        <f t="shared" si="0"/>
        <v>0</v>
      </c>
      <c r="K19" s="1">
        <f>COUNTIF(S19:XFD19,"犠打")</f>
        <v>0</v>
      </c>
      <c r="L19" s="1">
        <f>COUNTIF(S19:XFD19,"犠飛")</f>
        <v>0</v>
      </c>
      <c r="M19" s="1">
        <f>COUNTIF(S19:XFD19,"四球")+COUNTIF(S19:XFD19,"死球")</f>
        <v>0</v>
      </c>
      <c r="N19" s="1">
        <f>COUNTIF(S19:XFD19,"*三振")</f>
        <v>0</v>
      </c>
      <c r="O19" s="2" t="str">
        <f t="shared" si="1"/>
        <v>0.000</v>
      </c>
      <c r="P19" s="3" t="str">
        <f t="shared" si="2"/>
        <v>0.000</v>
      </c>
      <c r="Q19" s="3" t="str">
        <f t="shared" si="3"/>
        <v>0.000</v>
      </c>
      <c r="R19" s="3">
        <f t="shared" si="4"/>
        <v>0</v>
      </c>
    </row>
    <row r="20" spans="1:18">
      <c r="A20" s="4" t="s">
        <v>20</v>
      </c>
      <c r="C20" s="1">
        <f>COUNTA(S20:XFD20)</f>
        <v>0</v>
      </c>
      <c r="D20" s="1">
        <f>(C20-SUM(COUNTIF(S20:XFD20,{"四球","死球","*犠*"})))</f>
        <v>0</v>
      </c>
      <c r="E20" s="1">
        <f>SUM(COUNTIF(S20:XFD20,{"*安","*二","*三","*本"}))</f>
        <v>0</v>
      </c>
      <c r="F20" s="1">
        <f>COUNTIF(S20:XFD20,"*安")</f>
        <v>0</v>
      </c>
      <c r="G20" s="1">
        <f>COUNTIF(S20:XFD20,"*二")</f>
        <v>0</v>
      </c>
      <c r="H20" s="1">
        <f>COUNTIF(S20:XFD20,"*三")</f>
        <v>0</v>
      </c>
      <c r="I20" s="1">
        <f>COUNTIF(S20:XFD20,"*本")</f>
        <v>0</v>
      </c>
      <c r="J20" s="1">
        <f t="shared" si="0"/>
        <v>0</v>
      </c>
      <c r="K20" s="1">
        <f>COUNTIF(S20:XFD20,"犠打")</f>
        <v>0</v>
      </c>
      <c r="L20" s="1">
        <f>COUNTIF(S20:XFD20,"犠飛")</f>
        <v>0</v>
      </c>
      <c r="M20" s="1">
        <f>COUNTIF(S20:XFD20,"四球")+COUNTIF(S20:XFD20,"死球")</f>
        <v>0</v>
      </c>
      <c r="N20" s="1">
        <f>COUNTIF(S20:XFD20,"*三振")</f>
        <v>0</v>
      </c>
      <c r="O20" s="2" t="str">
        <f t="shared" si="1"/>
        <v>0.000</v>
      </c>
      <c r="P20" s="3" t="str">
        <f t="shared" si="2"/>
        <v>0.000</v>
      </c>
      <c r="Q20" s="3" t="str">
        <f t="shared" si="3"/>
        <v>0.000</v>
      </c>
      <c r="R20" s="3">
        <f t="shared" si="4"/>
        <v>0</v>
      </c>
    </row>
    <row r="21" spans="1:18">
      <c r="A21" s="4" t="s">
        <v>20</v>
      </c>
      <c r="C21" s="1">
        <f>COUNTA(S21:XFD21)</f>
        <v>0</v>
      </c>
      <c r="D21" s="1">
        <f>(C21-SUM(COUNTIF(S21:XFD21,{"四球","死球","*犠*"})))</f>
        <v>0</v>
      </c>
      <c r="E21" s="1">
        <f>SUM(COUNTIF(S21:XFD21,{"*安","*二","*三","*本"}))</f>
        <v>0</v>
      </c>
      <c r="F21" s="1">
        <f>COUNTIF(S21:XFD21,"*安")</f>
        <v>0</v>
      </c>
      <c r="G21" s="1">
        <f>COUNTIF(S21:XFD21,"*二")</f>
        <v>0</v>
      </c>
      <c r="H21" s="1">
        <f>COUNTIF(S21:XFD21,"*三")</f>
        <v>0</v>
      </c>
      <c r="I21" s="1">
        <f>COUNTIF(S21:XFD21,"*本")</f>
        <v>0</v>
      </c>
      <c r="J21" s="1">
        <f t="shared" si="0"/>
        <v>0</v>
      </c>
      <c r="K21" s="1">
        <f>COUNTIF(S21:XFD21,"犠打")</f>
        <v>0</v>
      </c>
      <c r="L21" s="1">
        <f>COUNTIF(S21:XFD21,"犠飛")</f>
        <v>0</v>
      </c>
      <c r="M21" s="1">
        <f>COUNTIF(S21:XFD21,"四球")+COUNTIF(S21:XFD21,"死球")</f>
        <v>0</v>
      </c>
      <c r="N21" s="1">
        <f>COUNTIF(S21:XFD21,"*三振")</f>
        <v>0</v>
      </c>
      <c r="O21" s="2" t="str">
        <f t="shared" si="1"/>
        <v>0.000</v>
      </c>
      <c r="P21" s="3" t="str">
        <f t="shared" si="2"/>
        <v>0.000</v>
      </c>
      <c r="Q21" s="3" t="str">
        <f t="shared" si="3"/>
        <v>0.000</v>
      </c>
      <c r="R21" s="3">
        <f t="shared" si="4"/>
        <v>0</v>
      </c>
    </row>
    <row r="22" spans="1:18">
      <c r="A22" s="4" t="s">
        <v>20</v>
      </c>
      <c r="C22" s="1">
        <f>COUNTA(S22:XFD22)</f>
        <v>0</v>
      </c>
      <c r="D22" s="1">
        <f>(C22-SUM(COUNTIF(S22:XFD22,{"四球","死球","*犠*"})))</f>
        <v>0</v>
      </c>
      <c r="E22" s="1">
        <f>SUM(COUNTIF(S22:XFD22,{"*安","*二","*三","*本"}))</f>
        <v>0</v>
      </c>
      <c r="F22" s="1">
        <f>COUNTIF(S22:XFD22,"*安")</f>
        <v>0</v>
      </c>
      <c r="G22" s="1">
        <f>COUNTIF(S22:XFD22,"*二")</f>
        <v>0</v>
      </c>
      <c r="H22" s="1">
        <f>COUNTIF(S22:XFD22,"*三")</f>
        <v>0</v>
      </c>
      <c r="I22" s="1">
        <f>COUNTIF(S22:XFD22,"*本")</f>
        <v>0</v>
      </c>
      <c r="J22" s="1">
        <f t="shared" si="0"/>
        <v>0</v>
      </c>
      <c r="K22" s="1">
        <f>COUNTIF(S22:XFD22,"犠打")</f>
        <v>0</v>
      </c>
      <c r="L22" s="1">
        <f>COUNTIF(S22:XFD22,"犠飛")</f>
        <v>0</v>
      </c>
      <c r="M22" s="1">
        <f>COUNTIF(S22:XFD22,"四球")+COUNTIF(S22:XFD22,"死球")</f>
        <v>0</v>
      </c>
      <c r="N22" s="1">
        <f>COUNTIF(S22:XFD22,"*三振")</f>
        <v>0</v>
      </c>
      <c r="O22" s="2" t="str">
        <f t="shared" si="1"/>
        <v>0.000</v>
      </c>
      <c r="P22" s="3" t="str">
        <f t="shared" si="2"/>
        <v>0.000</v>
      </c>
      <c r="Q22" s="3" t="str">
        <f t="shared" si="3"/>
        <v>0.000</v>
      </c>
      <c r="R22" s="3">
        <f t="shared" si="4"/>
        <v>0</v>
      </c>
    </row>
    <row r="23" spans="1:18">
      <c r="A23" s="4" t="s">
        <v>20</v>
      </c>
      <c r="C23" s="1">
        <f>COUNTA(S23:XFD23)</f>
        <v>0</v>
      </c>
      <c r="D23" s="1">
        <f>(C23-SUM(COUNTIF(S23:XFD23,{"四球","死球","*犠*"})))</f>
        <v>0</v>
      </c>
      <c r="E23" s="1">
        <f>SUM(COUNTIF(S23:XFD23,{"*安","*二","*三","*本"}))</f>
        <v>0</v>
      </c>
      <c r="F23" s="1">
        <f>COUNTIF(S23:XFD23,"*安")</f>
        <v>0</v>
      </c>
      <c r="G23" s="1">
        <f>COUNTIF(S23:XFD23,"*二")</f>
        <v>0</v>
      </c>
      <c r="H23" s="1">
        <f>COUNTIF(S23:XFD23,"*三")</f>
        <v>0</v>
      </c>
      <c r="I23" s="1">
        <f>COUNTIF(S23:XFD23,"*本")</f>
        <v>0</v>
      </c>
      <c r="J23" s="1">
        <f t="shared" si="0"/>
        <v>0</v>
      </c>
      <c r="K23" s="1">
        <f>COUNTIF(S23:XFD23,"犠打")</f>
        <v>0</v>
      </c>
      <c r="L23" s="1">
        <f>COUNTIF(S23:XFD23,"犠飛")</f>
        <v>0</v>
      </c>
      <c r="M23" s="1">
        <f>COUNTIF(S23:XFD23,"四球")+COUNTIF(S23:XFD23,"死球")</f>
        <v>0</v>
      </c>
      <c r="N23" s="1">
        <f>COUNTIF(S23:XFD23,"*三振")</f>
        <v>0</v>
      </c>
      <c r="O23" s="2" t="str">
        <f t="shared" si="1"/>
        <v>0.000</v>
      </c>
      <c r="P23" s="3" t="str">
        <f t="shared" si="2"/>
        <v>0.000</v>
      </c>
      <c r="Q23" s="3" t="str">
        <f t="shared" si="3"/>
        <v>0.000</v>
      </c>
      <c r="R23" s="3">
        <f t="shared" si="4"/>
        <v>0</v>
      </c>
    </row>
    <row r="24" spans="1:18" s="6" customFormat="1">
      <c r="A24" s="9" t="s">
        <v>19</v>
      </c>
      <c r="C24" s="6">
        <f t="shared" ref="C24:N24" si="5">SUM(C4:C23)</f>
        <v>0</v>
      </c>
      <c r="D24" s="6">
        <f t="shared" si="5"/>
        <v>0</v>
      </c>
      <c r="E24" s="6">
        <f t="shared" si="5"/>
        <v>0</v>
      </c>
      <c r="F24" s="6">
        <f t="shared" si="5"/>
        <v>0</v>
      </c>
      <c r="G24" s="6">
        <f t="shared" si="5"/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  <c r="O24" s="8" t="e">
        <f>E24/D24</f>
        <v>#DIV/0!</v>
      </c>
      <c r="P24" s="7" t="e">
        <f>(E24+M24)/(D24+M24+L24)</f>
        <v>#DIV/0!</v>
      </c>
      <c r="Q24" s="7" t="e">
        <f>J24/D24</f>
        <v>#DIV/0!</v>
      </c>
      <c r="R24" s="7" t="e">
        <f t="shared" si="4"/>
        <v>#DIV/0!</v>
      </c>
    </row>
  </sheetData>
  <mergeCells count="36">
    <mergeCell ref="C1:S1"/>
    <mergeCell ref="A1:A3"/>
    <mergeCell ref="B1:B3"/>
    <mergeCell ref="T1:T3"/>
    <mergeCell ref="U1:U3"/>
    <mergeCell ref="P2:P3"/>
    <mergeCell ref="C2:C3"/>
    <mergeCell ref="D2:D3"/>
    <mergeCell ref="E2:E3"/>
    <mergeCell ref="J2:J3"/>
    <mergeCell ref="K2:K3"/>
    <mergeCell ref="F2:I2"/>
    <mergeCell ref="Q2:Q3"/>
    <mergeCell ref="L2:L3"/>
    <mergeCell ref="N2:N3"/>
    <mergeCell ref="AT1:AT3"/>
    <mergeCell ref="AO1:AO3"/>
    <mergeCell ref="O2:O3"/>
    <mergeCell ref="AC1:AC3"/>
    <mergeCell ref="M2:M3"/>
    <mergeCell ref="W1:W3"/>
    <mergeCell ref="X1:X3"/>
    <mergeCell ref="Y1:Y3"/>
    <mergeCell ref="AA1:AA3"/>
    <mergeCell ref="AQ1:AQ3"/>
    <mergeCell ref="AP1:AP3"/>
    <mergeCell ref="R2:R3"/>
    <mergeCell ref="AI1:AI3"/>
    <mergeCell ref="AE1:AE3"/>
    <mergeCell ref="AL1:AL3"/>
    <mergeCell ref="AZ1:AZ3"/>
    <mergeCell ref="BB1:BB3"/>
    <mergeCell ref="BC1:BC3"/>
    <mergeCell ref="BF1:BF3"/>
    <mergeCell ref="AV1:AV3"/>
    <mergeCell ref="AW1:AW3"/>
  </mergeCells>
  <phoneticPr fontId="4"/>
  <conditionalFormatting sqref="AT25">
    <cfRule type="cellIs" dxfId="15" priority="16" operator="equal">
      <formula>MAX($C$4:$C$23)</formula>
    </cfRule>
  </conditionalFormatting>
  <conditionalFormatting sqref="C4:C23">
    <cfRule type="cellIs" dxfId="14" priority="15" operator="equal">
      <formula>MAX($C$4:$C$23)</formula>
    </cfRule>
  </conditionalFormatting>
  <conditionalFormatting sqref="D4:D23">
    <cfRule type="cellIs" dxfId="13" priority="14" operator="equal">
      <formula>MAX($D$4:$D$23)</formula>
    </cfRule>
  </conditionalFormatting>
  <conditionalFormatting sqref="E4:E23">
    <cfRule type="cellIs" dxfId="12" priority="13" operator="equal">
      <formula>MAX($E$4:$E$23)</formula>
    </cfRule>
  </conditionalFormatting>
  <conditionalFormatting sqref="F4:F23">
    <cfRule type="cellIs" dxfId="11" priority="12" operator="equal">
      <formula>MAX($F$4:$F$23)</formula>
    </cfRule>
  </conditionalFormatting>
  <conditionalFormatting sqref="G4:G23">
    <cfRule type="cellIs" dxfId="10" priority="11" operator="equal">
      <formula>MAX($G$4:$G$23)</formula>
    </cfRule>
  </conditionalFormatting>
  <conditionalFormatting sqref="I4:I23">
    <cfRule type="cellIs" dxfId="9" priority="10" operator="equal">
      <formula>MAX($I$4:$I$23)</formula>
    </cfRule>
  </conditionalFormatting>
  <conditionalFormatting sqref="J4:J23">
    <cfRule type="cellIs" dxfId="8" priority="9" operator="equal">
      <formula>MAX($J$4:$J$23)</formula>
    </cfRule>
  </conditionalFormatting>
  <conditionalFormatting sqref="K4:K23">
    <cfRule type="cellIs" dxfId="7" priority="8" operator="equal">
      <formula>MAX($K$4:$K$23)</formula>
    </cfRule>
  </conditionalFormatting>
  <conditionalFormatting sqref="L4:L23">
    <cfRule type="cellIs" dxfId="6" priority="7" operator="equal">
      <formula>MAX($L$4:$L$23)</formula>
    </cfRule>
  </conditionalFormatting>
  <conditionalFormatting sqref="M4:M23">
    <cfRule type="cellIs" dxfId="5" priority="6" operator="equal">
      <formula>MAX($M$4:$M$23)</formula>
    </cfRule>
  </conditionalFormatting>
  <conditionalFormatting sqref="N4:N23">
    <cfRule type="cellIs" dxfId="4" priority="5" operator="equal">
      <formula>MAX($N$4:$N$23)</formula>
    </cfRule>
  </conditionalFormatting>
  <conditionalFormatting sqref="O4:O23">
    <cfRule type="top10" dxfId="3" priority="4" rank="3"/>
  </conditionalFormatting>
  <conditionalFormatting sqref="P4:P23">
    <cfRule type="top10" dxfId="2" priority="3" rank="3"/>
  </conditionalFormatting>
  <conditionalFormatting sqref="Q4:Q23">
    <cfRule type="top10" dxfId="1" priority="2" rank="3"/>
  </conditionalFormatting>
  <conditionalFormatting sqref="R4:R23">
    <cfRule type="top10" dxfId="0" priority="1" rank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成績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有智麿呂</dc:creator>
  <cp:lastModifiedBy>Owner</cp:lastModifiedBy>
  <dcterms:created xsi:type="dcterms:W3CDTF">2012-10-29T07:14:42Z</dcterms:created>
  <dcterms:modified xsi:type="dcterms:W3CDTF">2014-11-10T04:00:07Z</dcterms:modified>
</cp:coreProperties>
</file>