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Something\inaho\txt\"/>
    </mc:Choice>
  </mc:AlternateContent>
  <bookViews>
    <workbookView xWindow="0" yWindow="0" windowWidth="19200" windowHeight="7455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D22" i="5"/>
  <c r="D21" i="5"/>
  <c r="D20" i="5"/>
  <c r="D19" i="5"/>
  <c r="D18" i="5"/>
  <c r="D16" i="5"/>
  <c r="D15" i="5"/>
  <c r="D14" i="5"/>
  <c r="D13" i="5"/>
  <c r="D12" i="5"/>
  <c r="D11" i="5"/>
  <c r="D5" i="5"/>
  <c r="D9" i="5"/>
  <c r="D8" i="5"/>
  <c r="D7" i="5"/>
  <c r="D6" i="5"/>
  <c r="D4" i="5"/>
  <c r="C4" i="5"/>
  <c r="C23" i="5" l="1"/>
  <c r="B11" i="5"/>
  <c r="C11" i="5"/>
  <c r="B12" i="5"/>
  <c r="C12" i="5"/>
  <c r="B13" i="5"/>
  <c r="C13" i="5"/>
  <c r="B14" i="5"/>
  <c r="C14" i="5"/>
  <c r="B15" i="5"/>
  <c r="C15" i="5"/>
  <c r="B16" i="5"/>
  <c r="C16" i="5"/>
  <c r="B18" i="5"/>
  <c r="C18" i="5"/>
  <c r="B19" i="5"/>
  <c r="C19" i="5"/>
  <c r="B20" i="5"/>
  <c r="C20" i="5"/>
  <c r="B21" i="5"/>
  <c r="C21" i="5"/>
  <c r="B22" i="5"/>
  <c r="C22" i="5"/>
  <c r="B23" i="5"/>
  <c r="C9" i="5"/>
  <c r="B8" i="5"/>
  <c r="C7" i="5"/>
  <c r="B7" i="5"/>
  <c r="C5" i="5"/>
  <c r="B6" i="5"/>
  <c r="B5" i="5"/>
  <c r="B4" i="5"/>
  <c r="F5" i="5" l="1"/>
  <c r="G5" i="5"/>
  <c r="H5" i="5"/>
  <c r="I5" i="5"/>
  <c r="J5" i="5"/>
  <c r="C6" i="5"/>
  <c r="F6" i="5"/>
  <c r="G6" i="5"/>
  <c r="H6" i="5"/>
  <c r="I6" i="5"/>
  <c r="J6" i="5"/>
  <c r="F7" i="5"/>
  <c r="G7" i="5"/>
  <c r="H7" i="5"/>
  <c r="I7" i="5"/>
  <c r="J7" i="5"/>
  <c r="C8" i="5"/>
  <c r="F8" i="5"/>
  <c r="G8" i="5"/>
  <c r="H8" i="5"/>
  <c r="I8" i="5"/>
  <c r="J8" i="5"/>
  <c r="B9" i="5"/>
  <c r="F9" i="5"/>
  <c r="G9" i="5"/>
  <c r="H9" i="5"/>
  <c r="I9" i="5"/>
  <c r="J9" i="5"/>
  <c r="F4" i="5"/>
  <c r="G4" i="5"/>
  <c r="H4" i="5"/>
  <c r="I4" i="5"/>
  <c r="J4" i="5"/>
  <c r="J16" i="5"/>
  <c r="I16" i="5" l="1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F19" i="5"/>
  <c r="G19" i="5"/>
  <c r="H19" i="5"/>
  <c r="I19" i="5"/>
  <c r="J19" i="5"/>
  <c r="F20" i="5"/>
  <c r="G20" i="5"/>
  <c r="H20" i="5"/>
  <c r="I20" i="5"/>
  <c r="J20" i="5"/>
  <c r="F21" i="5"/>
  <c r="G21" i="5"/>
  <c r="H21" i="5"/>
  <c r="I21" i="5"/>
  <c r="J21" i="5"/>
  <c r="F22" i="5"/>
  <c r="G22" i="5"/>
  <c r="H22" i="5"/>
  <c r="I22" i="5"/>
  <c r="J22" i="5"/>
  <c r="F23" i="5"/>
  <c r="G23" i="5"/>
  <c r="H23" i="5"/>
  <c r="I23" i="5"/>
  <c r="J23" i="5"/>
  <c r="F18" i="5"/>
  <c r="G18" i="5"/>
  <c r="H18" i="5"/>
  <c r="I18" i="5"/>
  <c r="J18" i="5"/>
</calcChain>
</file>

<file path=xl/sharedStrings.xml><?xml version="1.0" encoding="utf-8"?>
<sst xmlns="http://schemas.openxmlformats.org/spreadsheetml/2006/main" count="73" uniqueCount="31">
  <si>
    <t>優花</t>
    <rPh sb="0" eb="2">
      <t>ユウカ</t>
    </rPh>
    <phoneticPr fontId="1"/>
  </si>
  <si>
    <t>PS</t>
    <phoneticPr fontId="1"/>
  </si>
  <si>
    <t>PS</t>
    <phoneticPr fontId="1"/>
  </si>
  <si>
    <t>BH</t>
    <phoneticPr fontId="1"/>
  </si>
  <si>
    <t>HW</t>
    <phoneticPr fontId="1"/>
  </si>
  <si>
    <t>AG</t>
    <phoneticPr fontId="1"/>
  </si>
  <si>
    <t>AE</t>
    <phoneticPr fontId="1"/>
  </si>
  <si>
    <t>BO</t>
    <phoneticPr fontId="1"/>
  </si>
  <si>
    <t>リンネ</t>
    <phoneticPr fontId="1"/>
  </si>
  <si>
    <t>アルトワルツ</t>
    <phoneticPr fontId="1"/>
  </si>
  <si>
    <t>Lv</t>
    <phoneticPr fontId="1"/>
  </si>
  <si>
    <t>X-UMA</t>
    <phoneticPr fontId="1"/>
  </si>
  <si>
    <t>設備</t>
    <rPh sb="0" eb="2">
      <t>セツビ</t>
    </rPh>
    <phoneticPr fontId="1"/>
  </si>
  <si>
    <t>優花</t>
    <rPh sb="0" eb="2">
      <t>ユウカ</t>
    </rPh>
    <phoneticPr fontId="1"/>
  </si>
  <si>
    <t>アルトワルツ</t>
    <phoneticPr fontId="1"/>
  </si>
  <si>
    <t>リンネ</t>
    <phoneticPr fontId="1"/>
  </si>
  <si>
    <t>キャラクター補正</t>
    <rPh sb="6" eb="8">
      <t>ホセイ</t>
    </rPh>
    <phoneticPr fontId="1"/>
  </si>
  <si>
    <t>最大AP</t>
    <rPh sb="0" eb="2">
      <t>サイダイ</t>
    </rPh>
    <phoneticPr fontId="1"/>
  </si>
  <si>
    <t>回復AP</t>
    <rPh sb="0" eb="2">
      <t>カイフク</t>
    </rPh>
    <phoneticPr fontId="1"/>
  </si>
  <si>
    <t>攻撃</t>
    <rPh sb="0" eb="2">
      <t>コウゲキ</t>
    </rPh>
    <phoneticPr fontId="1"/>
  </si>
  <si>
    <t>防御</t>
    <rPh sb="0" eb="2">
      <t>ボウギョ</t>
    </rPh>
    <phoneticPr fontId="1"/>
  </si>
  <si>
    <t>魔力</t>
    <rPh sb="0" eb="2">
      <t>マリョク</t>
    </rPh>
    <phoneticPr fontId="1"/>
  </si>
  <si>
    <t>抵抗</t>
    <rPh sb="0" eb="2">
      <t>テイコウ</t>
    </rPh>
    <phoneticPr fontId="1"/>
  </si>
  <si>
    <t>反応</t>
    <rPh sb="0" eb="2">
      <t>ハンノウ</t>
    </rPh>
    <phoneticPr fontId="1"/>
  </si>
  <si>
    <t>根性</t>
    <rPh sb="0" eb="2">
      <t>コンジョウ</t>
    </rPh>
    <phoneticPr fontId="1"/>
  </si>
  <si>
    <t>ステータス(Lv0)</t>
    <phoneticPr fontId="1"/>
  </si>
  <si>
    <t>ステータス(Lv100)</t>
    <phoneticPr fontId="1"/>
  </si>
  <si>
    <t>X-UMA撃破後(最大4回)</t>
    <rPh sb="5" eb="7">
      <t>ゲキハ</t>
    </rPh>
    <rPh sb="7" eb="8">
      <t>ゴ</t>
    </rPh>
    <rPh sb="9" eb="11">
      <t>サイダイ</t>
    </rPh>
    <rPh sb="12" eb="13">
      <t>カイ</t>
    </rPh>
    <phoneticPr fontId="1"/>
  </si>
  <si>
    <t>DRESS開発設備強化時(最大3回)</t>
    <rPh sb="5" eb="7">
      <t>カイハツ</t>
    </rPh>
    <rPh sb="7" eb="9">
      <t>セツビ</t>
    </rPh>
    <rPh sb="9" eb="11">
      <t>キョウカ</t>
    </rPh>
    <rPh sb="11" eb="12">
      <t>ジ</t>
    </rPh>
    <rPh sb="13" eb="15">
      <t>サイダイ</t>
    </rPh>
    <rPh sb="16" eb="17">
      <t>カイ</t>
    </rPh>
    <phoneticPr fontId="1"/>
  </si>
  <si>
    <t>最大HP</t>
    <rPh sb="0" eb="2">
      <t>サイダイ</t>
    </rPh>
    <phoneticPr fontId="1"/>
  </si>
  <si>
    <t>最大MP</t>
    <rPh sb="0" eb="2">
      <t>サイダイ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</si>
</sst>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2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B1" sqref="B1"/>
    </sheetView>
  </sheetViews>
  <sheetFormatPr defaultRowHeight="12.75"/>
  <sheetData>
    <row r="1" spans="1:20">
      <c r="A1" s="3" t="s">
        <v>10</v>
      </c>
      <c r="B1">
        <v>100</v>
      </c>
      <c r="C1" s="3" t="s">
        <v>11</v>
      </c>
      <c r="D1">
        <v>4</v>
      </c>
      <c r="E1" s="3" t="s">
        <v>12</v>
      </c>
      <c r="F1">
        <v>3</v>
      </c>
    </row>
    <row r="2" spans="1:20">
      <c r="B2" t="s">
        <v>29</v>
      </c>
      <c r="C2" t="s">
        <v>30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N2" t="s">
        <v>29</v>
      </c>
      <c r="O2" t="s">
        <v>30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</row>
    <row r="3" spans="1:20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M3" s="8" t="s">
        <v>25</v>
      </c>
      <c r="N3" s="8"/>
      <c r="O3" s="8"/>
      <c r="P3" s="8"/>
      <c r="Q3" s="8"/>
      <c r="R3" s="8"/>
      <c r="S3" s="8"/>
      <c r="T3" s="8"/>
    </row>
    <row r="4" spans="1:20">
      <c r="A4" s="6" t="s">
        <v>2</v>
      </c>
      <c r="B4" s="4">
        <f>MIN(ROUNDDOWN(N4*N$32+(N11-N4)/100*$B$1+N18*$D$1+N25*$F$1,0),9999)</f>
        <v>8640</v>
      </c>
      <c r="C4" s="4">
        <f>MIN(ROUNDDOWN(O4*O$32+(O11-O4)/100*$B$1+O18*$D$1+O25*$F$1,0),7499)</f>
        <v>5400</v>
      </c>
      <c r="D4" s="4">
        <f>32+1*$D$1+4*$F$1</f>
        <v>48</v>
      </c>
      <c r="E4" s="4">
        <v>12</v>
      </c>
      <c r="F4" s="4">
        <f t="shared" ref="F4:J9" si="0">MIN(ROUNDDOWN(P4*P$32+(P11-P4)/100*$B$1+P18*$D$1+P25*$F$1,0),9999)</f>
        <v>962</v>
      </c>
      <c r="G4" s="4">
        <f t="shared" si="0"/>
        <v>847</v>
      </c>
      <c r="H4" s="4">
        <f t="shared" si="0"/>
        <v>962</v>
      </c>
      <c r="I4" s="4">
        <f t="shared" si="0"/>
        <v>847</v>
      </c>
      <c r="J4" s="4">
        <f t="shared" si="0"/>
        <v>480</v>
      </c>
      <c r="K4" s="4">
        <v>20</v>
      </c>
      <c r="M4" s="6" t="s">
        <v>1</v>
      </c>
      <c r="N4">
        <v>2400</v>
      </c>
      <c r="O4">
        <v>1500</v>
      </c>
      <c r="P4">
        <v>250</v>
      </c>
      <c r="Q4">
        <v>220</v>
      </c>
      <c r="R4">
        <v>250</v>
      </c>
      <c r="S4">
        <v>220</v>
      </c>
      <c r="T4">
        <v>180</v>
      </c>
    </row>
    <row r="5" spans="1:20">
      <c r="A5" s="6" t="s">
        <v>3</v>
      </c>
      <c r="B5" s="4">
        <f>MIN(ROUNDDOWN(N5*N$32+(N12-N5)/100*$B$1+N19*$D$1+N26*$F$1,0),7999)</f>
        <v>5760</v>
      </c>
      <c r="C5" s="4">
        <f>MIN(ROUNDDOWN(O5*O$32+(O12-O5)/100*$B$1+O19*$D$1+O26*$F$1,0),7999)</f>
        <v>5760</v>
      </c>
      <c r="D5" s="4">
        <f>24+1*$D$1+4*$F$1</f>
        <v>40</v>
      </c>
      <c r="E5" s="4">
        <v>10</v>
      </c>
      <c r="F5" s="4">
        <f t="shared" si="0"/>
        <v>962</v>
      </c>
      <c r="G5" s="4">
        <f t="shared" si="0"/>
        <v>616</v>
      </c>
      <c r="H5" s="4">
        <f t="shared" si="0"/>
        <v>770</v>
      </c>
      <c r="I5" s="4">
        <f t="shared" si="0"/>
        <v>770</v>
      </c>
      <c r="J5" s="4">
        <f t="shared" si="0"/>
        <v>600</v>
      </c>
      <c r="K5" s="4">
        <v>24</v>
      </c>
      <c r="M5" s="6" t="s">
        <v>3</v>
      </c>
      <c r="N5">
        <v>1600</v>
      </c>
      <c r="O5">
        <v>1600</v>
      </c>
      <c r="P5">
        <v>250</v>
      </c>
      <c r="Q5">
        <v>160</v>
      </c>
      <c r="R5">
        <v>200</v>
      </c>
      <c r="S5">
        <v>200</v>
      </c>
      <c r="T5">
        <v>225</v>
      </c>
    </row>
    <row r="6" spans="1:20">
      <c r="A6" s="6" t="s">
        <v>4</v>
      </c>
      <c r="B6" s="4">
        <f>MIN(ROUNDDOWN(N6*N$32+(N13-N6)/100*$B$1+N20*$D$1+N27*$F$1,0),4999)</f>
        <v>3600</v>
      </c>
      <c r="C6" s="4">
        <f>MIN(ROUNDDOWN(O6*O$32+(O13-O6)/100*$B$1+O20*$D$1+O27*$F$1,0),9999)</f>
        <v>9999</v>
      </c>
      <c r="D6" s="4">
        <f>20+1*$D$1+4*$F$1</f>
        <v>36</v>
      </c>
      <c r="E6" s="4">
        <v>14</v>
      </c>
      <c r="F6" s="4">
        <f t="shared" si="0"/>
        <v>385</v>
      </c>
      <c r="G6" s="4">
        <f t="shared" si="0"/>
        <v>385</v>
      </c>
      <c r="H6" s="4">
        <f t="shared" si="0"/>
        <v>1155</v>
      </c>
      <c r="I6" s="4">
        <f t="shared" si="0"/>
        <v>1155</v>
      </c>
      <c r="J6" s="4">
        <f t="shared" si="0"/>
        <v>360</v>
      </c>
      <c r="K6" s="4">
        <v>16</v>
      </c>
      <c r="M6" s="6" t="s">
        <v>4</v>
      </c>
      <c r="N6">
        <v>1000</v>
      </c>
      <c r="O6">
        <v>3000</v>
      </c>
      <c r="P6">
        <v>100</v>
      </c>
      <c r="Q6">
        <v>100</v>
      </c>
      <c r="R6">
        <v>300</v>
      </c>
      <c r="S6">
        <v>300</v>
      </c>
      <c r="T6">
        <v>135</v>
      </c>
    </row>
    <row r="7" spans="1:20">
      <c r="A7" s="6" t="s">
        <v>5</v>
      </c>
      <c r="B7" s="4">
        <f>MIN(ROUNDDOWN(N7*N$32+(N14-N7)/100*$B$1+N21*$D$1+N28*$F$1,0),6999)</f>
        <v>5040</v>
      </c>
      <c r="C7" s="4">
        <f>MIN(ROUNDDOWN(O7*O$32+(O14-O7)/100*$B$1+O21*$D$1+O28*$F$1,0),6999)</f>
        <v>5040</v>
      </c>
      <c r="D7" s="5">
        <f>24+1*$D$1+4*$F$1</f>
        <v>40</v>
      </c>
      <c r="E7" s="5">
        <v>8</v>
      </c>
      <c r="F7" s="4">
        <f t="shared" si="0"/>
        <v>770</v>
      </c>
      <c r="G7" s="4">
        <f t="shared" si="0"/>
        <v>539</v>
      </c>
      <c r="H7" s="4">
        <f t="shared" si="0"/>
        <v>770</v>
      </c>
      <c r="I7" s="4">
        <f t="shared" si="0"/>
        <v>539</v>
      </c>
      <c r="J7" s="4">
        <f t="shared" si="0"/>
        <v>840</v>
      </c>
      <c r="K7" s="5">
        <v>8</v>
      </c>
      <c r="M7" s="6" t="s">
        <v>5</v>
      </c>
      <c r="N7">
        <v>1400</v>
      </c>
      <c r="O7">
        <v>1400</v>
      </c>
      <c r="P7">
        <v>200</v>
      </c>
      <c r="Q7">
        <v>140</v>
      </c>
      <c r="R7">
        <v>200</v>
      </c>
      <c r="S7">
        <v>140</v>
      </c>
      <c r="T7">
        <v>315</v>
      </c>
    </row>
    <row r="8" spans="1:20">
      <c r="A8" s="6" t="s">
        <v>6</v>
      </c>
      <c r="B8" s="4">
        <f>MIN(ROUNDDOWN(N8*N$32+(N15-N8)/100*$B$1+N22*$D$1+N29*$F$1,0),7999)</f>
        <v>5760</v>
      </c>
      <c r="C8" s="4">
        <f>MIN(ROUNDDOWN(O8*O$32+(O15-O8)/100*$B$1+O22*$D$1+O29*$F$1,0),9999)</f>
        <v>9000</v>
      </c>
      <c r="D8" s="5">
        <f>28+1*$D$1+4*$F$1</f>
        <v>44</v>
      </c>
      <c r="E8" s="5">
        <v>14</v>
      </c>
      <c r="F8" s="4">
        <f t="shared" si="0"/>
        <v>577</v>
      </c>
      <c r="G8" s="4">
        <f t="shared" si="0"/>
        <v>577</v>
      </c>
      <c r="H8" s="4">
        <f t="shared" si="0"/>
        <v>962</v>
      </c>
      <c r="I8" s="4">
        <f t="shared" si="0"/>
        <v>962</v>
      </c>
      <c r="J8" s="4">
        <f t="shared" si="0"/>
        <v>528</v>
      </c>
      <c r="K8" s="5">
        <v>12</v>
      </c>
      <c r="L8" s="1"/>
      <c r="M8" s="6" t="s">
        <v>6</v>
      </c>
      <c r="N8">
        <v>1600</v>
      </c>
      <c r="O8">
        <v>2500</v>
      </c>
      <c r="P8">
        <v>150</v>
      </c>
      <c r="Q8">
        <v>150</v>
      </c>
      <c r="R8">
        <v>250</v>
      </c>
      <c r="S8">
        <v>250</v>
      </c>
      <c r="T8" s="1">
        <v>198</v>
      </c>
    </row>
    <row r="9" spans="1:20">
      <c r="A9" s="6" t="s">
        <v>7</v>
      </c>
      <c r="B9" s="4">
        <f>MIN(ROUNDDOWN(N9*N$32+(N16-N9)/100*$B$1+N23*$D$1+N30*$F$1,0),9999)</f>
        <v>9999</v>
      </c>
      <c r="C9" s="4">
        <f>MIN(ROUNDDOWN(O9*O$32+(O16-O9)/100*$B$1+O23*$D$1+O30*$F$1,0),2499)</f>
        <v>1800</v>
      </c>
      <c r="D9" s="5">
        <f>24+1*$D$1+4*$F$1</f>
        <v>40</v>
      </c>
      <c r="E9" s="5">
        <v>16</v>
      </c>
      <c r="F9" s="4">
        <f t="shared" si="0"/>
        <v>1540</v>
      </c>
      <c r="G9" s="4">
        <f t="shared" si="0"/>
        <v>1155</v>
      </c>
      <c r="H9" s="4">
        <f t="shared" si="0"/>
        <v>385</v>
      </c>
      <c r="I9" s="4">
        <f t="shared" si="0"/>
        <v>385</v>
      </c>
      <c r="J9" s="4">
        <f t="shared" si="0"/>
        <v>240</v>
      </c>
      <c r="K9" s="5">
        <v>32</v>
      </c>
      <c r="M9" s="6" t="s">
        <v>7</v>
      </c>
      <c r="N9" s="1">
        <v>4000</v>
      </c>
      <c r="O9">
        <v>500</v>
      </c>
      <c r="P9">
        <v>400</v>
      </c>
      <c r="Q9">
        <v>300</v>
      </c>
      <c r="R9">
        <v>100</v>
      </c>
      <c r="S9">
        <v>100</v>
      </c>
      <c r="T9">
        <v>90</v>
      </c>
    </row>
    <row r="10" spans="1:20">
      <c r="A10" s="7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M10" s="8" t="s">
        <v>26</v>
      </c>
      <c r="N10" s="8"/>
      <c r="O10" s="8"/>
      <c r="P10" s="8"/>
      <c r="Q10" s="8"/>
      <c r="R10" s="8"/>
      <c r="S10" s="8"/>
      <c r="T10" s="8"/>
    </row>
    <row r="11" spans="1:20">
      <c r="A11" s="6" t="s">
        <v>1</v>
      </c>
      <c r="B11" s="4">
        <f>MIN(ROUNDDOWN(N4*N$33+(N11-N4)/100*$B$1+N18*$D$1+N25*$F$1,0),9999)</f>
        <v>8880</v>
      </c>
      <c r="C11" s="4">
        <f>MIN(ROUNDDOWN(O4*O$33+(O11-O4)/100*$B$1+O18*$D$1+O25*$F$1,0),7499)</f>
        <v>5250</v>
      </c>
      <c r="D11" s="4">
        <f>32+1*$D$1+4*$F$1</f>
        <v>48</v>
      </c>
      <c r="E11" s="4">
        <v>12</v>
      </c>
      <c r="F11" s="4">
        <f t="shared" ref="F11:J16" si="1">MIN(ROUNDDOWN(P4*P$33+(P11-P4)/100*$B$1+P18*$D$1+P25*$F$1,0),9999)</f>
        <v>993</v>
      </c>
      <c r="G11" s="4">
        <f t="shared" si="1"/>
        <v>874</v>
      </c>
      <c r="H11" s="4">
        <f t="shared" si="1"/>
        <v>931</v>
      </c>
      <c r="I11" s="4">
        <f t="shared" si="1"/>
        <v>819</v>
      </c>
      <c r="J11" s="4">
        <f t="shared" si="1"/>
        <v>450</v>
      </c>
      <c r="K11" s="4">
        <v>20</v>
      </c>
      <c r="M11" s="6" t="s">
        <v>1</v>
      </c>
      <c r="N11">
        <v>5400</v>
      </c>
      <c r="O11">
        <v>3375</v>
      </c>
      <c r="P11">
        <v>500</v>
      </c>
      <c r="Q11">
        <v>440</v>
      </c>
      <c r="R11">
        <v>500</v>
      </c>
      <c r="S11">
        <v>440</v>
      </c>
      <c r="T11">
        <v>280</v>
      </c>
    </row>
    <row r="12" spans="1:20">
      <c r="A12" s="6" t="s">
        <v>3</v>
      </c>
      <c r="B12" s="4">
        <f>MIN(ROUNDDOWN(N5*N$33+(N12-N5)/100*$B$1+N19*$D$1+N26*$F$1,0),7999)</f>
        <v>5920</v>
      </c>
      <c r="C12" s="4">
        <f>MIN(ROUNDDOWN(O5*O$33+(O12-O5)/100*$B$1+O19*$D$1+O26*$F$1,0),7999)</f>
        <v>5600</v>
      </c>
      <c r="D12" s="4">
        <f>24+1*$D$1+4*$F$1</f>
        <v>40</v>
      </c>
      <c r="E12" s="4">
        <v>10</v>
      </c>
      <c r="F12" s="4">
        <f t="shared" si="1"/>
        <v>993</v>
      </c>
      <c r="G12" s="4">
        <f t="shared" si="1"/>
        <v>636</v>
      </c>
      <c r="H12" s="4">
        <f t="shared" si="1"/>
        <v>745</v>
      </c>
      <c r="I12" s="4">
        <f t="shared" si="1"/>
        <v>745</v>
      </c>
      <c r="J12" s="4">
        <f t="shared" si="1"/>
        <v>562</v>
      </c>
      <c r="K12" s="4">
        <v>24</v>
      </c>
      <c r="M12" s="6" t="s">
        <v>3</v>
      </c>
      <c r="N12">
        <v>3600</v>
      </c>
      <c r="O12">
        <v>3600</v>
      </c>
      <c r="P12">
        <v>500</v>
      </c>
      <c r="Q12">
        <v>320</v>
      </c>
      <c r="R12">
        <v>400</v>
      </c>
      <c r="S12">
        <v>400</v>
      </c>
      <c r="T12">
        <v>350</v>
      </c>
    </row>
    <row r="13" spans="1:20">
      <c r="A13" s="6" t="s">
        <v>4</v>
      </c>
      <c r="B13" s="4">
        <f>MIN(ROUNDDOWN(N6*N$33+(N13-N6)/100*$B$1+N20*$D$1+N27*$F$1,0),4999)</f>
        <v>3700</v>
      </c>
      <c r="C13" s="4">
        <f>MIN(ROUNDDOWN(O6*O$33+(O13-O6)/100*$B$1+O20*$D$1+O27*$F$1,0),9999)</f>
        <v>9999</v>
      </c>
      <c r="D13" s="4">
        <f>20+1*$D$1+4*$F$1</f>
        <v>36</v>
      </c>
      <c r="E13" s="4">
        <v>14</v>
      </c>
      <c r="F13" s="4">
        <f t="shared" si="1"/>
        <v>397</v>
      </c>
      <c r="G13" s="4">
        <f t="shared" si="1"/>
        <v>397</v>
      </c>
      <c r="H13" s="4">
        <f t="shared" si="1"/>
        <v>1117</v>
      </c>
      <c r="I13" s="4">
        <f t="shared" si="1"/>
        <v>1117</v>
      </c>
      <c r="J13" s="4">
        <f t="shared" si="1"/>
        <v>337</v>
      </c>
      <c r="K13" s="4">
        <v>16</v>
      </c>
      <c r="M13" s="6" t="s">
        <v>4</v>
      </c>
      <c r="N13">
        <v>2250</v>
      </c>
      <c r="O13">
        <v>6750</v>
      </c>
      <c r="P13">
        <v>200</v>
      </c>
      <c r="Q13">
        <v>200</v>
      </c>
      <c r="R13">
        <v>600</v>
      </c>
      <c r="S13">
        <v>600</v>
      </c>
      <c r="T13">
        <v>210</v>
      </c>
    </row>
    <row r="14" spans="1:20">
      <c r="A14" s="6" t="s">
        <v>5</v>
      </c>
      <c r="B14" s="4">
        <f>MIN(ROUNDDOWN(N7*N$33+(N14-N7)/100*$B$1+N21*$D$1+N28*$F$1,0),6999)</f>
        <v>5180</v>
      </c>
      <c r="C14" s="4">
        <f>MIN(ROUNDDOWN(O7*O$33+(O14-O7)/100*$B$1+O21*$D$1+O28*$F$1,0),6999)</f>
        <v>4900</v>
      </c>
      <c r="D14" s="5">
        <f>24+1*$D$1+4*$F$1</f>
        <v>40</v>
      </c>
      <c r="E14" s="5">
        <v>8</v>
      </c>
      <c r="F14" s="4">
        <f t="shared" si="1"/>
        <v>795</v>
      </c>
      <c r="G14" s="4">
        <f t="shared" si="1"/>
        <v>556</v>
      </c>
      <c r="H14" s="4">
        <f t="shared" si="1"/>
        <v>745</v>
      </c>
      <c r="I14" s="4">
        <f t="shared" si="1"/>
        <v>521</v>
      </c>
      <c r="J14" s="4">
        <f t="shared" si="1"/>
        <v>787</v>
      </c>
      <c r="K14" s="5">
        <v>8</v>
      </c>
      <c r="M14" s="6" t="s">
        <v>5</v>
      </c>
      <c r="N14">
        <v>3150</v>
      </c>
      <c r="O14">
        <v>3150</v>
      </c>
      <c r="P14">
        <v>400</v>
      </c>
      <c r="Q14">
        <v>280</v>
      </c>
      <c r="R14">
        <v>400</v>
      </c>
      <c r="S14">
        <v>280</v>
      </c>
      <c r="T14">
        <v>490</v>
      </c>
    </row>
    <row r="15" spans="1:20">
      <c r="A15" s="6" t="s">
        <v>6</v>
      </c>
      <c r="B15" s="4">
        <f>MIN(ROUNDDOWN(N8*N$33+(N15-N8)/100*$B$1+N22*$D$1+N29*$F$1,0),7999)</f>
        <v>5920</v>
      </c>
      <c r="C15" s="4">
        <f>MIN(ROUNDDOWN(O8*O$33+(O15-O8)/100*$B$1+O22*$D$1+O29*$F$1,0),9999)</f>
        <v>8750</v>
      </c>
      <c r="D15" s="5">
        <f>28+1*$D$1+4*$F$1</f>
        <v>44</v>
      </c>
      <c r="E15" s="5">
        <v>14</v>
      </c>
      <c r="F15" s="4">
        <f t="shared" si="1"/>
        <v>596</v>
      </c>
      <c r="G15" s="4">
        <f t="shared" si="1"/>
        <v>596</v>
      </c>
      <c r="H15" s="4">
        <f t="shared" si="1"/>
        <v>931</v>
      </c>
      <c r="I15" s="4">
        <f t="shared" si="1"/>
        <v>931</v>
      </c>
      <c r="J15" s="4">
        <f t="shared" si="1"/>
        <v>495</v>
      </c>
      <c r="K15" s="5">
        <v>12</v>
      </c>
      <c r="M15" s="6" t="s">
        <v>6</v>
      </c>
      <c r="N15">
        <v>3600</v>
      </c>
      <c r="O15">
        <v>5625</v>
      </c>
      <c r="P15">
        <v>300</v>
      </c>
      <c r="Q15">
        <v>300</v>
      </c>
      <c r="R15">
        <v>500</v>
      </c>
      <c r="S15">
        <v>500</v>
      </c>
      <c r="T15" s="1">
        <v>308</v>
      </c>
    </row>
    <row r="16" spans="1:20">
      <c r="A16" s="6" t="s">
        <v>7</v>
      </c>
      <c r="B16" s="4">
        <f>MIN(ROUNDDOWN(N9*N$33+(N16-N9)/100*$B$1+N23*$D$1+N30*$F$1,0),9999)</f>
        <v>9999</v>
      </c>
      <c r="C16" s="4">
        <f>MIN(ROUNDDOWN(O9*O$33+(O16-O9)/100*$B$1+O23*$D$1+O30*$F$1,0),2499)</f>
        <v>1750</v>
      </c>
      <c r="D16" s="5">
        <f>24+1*$D$1+4*$F$1</f>
        <v>40</v>
      </c>
      <c r="E16" s="5">
        <v>16</v>
      </c>
      <c r="F16" s="4">
        <f t="shared" si="1"/>
        <v>1590</v>
      </c>
      <c r="G16" s="4">
        <f t="shared" si="1"/>
        <v>1192</v>
      </c>
      <c r="H16" s="4">
        <f t="shared" si="1"/>
        <v>372</v>
      </c>
      <c r="I16" s="4">
        <f t="shared" si="1"/>
        <v>372</v>
      </c>
      <c r="J16" s="4">
        <f t="shared" si="1"/>
        <v>225</v>
      </c>
      <c r="K16" s="5">
        <v>32</v>
      </c>
      <c r="M16" s="6" t="s">
        <v>7</v>
      </c>
      <c r="N16" s="1">
        <v>9000</v>
      </c>
      <c r="O16">
        <v>1125</v>
      </c>
      <c r="P16">
        <v>800</v>
      </c>
      <c r="Q16">
        <v>600</v>
      </c>
      <c r="R16">
        <v>200</v>
      </c>
      <c r="S16">
        <v>200</v>
      </c>
      <c r="T16">
        <v>140</v>
      </c>
    </row>
    <row r="17" spans="1:20">
      <c r="A17" s="7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M17" s="8" t="s">
        <v>27</v>
      </c>
      <c r="N17" s="8"/>
      <c r="O17" s="8"/>
      <c r="P17" s="8"/>
      <c r="Q17" s="8"/>
      <c r="R17" s="8"/>
      <c r="S17" s="8"/>
      <c r="T17" s="8"/>
    </row>
    <row r="18" spans="1:20" ht="12.75" customHeight="1">
      <c r="A18" s="6" t="s">
        <v>1</v>
      </c>
      <c r="B18" s="4">
        <f>MIN(ROUNDDOWN(N4*N$34+(N11-N4)/100*$B$1+N18*$D$1+N25*$F$1,0),9999)</f>
        <v>8400</v>
      </c>
      <c r="C18" s="4">
        <f>MIN(ROUNDDOWN(O4*O$34+(O11-O4)/100*$B$1+O18*$D$1+O25*$F$1,0),7499)</f>
        <v>5550</v>
      </c>
      <c r="D18" s="4">
        <f>32+1*$D$1+4*$F$1</f>
        <v>48</v>
      </c>
      <c r="E18" s="4">
        <v>12</v>
      </c>
      <c r="F18" s="4">
        <f t="shared" ref="F18:J23" si="2">MIN(ROUNDDOWN(P4*P$34+(P11-P4)/100*$B$1+P18*$D$1+P25*$F$1,0),9999)</f>
        <v>931</v>
      </c>
      <c r="G18" s="4">
        <f t="shared" si="2"/>
        <v>819</v>
      </c>
      <c r="H18" s="4">
        <f t="shared" si="2"/>
        <v>993</v>
      </c>
      <c r="I18" s="4">
        <f t="shared" si="2"/>
        <v>874</v>
      </c>
      <c r="J18" s="4">
        <f t="shared" si="2"/>
        <v>440</v>
      </c>
      <c r="K18" s="4">
        <v>20</v>
      </c>
      <c r="M18" s="6" t="s">
        <v>1</v>
      </c>
      <c r="N18">
        <v>360</v>
      </c>
      <c r="O18">
        <v>225</v>
      </c>
      <c r="P18">
        <v>50</v>
      </c>
      <c r="Q18">
        <v>44</v>
      </c>
      <c r="R18">
        <v>50</v>
      </c>
      <c r="S18">
        <v>44</v>
      </c>
      <c r="T18">
        <v>20</v>
      </c>
    </row>
    <row r="19" spans="1:20">
      <c r="A19" s="6" t="s">
        <v>3</v>
      </c>
      <c r="B19" s="4">
        <f>MIN(ROUNDDOWN(N5*N$34+(N12-N5)/100*$B$1+N19*$D$1+N26*$F$1,0),7999)</f>
        <v>5600</v>
      </c>
      <c r="C19" s="4">
        <f>MIN(ROUNDDOWN(O5*O$34+(O12-O5)/100*$B$1+O19*$D$1+O26*$F$1,0),7999)</f>
        <v>5920</v>
      </c>
      <c r="D19" s="4">
        <f>24+1*$D$1+4*$F$1</f>
        <v>40</v>
      </c>
      <c r="E19" s="4">
        <v>10</v>
      </c>
      <c r="F19" s="4">
        <f t="shared" si="2"/>
        <v>931</v>
      </c>
      <c r="G19" s="4">
        <f t="shared" si="2"/>
        <v>596</v>
      </c>
      <c r="H19" s="4">
        <f t="shared" si="2"/>
        <v>795</v>
      </c>
      <c r="I19" s="4">
        <f t="shared" si="2"/>
        <v>795</v>
      </c>
      <c r="J19" s="4">
        <f t="shared" si="2"/>
        <v>550</v>
      </c>
      <c r="K19" s="4">
        <v>24</v>
      </c>
      <c r="M19" s="6" t="s">
        <v>3</v>
      </c>
      <c r="N19">
        <v>240</v>
      </c>
      <c r="O19">
        <v>240</v>
      </c>
      <c r="P19">
        <v>50</v>
      </c>
      <c r="Q19">
        <v>32</v>
      </c>
      <c r="R19">
        <v>40</v>
      </c>
      <c r="S19">
        <v>40</v>
      </c>
      <c r="T19">
        <v>25</v>
      </c>
    </row>
    <row r="20" spans="1:20">
      <c r="A20" s="6" t="s">
        <v>4</v>
      </c>
      <c r="B20" s="4">
        <f>MIN(ROUNDDOWN(N6*N$34+(N13-N6)/100*$B$1+N20*$D$1+N27*$F$1,0),4999)</f>
        <v>3500</v>
      </c>
      <c r="C20" s="4">
        <f>MIN(ROUNDDOWN(O6*O$34+(O13-O6)/100*$B$1+O20*$D$1+O27*$F$1,0),9999)</f>
        <v>9999</v>
      </c>
      <c r="D20" s="4">
        <f>20+1*$D$1+4*$F$1</f>
        <v>36</v>
      </c>
      <c r="E20" s="4">
        <v>14</v>
      </c>
      <c r="F20" s="4">
        <f t="shared" si="2"/>
        <v>372</v>
      </c>
      <c r="G20" s="4">
        <f t="shared" si="2"/>
        <v>372</v>
      </c>
      <c r="H20" s="4">
        <f t="shared" si="2"/>
        <v>1192</v>
      </c>
      <c r="I20" s="4">
        <f t="shared" si="2"/>
        <v>1192</v>
      </c>
      <c r="J20" s="4">
        <f t="shared" si="2"/>
        <v>330</v>
      </c>
      <c r="K20" s="4">
        <v>16</v>
      </c>
      <c r="M20" s="6" t="s">
        <v>4</v>
      </c>
      <c r="N20">
        <v>150</v>
      </c>
      <c r="O20">
        <v>450</v>
      </c>
      <c r="P20">
        <v>20</v>
      </c>
      <c r="Q20">
        <v>20</v>
      </c>
      <c r="R20">
        <v>60</v>
      </c>
      <c r="S20">
        <v>60</v>
      </c>
      <c r="T20">
        <v>15</v>
      </c>
    </row>
    <row r="21" spans="1:20">
      <c r="A21" s="6" t="s">
        <v>5</v>
      </c>
      <c r="B21" s="4">
        <f>MIN(ROUNDDOWN(N7*N$34+(N14-N7)/100*$B$1+N21*$D$1+N28*$F$1,0),6999)</f>
        <v>4900</v>
      </c>
      <c r="C21" s="4">
        <f>MIN(ROUNDDOWN(O7*O$34+(O14-O7)/100*$B$1+O21*$D$1+O28*$F$1,0),6999)</f>
        <v>5180</v>
      </c>
      <c r="D21" s="5">
        <f>24+1*$D$1+4*$F$1</f>
        <v>40</v>
      </c>
      <c r="E21" s="5">
        <v>8</v>
      </c>
      <c r="F21" s="4">
        <f t="shared" si="2"/>
        <v>745</v>
      </c>
      <c r="G21" s="4">
        <f t="shared" si="2"/>
        <v>521</v>
      </c>
      <c r="H21" s="4">
        <f t="shared" si="2"/>
        <v>795</v>
      </c>
      <c r="I21" s="4">
        <f t="shared" si="2"/>
        <v>556</v>
      </c>
      <c r="J21" s="4">
        <f t="shared" si="2"/>
        <v>770</v>
      </c>
      <c r="K21" s="5">
        <v>8</v>
      </c>
      <c r="M21" s="6" t="s">
        <v>5</v>
      </c>
      <c r="N21">
        <v>210</v>
      </c>
      <c r="O21">
        <v>210</v>
      </c>
      <c r="P21">
        <v>40</v>
      </c>
      <c r="Q21">
        <v>28</v>
      </c>
      <c r="R21">
        <v>40</v>
      </c>
      <c r="S21">
        <v>28</v>
      </c>
      <c r="T21">
        <v>35</v>
      </c>
    </row>
    <row r="22" spans="1:20">
      <c r="A22" s="6" t="s">
        <v>6</v>
      </c>
      <c r="B22" s="4">
        <f>MIN(ROUNDDOWN(N8*N$34+(N15-N8)/100*$B$1+N22*$D$1+N29*$F$1,0),7999)</f>
        <v>5600</v>
      </c>
      <c r="C22" s="4">
        <f>MIN(ROUNDDOWN(O8*O$34+(O15-O8)/100*$B$1+O22*$D$1+O29*$F$1,0),9999)</f>
        <v>9250</v>
      </c>
      <c r="D22" s="5">
        <f>28+1*$D$1+4*$F$1</f>
        <v>44</v>
      </c>
      <c r="E22" s="5">
        <v>14</v>
      </c>
      <c r="F22" s="4">
        <f t="shared" si="2"/>
        <v>558</v>
      </c>
      <c r="G22" s="4">
        <f t="shared" si="2"/>
        <v>558</v>
      </c>
      <c r="H22" s="4">
        <f t="shared" si="2"/>
        <v>993</v>
      </c>
      <c r="I22" s="4">
        <f t="shared" si="2"/>
        <v>993</v>
      </c>
      <c r="J22" s="4">
        <f t="shared" si="2"/>
        <v>484</v>
      </c>
      <c r="K22" s="5">
        <v>12</v>
      </c>
      <c r="M22" s="6" t="s">
        <v>6</v>
      </c>
      <c r="N22">
        <v>240</v>
      </c>
      <c r="O22">
        <v>375</v>
      </c>
      <c r="P22">
        <v>30</v>
      </c>
      <c r="Q22">
        <v>30</v>
      </c>
      <c r="R22">
        <v>50</v>
      </c>
      <c r="S22">
        <v>50</v>
      </c>
      <c r="T22">
        <v>22</v>
      </c>
    </row>
    <row r="23" spans="1:20">
      <c r="A23" s="6" t="s">
        <v>7</v>
      </c>
      <c r="B23" s="4">
        <f>MIN(ROUNDDOWN(N9*N$34+(N16-N9)/100*$B$1+N23*$D$1+N30*$F$1,0),9999)</f>
        <v>9999</v>
      </c>
      <c r="C23" s="4">
        <f>MIN(ROUNDDOWN(O9*O$34+(O16-O9)/100*$B$1+O23*$D$1+O30*$F$1,0),2499)</f>
        <v>1850</v>
      </c>
      <c r="D23" s="5">
        <f>24+1*$D$1+4*$F$1</f>
        <v>40</v>
      </c>
      <c r="E23" s="5">
        <v>16</v>
      </c>
      <c r="F23" s="4">
        <f t="shared" si="2"/>
        <v>1490</v>
      </c>
      <c r="G23" s="4">
        <f t="shared" si="2"/>
        <v>1117</v>
      </c>
      <c r="H23" s="4">
        <f t="shared" si="2"/>
        <v>397</v>
      </c>
      <c r="I23" s="4">
        <f t="shared" si="2"/>
        <v>397</v>
      </c>
      <c r="J23" s="4">
        <f t="shared" si="2"/>
        <v>220</v>
      </c>
      <c r="K23" s="5">
        <v>32</v>
      </c>
      <c r="M23" s="6" t="s">
        <v>7</v>
      </c>
      <c r="N23">
        <v>600</v>
      </c>
      <c r="O23">
        <v>75</v>
      </c>
      <c r="P23">
        <v>80</v>
      </c>
      <c r="Q23">
        <v>60</v>
      </c>
      <c r="R23">
        <v>20</v>
      </c>
      <c r="S23">
        <v>20</v>
      </c>
      <c r="T23">
        <v>10</v>
      </c>
    </row>
    <row r="24" spans="1:20">
      <c r="M24" s="8" t="s">
        <v>28</v>
      </c>
      <c r="N24" s="8"/>
      <c r="O24" s="8"/>
      <c r="P24" s="8"/>
      <c r="Q24" s="8"/>
      <c r="R24" s="8"/>
      <c r="S24" s="8"/>
      <c r="T24" s="8"/>
    </row>
    <row r="25" spans="1:20">
      <c r="M25" s="6" t="s">
        <v>1</v>
      </c>
      <c r="N25">
        <v>600</v>
      </c>
      <c r="O25">
        <v>375</v>
      </c>
      <c r="P25">
        <v>87.5</v>
      </c>
      <c r="Q25">
        <v>77</v>
      </c>
      <c r="R25">
        <v>87.5</v>
      </c>
      <c r="S25">
        <v>77</v>
      </c>
      <c r="T25">
        <v>40</v>
      </c>
    </row>
    <row r="26" spans="1:20">
      <c r="M26" s="6" t="s">
        <v>3</v>
      </c>
      <c r="N26">
        <v>400</v>
      </c>
      <c r="O26">
        <v>400</v>
      </c>
      <c r="P26">
        <v>87.5</v>
      </c>
      <c r="Q26">
        <v>56</v>
      </c>
      <c r="R26">
        <v>70</v>
      </c>
      <c r="S26">
        <v>70</v>
      </c>
      <c r="T26">
        <v>50</v>
      </c>
    </row>
    <row r="27" spans="1:20">
      <c r="M27" s="6" t="s">
        <v>4</v>
      </c>
      <c r="N27">
        <v>250</v>
      </c>
      <c r="O27">
        <v>750</v>
      </c>
      <c r="P27">
        <v>35</v>
      </c>
      <c r="Q27">
        <v>35</v>
      </c>
      <c r="R27">
        <v>105</v>
      </c>
      <c r="S27">
        <v>105</v>
      </c>
      <c r="T27">
        <v>30</v>
      </c>
    </row>
    <row r="28" spans="1:20">
      <c r="M28" s="6" t="s">
        <v>5</v>
      </c>
      <c r="N28">
        <v>350</v>
      </c>
      <c r="O28">
        <v>350</v>
      </c>
      <c r="P28">
        <v>70</v>
      </c>
      <c r="Q28">
        <v>49</v>
      </c>
      <c r="R28">
        <v>70</v>
      </c>
      <c r="S28">
        <v>49</v>
      </c>
      <c r="T28">
        <v>70</v>
      </c>
    </row>
    <row r="29" spans="1:20">
      <c r="M29" s="6" t="s">
        <v>6</v>
      </c>
      <c r="N29">
        <v>400</v>
      </c>
      <c r="O29">
        <v>625</v>
      </c>
      <c r="P29">
        <v>52.5</v>
      </c>
      <c r="Q29">
        <v>52.5</v>
      </c>
      <c r="R29">
        <v>87.5</v>
      </c>
      <c r="S29">
        <v>87.5</v>
      </c>
      <c r="T29">
        <v>44</v>
      </c>
    </row>
    <row r="30" spans="1:20">
      <c r="M30" s="6" t="s">
        <v>7</v>
      </c>
      <c r="N30">
        <v>1000</v>
      </c>
      <c r="O30">
        <v>125</v>
      </c>
      <c r="P30">
        <v>140</v>
      </c>
      <c r="Q30">
        <v>105</v>
      </c>
      <c r="R30">
        <v>35</v>
      </c>
      <c r="S30">
        <v>35</v>
      </c>
      <c r="T30">
        <v>20</v>
      </c>
    </row>
    <row r="31" spans="1:20">
      <c r="M31" s="8" t="s">
        <v>16</v>
      </c>
      <c r="N31" s="8"/>
      <c r="O31" s="8"/>
      <c r="P31" s="8"/>
      <c r="Q31" s="8"/>
      <c r="R31" s="8"/>
      <c r="S31" s="8"/>
      <c r="T31" s="8"/>
    </row>
    <row r="32" spans="1:20">
      <c r="M32" s="6" t="s">
        <v>0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</row>
    <row r="33" spans="13:20">
      <c r="M33" s="6" t="s">
        <v>9</v>
      </c>
      <c r="N33">
        <v>1.1000000000000001</v>
      </c>
      <c r="O33">
        <v>0.9</v>
      </c>
      <c r="P33">
        <v>1.125</v>
      </c>
      <c r="Q33">
        <v>1.125</v>
      </c>
      <c r="R33">
        <v>0.875</v>
      </c>
      <c r="S33">
        <v>0.875</v>
      </c>
      <c r="T33" s="2">
        <v>0.83333333333333304</v>
      </c>
    </row>
    <row r="34" spans="13:20">
      <c r="M34" s="6" t="s">
        <v>8</v>
      </c>
      <c r="N34">
        <v>0.9</v>
      </c>
      <c r="O34">
        <v>1.1000000000000001</v>
      </c>
      <c r="P34">
        <v>0.875</v>
      </c>
      <c r="Q34">
        <v>0.875</v>
      </c>
      <c r="R34">
        <v>1.125</v>
      </c>
      <c r="S34">
        <v>1.125</v>
      </c>
      <c r="T34" s="2">
        <v>0.77777777777777779</v>
      </c>
    </row>
  </sheetData>
  <mergeCells count="8">
    <mergeCell ref="A17:K17"/>
    <mergeCell ref="A10:K10"/>
    <mergeCell ref="A3:K3"/>
    <mergeCell ref="M31:T31"/>
    <mergeCell ref="M24:T24"/>
    <mergeCell ref="M17:T17"/>
    <mergeCell ref="M10:T10"/>
    <mergeCell ref="M3:T3"/>
  </mergeCells>
  <phoneticPr fontId="1"/>
  <pageMargins left="0.7" right="0.7" top="0.75" bottom="0.75" header="0.3" footer="0.3"/>
  <pageSetup paperSize="9" orientation="portrait" horizontalDpi="4294967293" verticalDpi="0" r:id="rId1"/>
  <ignoredErrors>
    <ignoredError sqref="C7 C14 C21 D6 D8 D13 D15 D20 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Meteor</dc:creator>
  <cp:lastModifiedBy>Meteor</cp:lastModifiedBy>
  <dcterms:created xsi:type="dcterms:W3CDTF">2016-02-19T08:00:36Z</dcterms:created>
  <dcterms:modified xsi:type="dcterms:W3CDTF">2016-03-26T06:02:48Z</dcterms:modified>
</cp:coreProperties>
</file>