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e15e639c45c8dff/ドキュメント/"/>
    </mc:Choice>
  </mc:AlternateContent>
  <xr:revisionPtr revIDLastSave="205" documentId="8_{0FEE5B0B-6510-4E53-B5E0-75331247EE7F}" xr6:coauthVersionLast="46" xr6:coauthVersionMax="46" xr10:uidLastSave="{1EAD2D03-4B9C-4C7E-A6A0-44EBB398BD27}"/>
  <bookViews>
    <workbookView xWindow="2232" yWindow="2208" windowWidth="16440" windowHeight="9012" activeTab="1" xr2:uid="{1B1F5D9E-31B7-4AC8-85FD-E5F3494F7CC0}"/>
  </bookViews>
  <sheets>
    <sheet name="Sheet1" sheetId="4" r:id="rId1"/>
    <sheet name="Sheet2" sheetId="2" r:id="rId2"/>
    <sheet name="Sheet3" sheetId="3" r:id="rId3"/>
  </sheets>
  <definedNames>
    <definedName name="_xlnm._FilterDatabase" localSheetId="1" hidden="1">Sheet2!$B$1:$G$30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3" l="1"/>
  <c r="D8" i="4"/>
  <c r="D4" i="4"/>
  <c r="D3" i="4"/>
  <c r="G25" i="3"/>
  <c r="G26" i="3" s="1"/>
  <c r="D32" i="2"/>
  <c r="G24" i="3"/>
  <c r="G23" i="3"/>
  <c r="G22" i="3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E31" i="2" l="1"/>
  <c r="G31" i="2" l="1"/>
  <c r="G32" i="2" s="1"/>
</calcChain>
</file>

<file path=xl/sharedStrings.xml><?xml version="1.0" encoding="utf-8"?>
<sst xmlns="http://schemas.openxmlformats.org/spreadsheetml/2006/main" count="96" uniqueCount="84">
  <si>
    <t>インフラ</t>
    <phoneticPr fontId="1"/>
  </si>
  <si>
    <t>鉄道</t>
    <rPh sb="0" eb="2">
      <t>テツドウ</t>
    </rPh>
    <phoneticPr fontId="1"/>
  </si>
  <si>
    <t>道路</t>
    <rPh sb="0" eb="2">
      <t>ドウロ</t>
    </rPh>
    <phoneticPr fontId="1"/>
  </si>
  <si>
    <t>空港</t>
    <rPh sb="0" eb="2">
      <t>クウコウ</t>
    </rPh>
    <phoneticPr fontId="1"/>
  </si>
  <si>
    <t>港湾</t>
    <rPh sb="0" eb="2">
      <t>コウワン</t>
    </rPh>
    <phoneticPr fontId="1"/>
  </si>
  <si>
    <t>第一次産業</t>
    <rPh sb="0" eb="5">
      <t>ダイイチジサンギョウ</t>
    </rPh>
    <phoneticPr fontId="1"/>
  </si>
  <si>
    <t>第二次産業</t>
    <rPh sb="0" eb="5">
      <t>ダイニジサンギョウ</t>
    </rPh>
    <phoneticPr fontId="1"/>
  </si>
  <si>
    <t>産業</t>
    <rPh sb="0" eb="2">
      <t>サンギョウ</t>
    </rPh>
    <phoneticPr fontId="1"/>
  </si>
  <si>
    <t>第三次産業</t>
    <rPh sb="0" eb="5">
      <t>ダイサンジサンギョウ</t>
    </rPh>
    <phoneticPr fontId="1"/>
  </si>
  <si>
    <t>都市</t>
    <rPh sb="0" eb="2">
      <t>トシ</t>
    </rPh>
    <phoneticPr fontId="1"/>
  </si>
  <si>
    <t>造船所</t>
    <rPh sb="0" eb="3">
      <t>ゾウセンジョ</t>
    </rPh>
    <phoneticPr fontId="1"/>
  </si>
  <si>
    <t>名目</t>
    <rPh sb="0" eb="2">
      <t>メイモク</t>
    </rPh>
    <phoneticPr fontId="1"/>
  </si>
  <si>
    <t>実質</t>
    <rPh sb="0" eb="2">
      <t>ジッシツ</t>
    </rPh>
    <phoneticPr fontId="1"/>
  </si>
  <si>
    <t>ランドマーク</t>
    <phoneticPr fontId="1"/>
  </si>
  <si>
    <t>戦闘艦(ba)</t>
    <rPh sb="0" eb="2">
      <t>セントウ</t>
    </rPh>
    <rPh sb="2" eb="3">
      <t>カン</t>
    </rPh>
    <phoneticPr fontId="1"/>
  </si>
  <si>
    <t>輸送艦(tr)</t>
    <rPh sb="0" eb="3">
      <t>ユソウカン</t>
    </rPh>
    <rPh sb="3" eb="4">
      <t>センカン</t>
    </rPh>
    <phoneticPr fontId="1"/>
  </si>
  <si>
    <t>潜水艦(su)</t>
    <rPh sb="0" eb="3">
      <t>センスイカン</t>
    </rPh>
    <phoneticPr fontId="1"/>
  </si>
  <si>
    <t>巡洋艦(cr)</t>
    <phoneticPr fontId="1"/>
  </si>
  <si>
    <t>収入額</t>
    <rPh sb="0" eb="3">
      <t>シュウニュウガク</t>
    </rPh>
    <phoneticPr fontId="1"/>
  </si>
  <si>
    <t>ミサイル(mi)</t>
    <phoneticPr fontId="1"/>
  </si>
  <si>
    <t>戦闘機(fi)</t>
    <rPh sb="0" eb="3">
      <t>セントウキ</t>
    </rPh>
    <phoneticPr fontId="1"/>
  </si>
  <si>
    <t>攻撃機(at)</t>
    <rPh sb="0" eb="3">
      <t>コウゲキキ</t>
    </rPh>
    <phoneticPr fontId="1"/>
  </si>
  <si>
    <t>2/28~3/6</t>
    <phoneticPr fontId="1"/>
  </si>
  <si>
    <t>週</t>
    <rPh sb="0" eb="1">
      <t>シュウ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</si>
  <si>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</si>
  <si>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</si>
  <si>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残金</t>
    <rPh sb="0" eb="2">
      <t>ザンキン</t>
    </rPh>
    <phoneticPr fontId="1"/>
  </si>
  <si>
    <t>初期収入計</t>
    <rPh sb="0" eb="2">
      <t>ショキ</t>
    </rPh>
    <rPh sb="2" eb="4">
      <t>シュウニュウ</t>
    </rPh>
    <rPh sb="4" eb="5">
      <t>ケイ</t>
    </rPh>
    <phoneticPr fontId="1"/>
  </si>
  <si>
    <t>軍拡費</t>
    <rPh sb="0" eb="2">
      <t>グンカク</t>
    </rPh>
    <rPh sb="2" eb="3">
      <t>ヒ</t>
    </rPh>
    <phoneticPr fontId="1"/>
  </si>
  <si>
    <t>税収</t>
    <rPh sb="0" eb="2">
      <t>ゼイシュウ</t>
    </rPh>
    <phoneticPr fontId="1"/>
  </si>
  <si>
    <t>軍隊維持費</t>
    <rPh sb="0" eb="2">
      <t>グンタイ</t>
    </rPh>
    <rPh sb="2" eb="5">
      <t>イジヒ</t>
    </rPh>
    <phoneticPr fontId="1"/>
  </si>
  <si>
    <t>同盟費</t>
    <rPh sb="0" eb="2">
      <t>ドウメイ</t>
    </rPh>
    <rPh sb="2" eb="3">
      <t>ヒ</t>
    </rPh>
    <phoneticPr fontId="1"/>
  </si>
  <si>
    <t>基礎税収</t>
    <rPh sb="0" eb="4">
      <t>キソゼイシュウ</t>
    </rPh>
    <phoneticPr fontId="1"/>
  </si>
  <si>
    <t>ソ連収支管理表</t>
    <rPh sb="1" eb="2">
      <t>レン</t>
    </rPh>
    <rPh sb="2" eb="4">
      <t>シュウシ</t>
    </rPh>
    <rPh sb="4" eb="7">
      <t>カンリヒョウ</t>
    </rPh>
    <phoneticPr fontId="1"/>
  </si>
  <si>
    <t>3/7~3/13</t>
    <phoneticPr fontId="1"/>
  </si>
  <si>
    <t>利益率</t>
    <rPh sb="0" eb="3">
      <t>リエキリツ</t>
    </rPh>
    <phoneticPr fontId="1"/>
  </si>
  <si>
    <t>歳入</t>
    <rPh sb="0" eb="2">
      <t>サイニュウ</t>
    </rPh>
    <phoneticPr fontId="1"/>
  </si>
  <si>
    <t>賠償金</t>
    <rPh sb="0" eb="3">
      <t>バイショウキン</t>
    </rPh>
    <phoneticPr fontId="1"/>
  </si>
  <si>
    <t>3/14〜3-20</t>
  </si>
  <si>
    <t>税収</t>
  </si>
  <si>
    <t>軍備維持費</t>
  </si>
  <si>
    <t>基礎税収</t>
  </si>
  <si>
    <t>同盟費</t>
  </si>
  <si>
    <t>3/13～3/19　ソ連週税収算出表</t>
    <rPh sb="11" eb="12">
      <t>レン</t>
    </rPh>
    <rPh sb="12" eb="13">
      <t>シュウ</t>
    </rPh>
    <rPh sb="13" eb="15">
      <t>ゼイシュウ</t>
    </rPh>
    <rPh sb="15" eb="18">
      <t>サンシュツヒョウ</t>
    </rPh>
    <phoneticPr fontId="1"/>
  </si>
  <si>
    <t>歳出</t>
    <rPh sb="0" eb="2">
      <t>サイシュツ</t>
    </rPh>
    <phoneticPr fontId="1"/>
  </si>
  <si>
    <t>歩兵(in)</t>
    <rPh sb="0" eb="2">
      <t>ホヘイ</t>
    </rPh>
    <phoneticPr fontId="1"/>
  </si>
  <si>
    <t>騎兵(ar)</t>
    <rPh sb="0" eb="2">
      <t>キヘイ</t>
    </rPh>
    <phoneticPr fontId="1"/>
  </si>
  <si>
    <t>砲兵(ca)</t>
    <phoneticPr fontId="1"/>
  </si>
  <si>
    <t>軍事費</t>
    <rPh sb="0" eb="3">
      <t>グンジヒ</t>
    </rPh>
    <phoneticPr fontId="1"/>
  </si>
  <si>
    <t>賠償金</t>
  </si>
  <si>
    <t>傭兵代</t>
  </si>
  <si>
    <t>物流センター</t>
  </si>
  <si>
    <t>国際都市</t>
  </si>
  <si>
    <t>臨時収入</t>
    <rPh sb="0" eb="4">
      <t>リンジシュウニュウ</t>
    </rPh>
    <phoneticPr fontId="1"/>
  </si>
  <si>
    <t>都市</t>
    <rPh sb="0" eb="2">
      <t>トシ</t>
    </rPh>
    <phoneticPr fontId="1"/>
  </si>
  <si>
    <t>同盟費</t>
    <rPh sb="0" eb="3">
      <t>ドウメイヒ</t>
    </rPh>
    <phoneticPr fontId="1"/>
  </si>
  <si>
    <t>合計</t>
    <rPh sb="0" eb="2">
      <t>ゴウケイ</t>
    </rPh>
    <phoneticPr fontId="1"/>
  </si>
  <si>
    <t>臨時収入</t>
    <rPh sb="0" eb="4">
      <t>リンジシュウニュウ</t>
    </rPh>
    <phoneticPr fontId="1"/>
  </si>
  <si>
    <t>貿易センター</t>
    <rPh sb="0" eb="2">
      <t>ボウエキ</t>
    </rPh>
    <phoneticPr fontId="1"/>
  </si>
  <si>
    <t>利益率</t>
    <rPh sb="0" eb="3">
      <t>リエキリツ</t>
    </rPh>
    <phoneticPr fontId="1"/>
  </si>
  <si>
    <t>支出額</t>
    <phoneticPr fontId="1"/>
  </si>
  <si>
    <t>収入額</t>
    <rPh sb="0" eb="3">
      <t>シュウニュウガク</t>
    </rPh>
    <phoneticPr fontId="1"/>
  </si>
  <si>
    <t>de=発展形</t>
    <rPh sb="3" eb="6">
      <t>ハッテンケイ</t>
    </rPh>
    <phoneticPr fontId="1"/>
  </si>
  <si>
    <t>vo=義勇軍</t>
    <rPh sb="3" eb="6">
      <t>ギユウグン</t>
    </rPh>
    <phoneticPr fontId="1"/>
  </si>
  <si>
    <t>fr=from</t>
    <phoneticPr fontId="1"/>
  </si>
  <si>
    <t>nc=北中国(小白竜)</t>
    <rPh sb="3" eb="4">
      <t>キタ</t>
    </rPh>
    <rPh sb="4" eb="6">
      <t>チュウゴク</t>
    </rPh>
    <rPh sb="7" eb="10">
      <t>ショウハクリュウ</t>
    </rPh>
    <phoneticPr fontId="1"/>
  </si>
  <si>
    <t>in</t>
    <phoneticPr fontId="1"/>
  </si>
  <si>
    <t>ar</t>
    <phoneticPr fontId="1"/>
  </si>
  <si>
    <t>ca</t>
    <phoneticPr fontId="1"/>
  </si>
  <si>
    <t>tr</t>
    <phoneticPr fontId="1"/>
  </si>
  <si>
    <t>ba</t>
    <phoneticPr fontId="1"/>
  </si>
  <si>
    <t>su</t>
    <phoneticPr fontId="1"/>
  </si>
  <si>
    <t>cr</t>
    <phoneticPr fontId="1"/>
  </si>
  <si>
    <t>mi</t>
    <phoneticPr fontId="1"/>
  </si>
  <si>
    <t>fi</t>
    <phoneticPr fontId="1"/>
  </si>
  <si>
    <t>at</t>
    <phoneticPr fontId="1"/>
  </si>
  <si>
    <t>arm</t>
    <phoneticPr fontId="1"/>
  </si>
  <si>
    <t>nav</t>
    <phoneticPr fontId="1"/>
  </si>
  <si>
    <t>air</t>
    <phoneticPr fontId="1"/>
  </si>
  <si>
    <t>投資額</t>
    <rPh sb="0" eb="3">
      <t>トウシガク</t>
    </rPh>
    <phoneticPr fontId="1"/>
  </si>
  <si>
    <t>路線数</t>
    <rPh sb="0" eb="3">
      <t>ロセンスウ</t>
    </rPh>
    <phoneticPr fontId="1"/>
  </si>
  <si>
    <t>収入額</t>
    <rPh sb="0" eb="3">
      <t>シュウニュウガク</t>
    </rPh>
    <phoneticPr fontId="1"/>
  </si>
  <si>
    <t>※F31…同盟国数</t>
    <rPh sb="5" eb="8">
      <t>ドウメイコク</t>
    </rPh>
    <rPh sb="8" eb="9">
      <t>スウ</t>
    </rPh>
    <phoneticPr fontId="1"/>
  </si>
  <si>
    <t>国際都市(モスクワ)</t>
    <rPh sb="0" eb="4">
      <t>コクサイトシ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</si>
</sst>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3" fontId="0" fillId="0" borderId="1" xfId="0" applyNumberFormat="1" applyBorder="1">
      <alignment vertical="center"/>
    </xf>
    <xf numFmtId="0" fontId="0" fillId="0" borderId="1" xfId="0" applyBorder="1" applyAlignment="1">
      <alignment horizontal="left" vertical="top"/>
    </xf>
    <xf numFmtId="0" fontId="0" fillId="0" borderId="1" xfId="0" applyFill="1" applyBorder="1">
      <alignment vertical="center"/>
    </xf>
    <xf numFmtId="56" fontId="2" fillId="0" borderId="0" xfId="0" applyNumberFormat="1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6" fontId="2" fillId="0" borderId="7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23A0E-BC6C-48B1-A238-A808C8FCE362}">
  <dimension ref="B1:G8"/>
  <sheetViews>
    <sheetView workbookViewId="0">
      <selection activeCell="D9" sqref="D9"/>
    </sheetView>
  </sheetViews>
  <sheetFormatPr defaultRowHeight="18" x14ac:dyDescent="0.45"/>
  <cols>
    <col min="2" max="2" width="11.5" customWidth="1"/>
    <col min="3" max="3" width="13.09765625" customWidth="1"/>
  </cols>
  <sheetData>
    <row r="1" spans="2:7" ht="28.8" x14ac:dyDescent="0.45">
      <c r="B1" s="8" t="s">
        <v>58</v>
      </c>
      <c r="C1" s="7"/>
      <c r="D1" s="7"/>
      <c r="E1" s="7"/>
      <c r="F1" s="7"/>
      <c r="G1" s="7"/>
    </row>
    <row r="2" spans="2:7" x14ac:dyDescent="0.45">
      <c r="B2" s="2" t="s">
        <v>60</v>
      </c>
      <c r="C2" s="2" t="s">
        <v>59</v>
      </c>
      <c r="D2" s="2" t="s">
        <v>61</v>
      </c>
    </row>
    <row r="3" spans="2:7" x14ac:dyDescent="0.45">
      <c r="B3" s="2"/>
      <c r="C3" s="2">
        <v>0.15</v>
      </c>
      <c r="D3" s="2">
        <f>B3*C3</f>
        <v>0</v>
      </c>
    </row>
    <row r="4" spans="2:7" x14ac:dyDescent="0.45">
      <c r="B4" s="2"/>
      <c r="C4" s="2">
        <v>0.1</v>
      </c>
      <c r="D4" s="2">
        <f>B4*C4</f>
        <v>0</v>
      </c>
    </row>
    <row r="6" spans="2:7" ht="28.8" x14ac:dyDescent="0.45">
      <c r="B6" s="9" t="s">
        <v>83</v>
      </c>
      <c r="C6" s="9"/>
    </row>
    <row r="7" spans="2:7" x14ac:dyDescent="0.45">
      <c r="B7" s="2" t="s">
        <v>79</v>
      </c>
      <c r="C7" s="2" t="s">
        <v>80</v>
      </c>
      <c r="D7" s="2" t="s">
        <v>81</v>
      </c>
    </row>
    <row r="8" spans="2:7" x14ac:dyDescent="0.45">
      <c r="B8" s="2">
        <v>10000000</v>
      </c>
      <c r="C8" s="2"/>
      <c r="D8" s="2">
        <f>B8*C8</f>
        <v>0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F4FD6-4F26-4A8A-B8BE-62C5B902BCB6}">
  <dimension ref="A1:I641"/>
  <sheetViews>
    <sheetView tabSelected="1" topLeftCell="A4" workbookViewId="0">
      <selection activeCell="E7" sqref="E7"/>
    </sheetView>
  </sheetViews>
  <sheetFormatPr defaultRowHeight="18" x14ac:dyDescent="0.45"/>
  <cols>
    <col min="1" max="1" width="10.3984375" bestFit="1" customWidth="1"/>
    <col min="2" max="2" width="11.59765625" customWidth="1"/>
    <col min="3" max="3" width="23.8984375" customWidth="1"/>
    <col min="4" max="4" width="9.796875" customWidth="1"/>
    <col min="5" max="5" width="9.3984375" customWidth="1"/>
    <col min="9" max="9" width="9.3984375" bestFit="1" customWidth="1"/>
  </cols>
  <sheetData>
    <row r="1" spans="1:7" ht="28.8" x14ac:dyDescent="0.45">
      <c r="A1" s="1"/>
      <c r="C1" s="18" t="s">
        <v>43</v>
      </c>
      <c r="D1" s="18"/>
      <c r="E1" s="18"/>
      <c r="F1" s="18"/>
      <c r="G1" s="18"/>
    </row>
    <row r="2" spans="1:7" x14ac:dyDescent="0.45">
      <c r="A2" s="1"/>
      <c r="B2" s="20"/>
      <c r="C2" s="20"/>
      <c r="D2" s="17" t="s">
        <v>44</v>
      </c>
      <c r="E2" s="17"/>
      <c r="F2" s="17" t="s">
        <v>36</v>
      </c>
      <c r="G2" s="17"/>
    </row>
    <row r="3" spans="1:7" x14ac:dyDescent="0.45">
      <c r="A3" s="1"/>
      <c r="B3" s="20"/>
      <c r="C3" s="20"/>
      <c r="D3" s="12" t="s">
        <v>11</v>
      </c>
      <c r="E3" s="12" t="s">
        <v>12</v>
      </c>
      <c r="F3" s="12" t="s">
        <v>35</v>
      </c>
      <c r="G3" s="12" t="s">
        <v>18</v>
      </c>
    </row>
    <row r="4" spans="1:7" x14ac:dyDescent="0.45">
      <c r="A4" s="1"/>
      <c r="B4" s="17" t="s">
        <v>0</v>
      </c>
      <c r="C4" s="5" t="s">
        <v>1</v>
      </c>
      <c r="D4" s="2">
        <v>4500000</v>
      </c>
      <c r="E4" s="2">
        <v>4500000</v>
      </c>
      <c r="F4" s="2">
        <v>0.15</v>
      </c>
      <c r="G4" s="2">
        <f>E4*F4</f>
        <v>675000</v>
      </c>
    </row>
    <row r="5" spans="1:7" x14ac:dyDescent="0.45">
      <c r="A5" s="1"/>
      <c r="B5" s="17"/>
      <c r="C5" s="2" t="s">
        <v>2</v>
      </c>
      <c r="D5" s="2">
        <v>1000000</v>
      </c>
      <c r="E5" s="2">
        <v>1000000</v>
      </c>
      <c r="F5" s="2">
        <v>0.15</v>
      </c>
      <c r="G5" s="2">
        <f>E5*F5</f>
        <v>150000</v>
      </c>
    </row>
    <row r="6" spans="1:7" x14ac:dyDescent="0.45">
      <c r="B6" s="17"/>
      <c r="C6" s="2" t="s">
        <v>3</v>
      </c>
      <c r="D6" s="2">
        <v>5020000</v>
      </c>
      <c r="E6" s="2">
        <v>5300000</v>
      </c>
      <c r="F6" s="2">
        <v>0.15</v>
      </c>
      <c r="G6" s="2">
        <f>E6*F6</f>
        <v>795000</v>
      </c>
    </row>
    <row r="7" spans="1:7" x14ac:dyDescent="0.45">
      <c r="B7" s="17"/>
      <c r="C7" s="2" t="s">
        <v>4</v>
      </c>
      <c r="D7" s="2">
        <v>3000000</v>
      </c>
      <c r="E7" s="2">
        <v>3000000</v>
      </c>
      <c r="F7" s="2">
        <v>0.15</v>
      </c>
      <c r="G7" s="2">
        <f>E7*F7</f>
        <v>450000</v>
      </c>
    </row>
    <row r="8" spans="1:7" x14ac:dyDescent="0.45">
      <c r="B8" s="15" t="s">
        <v>7</v>
      </c>
      <c r="C8" s="15" t="s">
        <v>5</v>
      </c>
      <c r="D8" s="2">
        <v>3000000</v>
      </c>
      <c r="E8" s="2">
        <v>300000</v>
      </c>
      <c r="F8" s="2">
        <v>0.15</v>
      </c>
      <c r="G8" s="2">
        <f>E8*F8</f>
        <v>45000</v>
      </c>
    </row>
    <row r="9" spans="1:7" x14ac:dyDescent="0.45">
      <c r="B9" s="19"/>
      <c r="C9" s="16"/>
      <c r="D9" s="2"/>
      <c r="E9" s="2"/>
      <c r="F9" s="2">
        <v>0.1</v>
      </c>
      <c r="G9" s="2">
        <f t="shared" ref="G9:G28" si="0">E9*F9</f>
        <v>0</v>
      </c>
    </row>
    <row r="10" spans="1:7" x14ac:dyDescent="0.45">
      <c r="B10" s="19"/>
      <c r="C10" s="15" t="s">
        <v>6</v>
      </c>
      <c r="D10" s="2">
        <v>2000000</v>
      </c>
      <c r="E10" s="2">
        <v>2000000</v>
      </c>
      <c r="F10" s="2">
        <v>0.15</v>
      </c>
      <c r="G10" s="2">
        <f t="shared" si="0"/>
        <v>300000</v>
      </c>
    </row>
    <row r="11" spans="1:7" x14ac:dyDescent="0.45">
      <c r="B11" s="19"/>
      <c r="C11" s="16"/>
      <c r="D11" s="2"/>
      <c r="E11" s="2"/>
      <c r="F11" s="2">
        <v>0.1</v>
      </c>
      <c r="G11" s="2">
        <f t="shared" si="0"/>
        <v>0</v>
      </c>
    </row>
    <row r="12" spans="1:7" x14ac:dyDescent="0.45">
      <c r="B12" s="19"/>
      <c r="C12" s="15" t="s">
        <v>8</v>
      </c>
      <c r="D12" s="2"/>
      <c r="E12" s="2"/>
      <c r="F12" s="2">
        <v>0.15</v>
      </c>
      <c r="G12" s="2">
        <f t="shared" si="0"/>
        <v>0</v>
      </c>
    </row>
    <row r="13" spans="1:7" x14ac:dyDescent="0.45">
      <c r="B13" s="16"/>
      <c r="C13" s="16"/>
      <c r="D13" s="2"/>
      <c r="E13" s="2"/>
      <c r="F13" s="2">
        <v>0.1</v>
      </c>
      <c r="G13" s="2">
        <f t="shared" si="0"/>
        <v>0</v>
      </c>
    </row>
    <row r="14" spans="1:7" x14ac:dyDescent="0.45">
      <c r="B14" s="15" t="s">
        <v>9</v>
      </c>
      <c r="C14" s="15"/>
      <c r="D14" s="2">
        <v>10020000</v>
      </c>
      <c r="E14" s="2">
        <v>14020000</v>
      </c>
      <c r="F14" s="2">
        <v>0.2</v>
      </c>
      <c r="G14" s="2">
        <f t="shared" si="0"/>
        <v>2804000</v>
      </c>
    </row>
    <row r="15" spans="1:7" x14ac:dyDescent="0.45">
      <c r="B15" s="16"/>
      <c r="C15" s="16"/>
      <c r="D15" s="2">
        <v>4000000</v>
      </c>
      <c r="E15" s="2">
        <v>4000000</v>
      </c>
      <c r="F15" s="2">
        <v>0.15</v>
      </c>
      <c r="G15" s="2">
        <f t="shared" si="0"/>
        <v>600000</v>
      </c>
    </row>
    <row r="16" spans="1:7" x14ac:dyDescent="0.45">
      <c r="B16" s="15" t="s">
        <v>76</v>
      </c>
      <c r="C16" s="2" t="s">
        <v>66</v>
      </c>
      <c r="D16" s="2">
        <v>100000</v>
      </c>
      <c r="E16" s="2">
        <v>400000</v>
      </c>
      <c r="F16" s="2">
        <v>-0.5</v>
      </c>
      <c r="G16" s="2">
        <f t="shared" si="0"/>
        <v>-200000</v>
      </c>
    </row>
    <row r="17" spans="2:9" x14ac:dyDescent="0.45">
      <c r="B17" s="19"/>
      <c r="C17" s="2" t="s">
        <v>67</v>
      </c>
      <c r="D17" s="2">
        <v>800000</v>
      </c>
      <c r="E17" s="2">
        <v>800000</v>
      </c>
      <c r="F17" s="2">
        <v>-0.5</v>
      </c>
      <c r="G17" s="2">
        <f t="shared" si="0"/>
        <v>-400000</v>
      </c>
    </row>
    <row r="18" spans="2:9" x14ac:dyDescent="0.45">
      <c r="B18" s="16"/>
      <c r="C18" s="2" t="s">
        <v>68</v>
      </c>
      <c r="D18" s="2">
        <v>300000</v>
      </c>
      <c r="E18" s="2">
        <v>750000</v>
      </c>
      <c r="F18" s="2">
        <v>-0.5</v>
      </c>
      <c r="G18" s="2">
        <f t="shared" si="0"/>
        <v>-375000</v>
      </c>
    </row>
    <row r="19" spans="2:9" x14ac:dyDescent="0.45">
      <c r="B19" s="15" t="s">
        <v>77</v>
      </c>
      <c r="C19" s="3" t="s">
        <v>69</v>
      </c>
      <c r="D19" s="2"/>
      <c r="E19" s="2"/>
      <c r="F19" s="2">
        <v>-0.5</v>
      </c>
      <c r="G19" s="2">
        <f t="shared" si="0"/>
        <v>0</v>
      </c>
    </row>
    <row r="20" spans="2:9" x14ac:dyDescent="0.45">
      <c r="B20" s="19"/>
      <c r="C20" s="3" t="s">
        <v>70</v>
      </c>
      <c r="D20" s="2">
        <v>200000</v>
      </c>
      <c r="E20" s="2">
        <v>100000</v>
      </c>
      <c r="F20" s="2">
        <v>-0.5</v>
      </c>
      <c r="G20" s="2">
        <f t="shared" si="0"/>
        <v>-50000</v>
      </c>
    </row>
    <row r="21" spans="2:9" x14ac:dyDescent="0.45">
      <c r="B21" s="19"/>
      <c r="C21" s="2" t="s">
        <v>71</v>
      </c>
      <c r="D21" s="2"/>
      <c r="E21" s="2"/>
      <c r="F21" s="2">
        <v>-0.5</v>
      </c>
      <c r="G21" s="2">
        <f t="shared" si="0"/>
        <v>0</v>
      </c>
    </row>
    <row r="22" spans="2:9" x14ac:dyDescent="0.45">
      <c r="B22" s="16"/>
      <c r="C22" s="2" t="s">
        <v>72</v>
      </c>
      <c r="D22" s="2">
        <v>300000</v>
      </c>
      <c r="E22" s="2"/>
      <c r="F22" s="2">
        <v>-0.5</v>
      </c>
      <c r="G22" s="2">
        <f t="shared" si="0"/>
        <v>0</v>
      </c>
    </row>
    <row r="23" spans="2:9" x14ac:dyDescent="0.45">
      <c r="B23" s="15" t="s">
        <v>78</v>
      </c>
      <c r="C23" s="2" t="s">
        <v>73</v>
      </c>
      <c r="D23" s="2"/>
      <c r="E23" s="2"/>
      <c r="F23" s="2">
        <v>-0.5</v>
      </c>
      <c r="G23" s="2">
        <f t="shared" si="0"/>
        <v>0</v>
      </c>
    </row>
    <row r="24" spans="2:9" x14ac:dyDescent="0.45">
      <c r="B24" s="19"/>
      <c r="C24" s="2" t="s">
        <v>74</v>
      </c>
      <c r="D24" s="2"/>
      <c r="E24" s="2"/>
      <c r="F24" s="2">
        <v>-0.5</v>
      </c>
      <c r="G24" s="2">
        <f t="shared" si="0"/>
        <v>0</v>
      </c>
    </row>
    <row r="25" spans="2:9" x14ac:dyDescent="0.45">
      <c r="B25" s="16"/>
      <c r="C25" s="2" t="s">
        <v>75</v>
      </c>
      <c r="D25" s="2"/>
      <c r="E25" s="2">
        <v>600000</v>
      </c>
      <c r="F25" s="2">
        <v>-0.5</v>
      </c>
      <c r="G25" s="2">
        <f t="shared" si="0"/>
        <v>-300000</v>
      </c>
    </row>
    <row r="26" spans="2:9" x14ac:dyDescent="0.45">
      <c r="B26" s="2" t="s">
        <v>10</v>
      </c>
      <c r="C26" s="2"/>
      <c r="D26" s="2">
        <v>10000000</v>
      </c>
      <c r="E26" s="2">
        <v>10000000</v>
      </c>
      <c r="F26" s="2">
        <v>0</v>
      </c>
      <c r="G26" s="2">
        <f t="shared" si="0"/>
        <v>0</v>
      </c>
    </row>
    <row r="27" spans="2:9" x14ac:dyDescent="0.45">
      <c r="B27" s="2" t="s">
        <v>13</v>
      </c>
      <c r="C27" s="2"/>
      <c r="D27" s="2">
        <v>4000000</v>
      </c>
      <c r="E27" s="2">
        <v>4000000</v>
      </c>
      <c r="F27" s="2">
        <v>0</v>
      </c>
      <c r="G27" s="2">
        <f t="shared" si="0"/>
        <v>0</v>
      </c>
    </row>
    <row r="28" spans="2:9" x14ac:dyDescent="0.45">
      <c r="B28" s="2" t="s">
        <v>32</v>
      </c>
      <c r="C28" s="2"/>
      <c r="D28" s="2">
        <v>0</v>
      </c>
      <c r="E28" s="2">
        <v>3000000</v>
      </c>
      <c r="F28" s="2">
        <v>1</v>
      </c>
      <c r="G28" s="2">
        <f t="shared" si="0"/>
        <v>3000000</v>
      </c>
    </row>
    <row r="29" spans="2:9" x14ac:dyDescent="0.45">
      <c r="B29" s="2" t="s">
        <v>51</v>
      </c>
      <c r="C29" s="2"/>
      <c r="D29" s="2"/>
      <c r="E29" s="2"/>
      <c r="F29" s="2"/>
      <c r="G29" s="2"/>
    </row>
    <row r="30" spans="2:9" x14ac:dyDescent="0.45">
      <c r="B30" s="2" t="s">
        <v>52</v>
      </c>
      <c r="C30" s="2"/>
      <c r="D30" s="2"/>
      <c r="E30" s="2"/>
      <c r="F30" s="2"/>
      <c r="G30" s="2"/>
    </row>
    <row r="31" spans="2:9" x14ac:dyDescent="0.45">
      <c r="B31" s="6" t="s">
        <v>55</v>
      </c>
      <c r="C31" s="2"/>
      <c r="D31" s="6">
        <v>0</v>
      </c>
      <c r="E31" s="2">
        <f>SUM(G4:G30)</f>
        <v>7494000</v>
      </c>
      <c r="F31" s="6">
        <v>2</v>
      </c>
      <c r="G31" s="2">
        <f>E31*(F31^2*-0.01)</f>
        <v>-299760</v>
      </c>
      <c r="I31" t="s">
        <v>82</v>
      </c>
    </row>
    <row r="32" spans="2:9" x14ac:dyDescent="0.45">
      <c r="B32" s="13" t="s">
        <v>56</v>
      </c>
      <c r="C32" s="14"/>
      <c r="D32" s="2">
        <f>SUM(D4:D31)</f>
        <v>48240000</v>
      </c>
      <c r="E32" s="2"/>
      <c r="F32" s="2"/>
      <c r="G32" s="2">
        <f>SUM(G4:G31)</f>
        <v>7194240</v>
      </c>
    </row>
    <row r="517" spans="7:7" x14ac:dyDescent="0.45">
      <c r="G517" s="10" t="s">
        <v>45</v>
      </c>
    </row>
    <row r="518" spans="7:7" x14ac:dyDescent="0.45">
      <c r="G518" s="10" t="s">
        <v>46</v>
      </c>
    </row>
    <row r="519" spans="7:7" x14ac:dyDescent="0.45">
      <c r="G519" s="10" t="s">
        <v>47</v>
      </c>
    </row>
    <row r="520" spans="7:7" x14ac:dyDescent="0.45">
      <c r="G520" s="11" t="s">
        <v>15</v>
      </c>
    </row>
    <row r="521" spans="7:7" x14ac:dyDescent="0.45">
      <c r="G521" s="11" t="s">
        <v>14</v>
      </c>
    </row>
    <row r="522" spans="7:7" x14ac:dyDescent="0.45">
      <c r="G522" s="10" t="s">
        <v>16</v>
      </c>
    </row>
    <row r="523" spans="7:7" x14ac:dyDescent="0.45">
      <c r="G523" s="10" t="s">
        <v>17</v>
      </c>
    </row>
    <row r="524" spans="7:7" x14ac:dyDescent="0.45">
      <c r="G524" s="10" t="s">
        <v>19</v>
      </c>
    </row>
    <row r="525" spans="7:7" x14ac:dyDescent="0.45">
      <c r="G525" s="10" t="s">
        <v>20</v>
      </c>
    </row>
    <row r="526" spans="7:7" x14ac:dyDescent="0.45">
      <c r="G526" s="10" t="s">
        <v>21</v>
      </c>
    </row>
    <row r="638" spans="6:6" x14ac:dyDescent="0.45">
      <c r="F638" t="s">
        <v>62</v>
      </c>
    </row>
    <row r="639" spans="6:6" x14ac:dyDescent="0.45">
      <c r="F639" t="s">
        <v>63</v>
      </c>
    </row>
    <row r="640" spans="6:6" x14ac:dyDescent="0.45">
      <c r="F640" t="s">
        <v>64</v>
      </c>
    </row>
    <row r="641" spans="6:6" x14ac:dyDescent="0.45">
      <c r="F641" t="s">
        <v>65</v>
      </c>
    </row>
  </sheetData>
  <autoFilter ref="B1:G30" xr:uid="{99CBA7E8-32F1-E040-8399-4E9C5FB82658}">
    <filterColumn colId="1" showButton="0"/>
    <filterColumn colId="2" showButton="0"/>
    <filterColumn colId="3" showButton="0"/>
    <filterColumn colId="4" showButton="0"/>
  </autoFilter>
  <mergeCells count="15">
    <mergeCell ref="B32:C32"/>
    <mergeCell ref="C14:C15"/>
    <mergeCell ref="F2:G2"/>
    <mergeCell ref="B4:B7"/>
    <mergeCell ref="C1:G1"/>
    <mergeCell ref="B8:B13"/>
    <mergeCell ref="C8:C9"/>
    <mergeCell ref="C10:C11"/>
    <mergeCell ref="C12:C13"/>
    <mergeCell ref="B2:C3"/>
    <mergeCell ref="B14:B15"/>
    <mergeCell ref="B16:B18"/>
    <mergeCell ref="B19:B22"/>
    <mergeCell ref="B23:B25"/>
    <mergeCell ref="D2:E2"/>
  </mergeCells>
  <phoneticPr fontId="1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F32DD-29A0-45D4-91A9-06F1CDC82AA7}">
  <dimension ref="B1:G31"/>
  <sheetViews>
    <sheetView topLeftCell="A16" workbookViewId="0">
      <selection activeCell="H27" sqref="H27"/>
    </sheetView>
  </sheetViews>
  <sheetFormatPr defaultRowHeight="18" x14ac:dyDescent="0.45"/>
  <cols>
    <col min="1" max="1" width="8.796875" customWidth="1"/>
    <col min="2" max="2" width="10.3984375" customWidth="1"/>
    <col min="3" max="3" width="9.59765625" customWidth="1"/>
    <col min="4" max="4" width="9.3984375" bestFit="1" customWidth="1"/>
    <col min="5" max="5" width="11.59765625" customWidth="1"/>
    <col min="6" max="7" width="9.3984375" bestFit="1" customWidth="1"/>
  </cols>
  <sheetData>
    <row r="1" spans="2:7" ht="28.8" x14ac:dyDescent="0.45">
      <c r="B1" s="21" t="s">
        <v>33</v>
      </c>
      <c r="C1" s="21"/>
      <c r="D1" s="21"/>
    </row>
    <row r="3" spans="2:7" x14ac:dyDescent="0.45">
      <c r="B3" s="2" t="s">
        <v>23</v>
      </c>
      <c r="C3" s="17" t="s">
        <v>24</v>
      </c>
      <c r="D3" s="17"/>
      <c r="E3" s="17" t="s">
        <v>25</v>
      </c>
      <c r="F3" s="17"/>
      <c r="G3" s="2" t="s">
        <v>26</v>
      </c>
    </row>
    <row r="4" spans="2:7" x14ac:dyDescent="0.45">
      <c r="B4" s="2" t="s">
        <v>22</v>
      </c>
      <c r="C4" s="2" t="s">
        <v>27</v>
      </c>
      <c r="D4" s="2">
        <v>30000000</v>
      </c>
      <c r="E4" s="2"/>
      <c r="F4" s="2"/>
      <c r="G4" s="2">
        <f>D4-F4</f>
        <v>30000000</v>
      </c>
    </row>
    <row r="5" spans="2:7" x14ac:dyDescent="0.45">
      <c r="B5" s="2"/>
      <c r="C5" s="2"/>
      <c r="D5" s="2"/>
      <c r="E5" s="2" t="s">
        <v>0</v>
      </c>
      <c r="F5" s="2">
        <v>12000000</v>
      </c>
      <c r="G5" s="2">
        <f>G4-F5</f>
        <v>18000000</v>
      </c>
    </row>
    <row r="6" spans="2:7" x14ac:dyDescent="0.45">
      <c r="B6" s="2"/>
      <c r="C6" s="2"/>
      <c r="D6" s="2"/>
      <c r="E6" s="2" t="s">
        <v>7</v>
      </c>
      <c r="F6" s="2">
        <v>2000000</v>
      </c>
      <c r="G6" s="2">
        <f>G5-F6</f>
        <v>16000000</v>
      </c>
    </row>
    <row r="7" spans="2:7" x14ac:dyDescent="0.45">
      <c r="B7" s="2"/>
      <c r="C7" s="2"/>
      <c r="D7" s="2"/>
      <c r="E7" s="2" t="s">
        <v>28</v>
      </c>
      <c r="F7" s="2">
        <v>1000000</v>
      </c>
      <c r="G7" s="2">
        <f>G6-F7</f>
        <v>15000000</v>
      </c>
    </row>
    <row r="8" spans="2:7" x14ac:dyDescent="0.45">
      <c r="B8" s="4"/>
      <c r="C8" s="2"/>
      <c r="D8" s="2"/>
      <c r="E8" s="2" t="s">
        <v>10</v>
      </c>
      <c r="F8" s="2">
        <v>10000000</v>
      </c>
      <c r="G8" s="2">
        <f>G7-F8</f>
        <v>5000000</v>
      </c>
    </row>
    <row r="9" spans="2:7" x14ac:dyDescent="0.45">
      <c r="B9" s="2"/>
      <c r="C9" s="2"/>
      <c r="D9" s="2"/>
      <c r="E9" s="2" t="s">
        <v>13</v>
      </c>
      <c r="F9" s="2">
        <v>2000000</v>
      </c>
      <c r="G9" s="2">
        <f>G8-F9</f>
        <v>3000000</v>
      </c>
    </row>
    <row r="10" spans="2:7" x14ac:dyDescent="0.45">
      <c r="B10" s="2" t="s">
        <v>34</v>
      </c>
      <c r="C10" s="2" t="s">
        <v>29</v>
      </c>
      <c r="D10" s="2">
        <v>2200000</v>
      </c>
      <c r="E10" s="2" t="s">
        <v>30</v>
      </c>
      <c r="F10" s="2">
        <v>500000</v>
      </c>
      <c r="G10" s="2">
        <f>G9+D10-F10</f>
        <v>4700000</v>
      </c>
    </row>
    <row r="11" spans="2:7" x14ac:dyDescent="0.45">
      <c r="B11" s="2"/>
      <c r="C11" s="2" t="s">
        <v>32</v>
      </c>
      <c r="D11" s="2">
        <v>3000000</v>
      </c>
      <c r="E11" s="2" t="s">
        <v>31</v>
      </c>
      <c r="F11" s="2">
        <v>47000</v>
      </c>
      <c r="G11" s="2">
        <f>G10+D11-F11</f>
        <v>7653000</v>
      </c>
    </row>
    <row r="12" spans="2:7" x14ac:dyDescent="0.45">
      <c r="B12" s="2"/>
      <c r="C12" s="2"/>
      <c r="D12" s="2"/>
      <c r="E12" s="2" t="s">
        <v>37</v>
      </c>
      <c r="F12" s="2">
        <v>100000</v>
      </c>
      <c r="G12" s="2">
        <f t="shared" ref="G12:G17" si="0">G11-F12</f>
        <v>7553000</v>
      </c>
    </row>
    <row r="13" spans="2:7" x14ac:dyDescent="0.45">
      <c r="B13" s="2"/>
      <c r="C13" s="2"/>
      <c r="D13" s="2"/>
      <c r="E13" s="2" t="s">
        <v>5</v>
      </c>
      <c r="F13" s="2">
        <v>1000000</v>
      </c>
      <c r="G13" s="2">
        <f t="shared" si="0"/>
        <v>6553000</v>
      </c>
    </row>
    <row r="14" spans="2:7" x14ac:dyDescent="0.45">
      <c r="B14" s="2"/>
      <c r="C14" s="2"/>
      <c r="D14" s="2"/>
      <c r="E14" s="2" t="s">
        <v>28</v>
      </c>
      <c r="F14" s="2">
        <v>1000000</v>
      </c>
      <c r="G14" s="2">
        <f t="shared" si="0"/>
        <v>5553000</v>
      </c>
    </row>
    <row r="15" spans="2:7" x14ac:dyDescent="0.45">
      <c r="B15" s="2"/>
      <c r="C15" s="2"/>
      <c r="D15" s="2"/>
      <c r="E15" s="2" t="s">
        <v>6</v>
      </c>
      <c r="F15" s="2">
        <v>2000000</v>
      </c>
      <c r="G15" s="2">
        <f t="shared" si="0"/>
        <v>3553000</v>
      </c>
    </row>
    <row r="16" spans="2:7" x14ac:dyDescent="0.45">
      <c r="B16" s="2"/>
      <c r="C16" s="2"/>
      <c r="D16" s="2"/>
      <c r="E16" s="2" t="s">
        <v>13</v>
      </c>
      <c r="F16" s="2">
        <v>2000000</v>
      </c>
      <c r="G16" s="2">
        <f t="shared" si="0"/>
        <v>1553000</v>
      </c>
    </row>
    <row r="17" spans="2:7" x14ac:dyDescent="0.45">
      <c r="B17" s="2"/>
      <c r="C17" s="2"/>
      <c r="D17" s="2"/>
      <c r="E17" s="2" t="s">
        <v>0</v>
      </c>
      <c r="F17" s="2">
        <v>1520000</v>
      </c>
      <c r="G17" s="2">
        <f t="shared" si="0"/>
        <v>33000</v>
      </c>
    </row>
    <row r="18" spans="2:7" x14ac:dyDescent="0.45">
      <c r="B18" s="2" t="s">
        <v>38</v>
      </c>
      <c r="C18" s="2" t="s">
        <v>39</v>
      </c>
      <c r="D18" s="2">
        <v>2978000</v>
      </c>
      <c r="E18" s="2" t="s">
        <v>40</v>
      </c>
      <c r="F18" s="2">
        <v>1000000</v>
      </c>
      <c r="G18" s="2">
        <f>G17+D18-F18</f>
        <v>2011000</v>
      </c>
    </row>
    <row r="19" spans="2:7" x14ac:dyDescent="0.45">
      <c r="B19" s="2"/>
      <c r="C19" s="2" t="s">
        <v>41</v>
      </c>
      <c r="D19" s="2">
        <v>3000000</v>
      </c>
      <c r="E19" s="2" t="s">
        <v>42</v>
      </c>
      <c r="F19" s="2">
        <v>49780</v>
      </c>
      <c r="G19" s="2">
        <f>G18+D19-F19</f>
        <v>4961220</v>
      </c>
    </row>
    <row r="20" spans="2:7" x14ac:dyDescent="0.45">
      <c r="B20" s="2"/>
      <c r="C20" s="2"/>
      <c r="D20" s="2"/>
      <c r="E20" s="2" t="s">
        <v>48</v>
      </c>
      <c r="F20" s="2">
        <v>800000</v>
      </c>
      <c r="G20" s="2">
        <f>G19-F20</f>
        <v>4161220</v>
      </c>
    </row>
    <row r="21" spans="2:7" x14ac:dyDescent="0.45">
      <c r="B21" s="2"/>
      <c r="C21" s="2"/>
      <c r="D21" s="2"/>
      <c r="E21" s="2" t="s">
        <v>49</v>
      </c>
      <c r="F21" s="2">
        <v>750000</v>
      </c>
      <c r="G21" s="2">
        <f>G20-F21</f>
        <v>3411220</v>
      </c>
    </row>
    <row r="22" spans="2:7" x14ac:dyDescent="0.45">
      <c r="B22" s="2"/>
      <c r="C22" s="2"/>
      <c r="D22" s="2"/>
      <c r="E22" s="2" t="s">
        <v>50</v>
      </c>
      <c r="F22" s="2">
        <v>3000000</v>
      </c>
      <c r="G22" s="2">
        <f>G21-F22</f>
        <v>411220</v>
      </c>
    </row>
    <row r="23" spans="2:7" x14ac:dyDescent="0.45">
      <c r="B23" s="2"/>
      <c r="C23" s="2" t="s">
        <v>53</v>
      </c>
      <c r="D23" s="2">
        <v>10000000</v>
      </c>
      <c r="E23" s="2"/>
      <c r="F23" s="2"/>
      <c r="G23" s="2">
        <f>G22+D23</f>
        <v>10411220</v>
      </c>
    </row>
    <row r="24" spans="2:7" x14ac:dyDescent="0.45">
      <c r="B24" s="2"/>
      <c r="C24" s="2"/>
      <c r="D24" s="2"/>
      <c r="E24" s="2" t="s">
        <v>54</v>
      </c>
      <c r="F24" s="2">
        <v>14020000</v>
      </c>
      <c r="G24" s="2">
        <f>G23-F24</f>
        <v>-3608780</v>
      </c>
    </row>
    <row r="25" spans="2:7" x14ac:dyDescent="0.45">
      <c r="B25" s="2"/>
      <c r="C25" s="2" t="s">
        <v>57</v>
      </c>
      <c r="D25" s="2">
        <v>5000000</v>
      </c>
      <c r="E25" s="2"/>
      <c r="F25" s="2"/>
      <c r="G25" s="2">
        <f>G24+D25</f>
        <v>1391220</v>
      </c>
    </row>
    <row r="26" spans="2:7" x14ac:dyDescent="0.45">
      <c r="B26" s="2"/>
      <c r="C26" s="2"/>
      <c r="D26" s="2"/>
      <c r="E26" s="2" t="s">
        <v>5</v>
      </c>
      <c r="F26" s="2">
        <v>1000000</v>
      </c>
      <c r="G26" s="2">
        <f>G25-F26</f>
        <v>391220</v>
      </c>
    </row>
    <row r="27" spans="2:7" x14ac:dyDescent="0.45">
      <c r="B27" s="2"/>
      <c r="C27" s="2"/>
      <c r="D27" s="2"/>
      <c r="E27" s="2" t="s">
        <v>0</v>
      </c>
      <c r="F27" s="2">
        <v>280000</v>
      </c>
      <c r="G27" s="2">
        <f>G26-F27</f>
        <v>111220</v>
      </c>
    </row>
    <row r="28" spans="2:7" x14ac:dyDescent="0.45">
      <c r="B28" s="2"/>
      <c r="C28" s="2"/>
      <c r="D28" s="2"/>
      <c r="E28" s="2"/>
      <c r="F28" s="2"/>
      <c r="G28" s="2"/>
    </row>
    <row r="29" spans="2:7" x14ac:dyDescent="0.45">
      <c r="B29" s="2"/>
      <c r="C29" s="2"/>
      <c r="D29" s="2"/>
      <c r="E29" s="2"/>
      <c r="F29" s="2"/>
      <c r="G29" s="2"/>
    </row>
    <row r="30" spans="2:7" x14ac:dyDescent="0.45">
      <c r="B30" s="2"/>
      <c r="C30" s="2"/>
      <c r="D30" s="2"/>
      <c r="E30" s="2"/>
      <c r="F30" s="2"/>
      <c r="G30" s="2"/>
    </row>
    <row r="31" spans="2:7" x14ac:dyDescent="0.45">
      <c r="B31" s="2"/>
      <c r="C31" s="2"/>
      <c r="D31" s="2"/>
      <c r="E31" s="2"/>
      <c r="F31" s="2"/>
      <c r="G31" s="2"/>
    </row>
  </sheetData>
  <mergeCells count="3">
    <mergeCell ref="C3:D3"/>
    <mergeCell ref="E3:F3"/>
    <mergeCell ref="B1:D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Shinichiro Sako</dc:creator>
  <cp:lastModifiedBy>Sako Shinichiro</cp:lastModifiedBy>
  <dcterms:created xsi:type="dcterms:W3CDTF">2021-01-22T11:03:31Z</dcterms:created>
  <dcterms:modified xsi:type="dcterms:W3CDTF">2021-03-20T03:53:11Z</dcterms:modified>
</cp:coreProperties>
</file>