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<sst xmlns="http://schemas.openxmlformats.org/spreadsheetml/2006/main" count="173" uniqueCount="40">
  <si>
    <t>EC0001　ルークス　【少年の勇気】</t>
  </si>
  <si>
    <t>EC0002　アーヤ　【少女の想い】</t>
  </si>
  <si>
    <t>EC0003　ハンター　グレン</t>
  </si>
  <si>
    <t>EC0004　緋色の　シャルク</t>
  </si>
  <si>
    <t>EC0005　エルフ　シルフィ</t>
  </si>
  <si>
    <t>[[</t>
  </si>
  <si>
    <t>～</t>
  </si>
  <si>
    <t>#</t>
  </si>
  <si>
    <t>&gt;</t>
  </si>
  <si>
    <t>]]</t>
  </si>
  <si>
    <t>番号順から</t>
  </si>
  <si>
    <t>EC0006　占い師パール</t>
  </si>
  <si>
    <t>EC0007　旅立ちルークス</t>
  </si>
  <si>
    <t>EC0008　旅立ちアーヤ</t>
  </si>
  <si>
    <t>EC0009　放浪者グレン</t>
  </si>
  <si>
    <t>EC0010　魔術師ドウガ</t>
  </si>
  <si>
    <t>EC0011　踊り子シェラ</t>
  </si>
  <si>
    <t>EC0012　傭兵　ウェルズ</t>
  </si>
  <si>
    <t>EC0013　戦士長ランバル</t>
  </si>
  <si>
    <t>EC0014　クルン</t>
  </si>
  <si>
    <t>EC0015　シロン</t>
  </si>
  <si>
    <t>EC0016　ルークス【スターター】</t>
  </si>
  <si>
    <t>EC0017　アーヤ【スターター】</t>
  </si>
  <si>
    <t>EC0018　見習い兵士【スターター】</t>
  </si>
  <si>
    <t>EC0019　見習い魔術師【スターター】</t>
  </si>
  <si>
    <t>EC0020　バスタードラゴン</t>
  </si>
  <si>
    <t>&amp;br()</t>
  </si>
  <si>
    <t>カードページ・エボ前後</t>
  </si>
  <si>
    <t>カードリスト</t>
  </si>
  <si>
    <t xml:space="preserve"> / </t>
  </si>
  <si>
    <t>trim</t>
  </si>
  <si>
    <t>ID</t>
  </si>
  <si>
    <t>Name</t>
  </si>
  <si>
    <t>改行</t>
  </si>
  <si>
    <t>Num</t>
  </si>
  <si>
    <t>under</t>
  </si>
  <si>
    <t>upper</t>
  </si>
  <si>
    <t>共通</t>
  </si>
  <si>
    <t>その他記号</t>
  </si>
  <si>
    <t>シリーズ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</si>
</sst>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2.atwiki.jp/eternal-dreamer/pages/53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0"/>
  <sheetViews>
    <sheetView showGridLines="0" showZeros="0" tabSelected="1" showOutlineSymbols="0" workbookViewId="0" topLeftCell="A1">
      <pane ySplit="1" topLeftCell="BM2" activePane="bottomLeft" state="frozen"/>
      <selection pane="topLeft" activeCell="A1" sqref="A1"/>
      <selection pane="bottomLeft" activeCell="R9" sqref="R9"/>
    </sheetView>
  </sheetViews>
  <sheetFormatPr defaultColWidth="9.00390625" defaultRowHeight="13.5"/>
  <cols>
    <col min="1" max="1" width="31.25390625" style="0" customWidth="1"/>
    <col min="2" max="2" width="2.75390625" style="2" customWidth="1"/>
    <col min="3" max="3" width="32.375" style="2" hidden="1" customWidth="1"/>
    <col min="4" max="4" width="8.50390625" style="0" hidden="1" customWidth="1"/>
    <col min="5" max="5" width="21.875" style="0" hidden="1" customWidth="1"/>
    <col min="6" max="6" width="8.00390625" style="0" hidden="1" customWidth="1"/>
    <col min="7" max="7" width="6.00390625" style="0" hidden="1" customWidth="1"/>
    <col min="8" max="8" width="5.875" style="0" hidden="1" customWidth="1"/>
    <col min="9" max="9" width="5.125" style="0" hidden="1" customWidth="1"/>
    <col min="10" max="10" width="5.375" style="0" hidden="1" customWidth="1"/>
    <col min="11" max="11" width="2.50390625" style="0" hidden="1" customWidth="1"/>
    <col min="12" max="12" width="2.125" style="0" hidden="1" customWidth="1"/>
    <col min="13" max="13" width="2.50390625" style="0" hidden="1" customWidth="1"/>
    <col min="14" max="14" width="2.875" style="0" hidden="1" customWidth="1"/>
    <col min="15" max="15" width="1.75390625" style="0" hidden="1" customWidth="1"/>
    <col min="16" max="16" width="2.50390625" style="0" hidden="1" customWidth="1"/>
    <col min="17" max="17" width="21.50390625" style="0" hidden="1" customWidth="1"/>
    <col min="18" max="19" width="46.00390625" style="0" customWidth="1"/>
  </cols>
  <sheetData>
    <row r="1" spans="1:19" ht="13.5">
      <c r="A1" s="3" t="s">
        <v>10</v>
      </c>
      <c r="C1" s="2" t="s">
        <v>30</v>
      </c>
      <c r="D1" t="s">
        <v>31</v>
      </c>
      <c r="E1" t="s">
        <v>32</v>
      </c>
      <c r="F1" t="s">
        <v>39</v>
      </c>
      <c r="G1" t="s">
        <v>35</v>
      </c>
      <c r="H1" t="s">
        <v>36</v>
      </c>
      <c r="I1" t="s">
        <v>34</v>
      </c>
      <c r="J1" t="s">
        <v>33</v>
      </c>
      <c r="K1" s="5" t="s">
        <v>38</v>
      </c>
      <c r="L1" s="5"/>
      <c r="M1" s="5"/>
      <c r="N1" s="5"/>
      <c r="O1" s="5"/>
      <c r="P1" s="5"/>
      <c r="Q1" t="s">
        <v>37</v>
      </c>
      <c r="R1" t="s">
        <v>28</v>
      </c>
      <c r="S1" t="s">
        <v>27</v>
      </c>
    </row>
    <row r="2" spans="1:19" ht="13.5">
      <c r="A2" s="1" t="s">
        <v>0</v>
      </c>
      <c r="B2" s="4"/>
      <c r="C2" s="4" t="str">
        <f>TRIM(A2)</f>
        <v>EC0001　ルークス　【少年の勇気】</v>
      </c>
      <c r="D2" s="4" t="str">
        <f>LEFT(C2,6)</f>
        <v>EC0001</v>
      </c>
      <c r="E2" s="4" t="str">
        <f>MID(C2,8,100)</f>
        <v>ルークス　【少年の勇気】</v>
      </c>
      <c r="F2" s="4" t="str">
        <f>LEFT(C2,2)</f>
        <v>EC</v>
      </c>
      <c r="G2" s="4" t="str">
        <f>TEXT(H2-4,"0000")</f>
        <v>0001</v>
      </c>
      <c r="H2" s="4" t="str">
        <f>TEXT(CEILING(I2,5),"0000")</f>
        <v>0005</v>
      </c>
      <c r="I2" s="4">
        <f>MID(C2,3,4)+0</f>
        <v>1</v>
      </c>
      <c r="J2" s="4" t="s">
        <v>26</v>
      </c>
      <c r="K2" s="4" t="s">
        <v>5</v>
      </c>
      <c r="L2" s="4" t="s">
        <v>29</v>
      </c>
      <c r="M2" s="4" t="s">
        <v>8</v>
      </c>
      <c r="N2" s="4" t="s">
        <v>6</v>
      </c>
      <c r="O2" s="4" t="s">
        <v>7</v>
      </c>
      <c r="P2" s="4" t="s">
        <v>9</v>
      </c>
      <c r="Q2" s="4" t="str">
        <f aca="true" t="shared" si="0" ref="Q2:Q21">M2&amp;F2&amp;G2&amp;N2&amp;F2&amp;H2&amp;O2&amp;I2&amp;P2</f>
        <v>&gt;EC0001～EC0005#1]]</v>
      </c>
      <c r="R2" s="4" t="str">
        <f aca="true" t="shared" si="1" ref="R2:R21">D2&amp;J2&amp;K2&amp;E2&amp;Q2</f>
        <v>EC0001&amp;br()[[ルークス　【少年の勇気】&gt;EC0001～EC0005#1]]</v>
      </c>
      <c r="S2" s="4" t="str">
        <f aca="true" t="shared" si="2" ref="S2:S21">K2&amp;D2&amp;L2&amp;E2&amp;Q2</f>
        <v>[[EC0001 / ルークス　【少年の勇気】&gt;EC0001～EC0005#1]]</v>
      </c>
    </row>
    <row r="3" spans="1:19" ht="13.5">
      <c r="A3" s="1" t="s">
        <v>1</v>
      </c>
      <c r="B3" s="4"/>
      <c r="C3" s="4" t="str">
        <f aca="true" t="shared" si="3" ref="C3:C21">TRIM(A3)</f>
        <v>EC0002　アーヤ　【少女の想い】</v>
      </c>
      <c r="D3" s="4" t="str">
        <f aca="true" t="shared" si="4" ref="D3:D21">LEFT(C3,6)</f>
        <v>EC0002</v>
      </c>
      <c r="E3" s="4" t="str">
        <f aca="true" t="shared" si="5" ref="E3:E21">MID(C3,8,100)</f>
        <v>アーヤ　【少女の想い】</v>
      </c>
      <c r="F3" s="4" t="str">
        <f aca="true" t="shared" si="6" ref="F3:F21">LEFT(C3,2)</f>
        <v>EC</v>
      </c>
      <c r="G3" s="4" t="str">
        <f aca="true" t="shared" si="7" ref="G3:G21">TEXT(H3-4,"0000")</f>
        <v>0001</v>
      </c>
      <c r="H3" s="4" t="str">
        <f aca="true" t="shared" si="8" ref="H3:H21">TEXT(CEILING(I3,5),"0000")</f>
        <v>0005</v>
      </c>
      <c r="I3" s="4">
        <f aca="true" t="shared" si="9" ref="I3:I21">MID(C3,3,4)+0</f>
        <v>2</v>
      </c>
      <c r="J3" s="4" t="s">
        <v>26</v>
      </c>
      <c r="K3" s="4" t="s">
        <v>5</v>
      </c>
      <c r="L3" s="4" t="s">
        <v>29</v>
      </c>
      <c r="M3" s="4" t="s">
        <v>8</v>
      </c>
      <c r="N3" s="4" t="s">
        <v>6</v>
      </c>
      <c r="O3" s="4" t="s">
        <v>7</v>
      </c>
      <c r="P3" s="4" t="s">
        <v>9</v>
      </c>
      <c r="Q3" s="4" t="str">
        <f t="shared" si="0"/>
        <v>&gt;EC0001～EC0005#2]]</v>
      </c>
      <c r="R3" s="4" t="str">
        <f t="shared" si="1"/>
        <v>EC0002&amp;br()[[アーヤ　【少女の想い】&gt;EC0001～EC0005#2]]</v>
      </c>
      <c r="S3" s="4" t="str">
        <f t="shared" si="2"/>
        <v>[[EC0002 / アーヤ　【少女の想い】&gt;EC0001～EC0005#2]]</v>
      </c>
    </row>
    <row r="4" spans="1:19" ht="13.5">
      <c r="A4" s="1" t="s">
        <v>2</v>
      </c>
      <c r="B4" s="4"/>
      <c r="C4" s="4" t="str">
        <f t="shared" si="3"/>
        <v>EC0003　ハンター　グレン</v>
      </c>
      <c r="D4" s="4" t="str">
        <f t="shared" si="4"/>
        <v>EC0003</v>
      </c>
      <c r="E4" s="4" t="str">
        <f t="shared" si="5"/>
        <v>ハンター　グレン</v>
      </c>
      <c r="F4" s="4" t="str">
        <f t="shared" si="6"/>
        <v>EC</v>
      </c>
      <c r="G4" s="4" t="str">
        <f t="shared" si="7"/>
        <v>0001</v>
      </c>
      <c r="H4" s="4" t="str">
        <f t="shared" si="8"/>
        <v>0005</v>
      </c>
      <c r="I4" s="4">
        <f t="shared" si="9"/>
        <v>3</v>
      </c>
      <c r="J4" s="4" t="s">
        <v>26</v>
      </c>
      <c r="K4" s="4" t="s">
        <v>5</v>
      </c>
      <c r="L4" s="4" t="s">
        <v>29</v>
      </c>
      <c r="M4" s="4" t="s">
        <v>8</v>
      </c>
      <c r="N4" s="4" t="s">
        <v>6</v>
      </c>
      <c r="O4" s="4" t="s">
        <v>7</v>
      </c>
      <c r="P4" s="4" t="s">
        <v>9</v>
      </c>
      <c r="Q4" s="4" t="str">
        <f t="shared" si="0"/>
        <v>&gt;EC0001～EC0005#3]]</v>
      </c>
      <c r="R4" s="4" t="str">
        <f t="shared" si="1"/>
        <v>EC0003&amp;br()[[ハンター　グレン&gt;EC0001～EC0005#3]]</v>
      </c>
      <c r="S4" s="4" t="str">
        <f t="shared" si="2"/>
        <v>[[EC0003 / ハンター　グレン&gt;EC0001～EC0005#3]]</v>
      </c>
    </row>
    <row r="5" spans="1:19" ht="13.5">
      <c r="A5" s="1" t="s">
        <v>3</v>
      </c>
      <c r="B5" s="4"/>
      <c r="C5" s="4" t="str">
        <f t="shared" si="3"/>
        <v>EC0004　緋色の　シャルク</v>
      </c>
      <c r="D5" s="4" t="str">
        <f t="shared" si="4"/>
        <v>EC0004</v>
      </c>
      <c r="E5" s="4" t="str">
        <f t="shared" si="5"/>
        <v>緋色の　シャルク</v>
      </c>
      <c r="F5" s="4" t="str">
        <f t="shared" si="6"/>
        <v>EC</v>
      </c>
      <c r="G5" s="4" t="str">
        <f t="shared" si="7"/>
        <v>0001</v>
      </c>
      <c r="H5" s="4" t="str">
        <f t="shared" si="8"/>
        <v>0005</v>
      </c>
      <c r="I5" s="4">
        <f t="shared" si="9"/>
        <v>4</v>
      </c>
      <c r="J5" s="4" t="s">
        <v>26</v>
      </c>
      <c r="K5" s="4" t="s">
        <v>5</v>
      </c>
      <c r="L5" s="4" t="s">
        <v>29</v>
      </c>
      <c r="M5" s="4" t="s">
        <v>8</v>
      </c>
      <c r="N5" s="4" t="s">
        <v>6</v>
      </c>
      <c r="O5" s="4" t="s">
        <v>7</v>
      </c>
      <c r="P5" s="4" t="s">
        <v>9</v>
      </c>
      <c r="Q5" s="4" t="str">
        <f t="shared" si="0"/>
        <v>&gt;EC0001～EC0005#4]]</v>
      </c>
      <c r="R5" s="4" t="str">
        <f t="shared" si="1"/>
        <v>EC0004&amp;br()[[緋色の　シャルク&gt;EC0001～EC0005#4]]</v>
      </c>
      <c r="S5" s="4" t="str">
        <f t="shared" si="2"/>
        <v>[[EC0004 / 緋色の　シャルク&gt;EC0001～EC0005#4]]</v>
      </c>
    </row>
    <row r="6" spans="1:19" ht="13.5">
      <c r="A6" s="1" t="s">
        <v>4</v>
      </c>
      <c r="B6" s="4"/>
      <c r="C6" s="4" t="str">
        <f t="shared" si="3"/>
        <v>EC0005　エルフ　シルフィ</v>
      </c>
      <c r="D6" s="4" t="str">
        <f t="shared" si="4"/>
        <v>EC0005</v>
      </c>
      <c r="E6" s="4" t="str">
        <f t="shared" si="5"/>
        <v>エルフ　シルフィ</v>
      </c>
      <c r="F6" s="4" t="str">
        <f t="shared" si="6"/>
        <v>EC</v>
      </c>
      <c r="G6" s="4" t="str">
        <f t="shared" si="7"/>
        <v>0001</v>
      </c>
      <c r="H6" s="4" t="str">
        <f t="shared" si="8"/>
        <v>0005</v>
      </c>
      <c r="I6" s="4">
        <f t="shared" si="9"/>
        <v>5</v>
      </c>
      <c r="J6" s="4" t="s">
        <v>26</v>
      </c>
      <c r="K6" s="4" t="s">
        <v>5</v>
      </c>
      <c r="L6" s="4" t="s">
        <v>29</v>
      </c>
      <c r="M6" s="4" t="s">
        <v>8</v>
      </c>
      <c r="N6" s="4" t="s">
        <v>6</v>
      </c>
      <c r="O6" s="4" t="s">
        <v>7</v>
      </c>
      <c r="P6" s="4" t="s">
        <v>9</v>
      </c>
      <c r="Q6" s="4" t="str">
        <f t="shared" si="0"/>
        <v>&gt;EC0001～EC0005#5]]</v>
      </c>
      <c r="R6" s="4" t="str">
        <f t="shared" si="1"/>
        <v>EC0005&amp;br()[[エルフ　シルフィ&gt;EC0001～EC0005#5]]</v>
      </c>
      <c r="S6" s="4" t="str">
        <f t="shared" si="2"/>
        <v>[[EC0005 / エルフ　シルフィ&gt;EC0001～EC0005#5]]</v>
      </c>
    </row>
    <row r="7" spans="1:19" ht="13.5">
      <c r="A7" s="1" t="s">
        <v>11</v>
      </c>
      <c r="B7" s="4"/>
      <c r="C7" s="4" t="str">
        <f t="shared" si="3"/>
        <v>EC0006　占い師パール</v>
      </c>
      <c r="D7" s="4" t="str">
        <f t="shared" si="4"/>
        <v>EC0006</v>
      </c>
      <c r="E7" s="4" t="str">
        <f t="shared" si="5"/>
        <v>占い師パール</v>
      </c>
      <c r="F7" s="4" t="str">
        <f t="shared" si="6"/>
        <v>EC</v>
      </c>
      <c r="G7" s="4" t="str">
        <f t="shared" si="7"/>
        <v>0006</v>
      </c>
      <c r="H7" s="4" t="str">
        <f t="shared" si="8"/>
        <v>0010</v>
      </c>
      <c r="I7" s="4">
        <f t="shared" si="9"/>
        <v>6</v>
      </c>
      <c r="J7" s="4" t="s">
        <v>26</v>
      </c>
      <c r="K7" s="4" t="s">
        <v>5</v>
      </c>
      <c r="L7" s="4" t="s">
        <v>29</v>
      </c>
      <c r="M7" s="4" t="s">
        <v>8</v>
      </c>
      <c r="N7" s="4" t="s">
        <v>6</v>
      </c>
      <c r="O7" s="4" t="s">
        <v>7</v>
      </c>
      <c r="P7" s="4" t="s">
        <v>9</v>
      </c>
      <c r="Q7" s="4" t="str">
        <f t="shared" si="0"/>
        <v>&gt;EC0006～EC0010#6]]</v>
      </c>
      <c r="R7" s="4" t="str">
        <f t="shared" si="1"/>
        <v>EC0006&amp;br()[[占い師パール&gt;EC0006～EC0010#6]]</v>
      </c>
      <c r="S7" s="4" t="str">
        <f t="shared" si="2"/>
        <v>[[EC0006 / 占い師パール&gt;EC0006～EC0010#6]]</v>
      </c>
    </row>
    <row r="8" spans="1:19" ht="13.5">
      <c r="A8" s="1" t="s">
        <v>12</v>
      </c>
      <c r="B8" s="4"/>
      <c r="C8" s="4" t="str">
        <f t="shared" si="3"/>
        <v>EC0007　旅立ちルークス</v>
      </c>
      <c r="D8" s="4" t="str">
        <f t="shared" si="4"/>
        <v>EC0007</v>
      </c>
      <c r="E8" s="4" t="str">
        <f t="shared" si="5"/>
        <v>旅立ちルークス</v>
      </c>
      <c r="F8" s="4" t="str">
        <f t="shared" si="6"/>
        <v>EC</v>
      </c>
      <c r="G8" s="4" t="str">
        <f t="shared" si="7"/>
        <v>0006</v>
      </c>
      <c r="H8" s="4" t="str">
        <f t="shared" si="8"/>
        <v>0010</v>
      </c>
      <c r="I8" s="4">
        <f t="shared" si="9"/>
        <v>7</v>
      </c>
      <c r="J8" s="4" t="s">
        <v>26</v>
      </c>
      <c r="K8" s="4" t="s">
        <v>5</v>
      </c>
      <c r="L8" s="4" t="s">
        <v>29</v>
      </c>
      <c r="M8" s="4" t="s">
        <v>8</v>
      </c>
      <c r="N8" s="4" t="s">
        <v>6</v>
      </c>
      <c r="O8" s="4" t="s">
        <v>7</v>
      </c>
      <c r="P8" s="4" t="s">
        <v>9</v>
      </c>
      <c r="Q8" s="4" t="str">
        <f t="shared" si="0"/>
        <v>&gt;EC0006～EC0010#7]]</v>
      </c>
      <c r="R8" s="4" t="str">
        <f t="shared" si="1"/>
        <v>EC0007&amp;br()[[旅立ちルークス&gt;EC0006～EC0010#7]]</v>
      </c>
      <c r="S8" s="4" t="str">
        <f t="shared" si="2"/>
        <v>[[EC0007 / 旅立ちルークス&gt;EC0006～EC0010#7]]</v>
      </c>
    </row>
    <row r="9" spans="1:19" ht="13.5">
      <c r="A9" s="1" t="s">
        <v>13</v>
      </c>
      <c r="B9" s="4"/>
      <c r="C9" s="4" t="str">
        <f t="shared" si="3"/>
        <v>EC0008　旅立ちアーヤ</v>
      </c>
      <c r="D9" s="4" t="str">
        <f t="shared" si="4"/>
        <v>EC0008</v>
      </c>
      <c r="E9" s="4" t="str">
        <f t="shared" si="5"/>
        <v>旅立ちアーヤ</v>
      </c>
      <c r="F9" s="4" t="str">
        <f t="shared" si="6"/>
        <v>EC</v>
      </c>
      <c r="G9" s="4" t="str">
        <f t="shared" si="7"/>
        <v>0006</v>
      </c>
      <c r="H9" s="4" t="str">
        <f t="shared" si="8"/>
        <v>0010</v>
      </c>
      <c r="I9" s="4">
        <f t="shared" si="9"/>
        <v>8</v>
      </c>
      <c r="J9" s="4" t="s">
        <v>26</v>
      </c>
      <c r="K9" s="4" t="s">
        <v>5</v>
      </c>
      <c r="L9" s="4" t="s">
        <v>29</v>
      </c>
      <c r="M9" s="4" t="s">
        <v>8</v>
      </c>
      <c r="N9" s="4" t="s">
        <v>6</v>
      </c>
      <c r="O9" s="4" t="s">
        <v>7</v>
      </c>
      <c r="P9" s="4" t="s">
        <v>9</v>
      </c>
      <c r="Q9" s="4" t="str">
        <f t="shared" si="0"/>
        <v>&gt;EC0006～EC0010#8]]</v>
      </c>
      <c r="R9" s="4" t="str">
        <f t="shared" si="1"/>
        <v>EC0008&amp;br()[[旅立ちアーヤ&gt;EC0006～EC0010#8]]</v>
      </c>
      <c r="S9" s="4" t="str">
        <f t="shared" si="2"/>
        <v>[[EC0008 / 旅立ちアーヤ&gt;EC0006～EC0010#8]]</v>
      </c>
    </row>
    <row r="10" spans="1:19" ht="13.5">
      <c r="A10" s="1" t="s">
        <v>14</v>
      </c>
      <c r="B10" s="4"/>
      <c r="C10" s="4" t="str">
        <f t="shared" si="3"/>
        <v>EC0009　放浪者グレン</v>
      </c>
      <c r="D10" s="4" t="str">
        <f t="shared" si="4"/>
        <v>EC0009</v>
      </c>
      <c r="E10" s="4" t="str">
        <f t="shared" si="5"/>
        <v>放浪者グレン</v>
      </c>
      <c r="F10" s="4" t="str">
        <f t="shared" si="6"/>
        <v>EC</v>
      </c>
      <c r="G10" s="4" t="str">
        <f t="shared" si="7"/>
        <v>0006</v>
      </c>
      <c r="H10" s="4" t="str">
        <f t="shared" si="8"/>
        <v>0010</v>
      </c>
      <c r="I10" s="4">
        <f t="shared" si="9"/>
        <v>9</v>
      </c>
      <c r="J10" s="4" t="s">
        <v>26</v>
      </c>
      <c r="K10" s="4" t="s">
        <v>5</v>
      </c>
      <c r="L10" s="4" t="s">
        <v>29</v>
      </c>
      <c r="M10" s="4" t="s">
        <v>8</v>
      </c>
      <c r="N10" s="4" t="s">
        <v>6</v>
      </c>
      <c r="O10" s="4" t="s">
        <v>7</v>
      </c>
      <c r="P10" s="4" t="s">
        <v>9</v>
      </c>
      <c r="Q10" s="4" t="str">
        <f t="shared" si="0"/>
        <v>&gt;EC0006～EC0010#9]]</v>
      </c>
      <c r="R10" s="4" t="str">
        <f t="shared" si="1"/>
        <v>EC0009&amp;br()[[放浪者グレン&gt;EC0006～EC0010#9]]</v>
      </c>
      <c r="S10" s="4" t="str">
        <f t="shared" si="2"/>
        <v>[[EC0009 / 放浪者グレン&gt;EC0006～EC0010#9]]</v>
      </c>
    </row>
    <row r="11" spans="1:19" ht="13.5">
      <c r="A11" s="1" t="s">
        <v>15</v>
      </c>
      <c r="B11" s="4"/>
      <c r="C11" s="4" t="str">
        <f t="shared" si="3"/>
        <v>EC0010　魔術師ドウガ</v>
      </c>
      <c r="D11" s="4" t="str">
        <f t="shared" si="4"/>
        <v>EC0010</v>
      </c>
      <c r="E11" s="4" t="str">
        <f t="shared" si="5"/>
        <v>魔術師ドウガ</v>
      </c>
      <c r="F11" s="4" t="str">
        <f t="shared" si="6"/>
        <v>EC</v>
      </c>
      <c r="G11" s="4" t="str">
        <f t="shared" si="7"/>
        <v>0006</v>
      </c>
      <c r="H11" s="4" t="str">
        <f t="shared" si="8"/>
        <v>0010</v>
      </c>
      <c r="I11" s="4">
        <f t="shared" si="9"/>
        <v>10</v>
      </c>
      <c r="J11" s="4" t="s">
        <v>26</v>
      </c>
      <c r="K11" s="4" t="s">
        <v>5</v>
      </c>
      <c r="L11" s="4" t="s">
        <v>29</v>
      </c>
      <c r="M11" s="4" t="s">
        <v>8</v>
      </c>
      <c r="N11" s="4" t="s">
        <v>6</v>
      </c>
      <c r="O11" s="4" t="s">
        <v>7</v>
      </c>
      <c r="P11" s="4" t="s">
        <v>9</v>
      </c>
      <c r="Q11" s="4" t="str">
        <f t="shared" si="0"/>
        <v>&gt;EC0006～EC0010#10]]</v>
      </c>
      <c r="R11" s="4" t="str">
        <f t="shared" si="1"/>
        <v>EC0010&amp;br()[[魔術師ドウガ&gt;EC0006～EC0010#10]]</v>
      </c>
      <c r="S11" s="4" t="str">
        <f t="shared" si="2"/>
        <v>[[EC0010 / 魔術師ドウガ&gt;EC0006～EC0010#10]]</v>
      </c>
    </row>
    <row r="12" spans="1:19" ht="13.5">
      <c r="A12" s="1" t="s">
        <v>16</v>
      </c>
      <c r="B12" s="4"/>
      <c r="C12" s="4" t="str">
        <f t="shared" si="3"/>
        <v>EC0011　踊り子シェラ</v>
      </c>
      <c r="D12" s="4" t="str">
        <f t="shared" si="4"/>
        <v>EC0011</v>
      </c>
      <c r="E12" s="4" t="str">
        <f t="shared" si="5"/>
        <v>踊り子シェラ</v>
      </c>
      <c r="F12" s="4" t="str">
        <f t="shared" si="6"/>
        <v>EC</v>
      </c>
      <c r="G12" s="4" t="str">
        <f t="shared" si="7"/>
        <v>0011</v>
      </c>
      <c r="H12" s="4" t="str">
        <f t="shared" si="8"/>
        <v>0015</v>
      </c>
      <c r="I12" s="4">
        <f t="shared" si="9"/>
        <v>11</v>
      </c>
      <c r="J12" s="4" t="s">
        <v>26</v>
      </c>
      <c r="K12" s="4" t="s">
        <v>5</v>
      </c>
      <c r="L12" s="4" t="s">
        <v>29</v>
      </c>
      <c r="M12" s="4" t="s">
        <v>8</v>
      </c>
      <c r="N12" s="4" t="s">
        <v>6</v>
      </c>
      <c r="O12" s="4" t="s">
        <v>7</v>
      </c>
      <c r="P12" s="4" t="s">
        <v>9</v>
      </c>
      <c r="Q12" s="4" t="str">
        <f t="shared" si="0"/>
        <v>&gt;EC0011～EC0015#11]]</v>
      </c>
      <c r="R12" s="4" t="str">
        <f t="shared" si="1"/>
        <v>EC0011&amp;br()[[踊り子シェラ&gt;EC0011～EC0015#11]]</v>
      </c>
      <c r="S12" s="4" t="str">
        <f t="shared" si="2"/>
        <v>[[EC0011 / 踊り子シェラ&gt;EC0011～EC0015#11]]</v>
      </c>
    </row>
    <row r="13" spans="1:19" ht="13.5">
      <c r="A13" s="1" t="s">
        <v>17</v>
      </c>
      <c r="B13" s="4"/>
      <c r="C13" s="4" t="str">
        <f t="shared" si="3"/>
        <v>EC0012　傭兵　ウェルズ</v>
      </c>
      <c r="D13" s="4" t="str">
        <f t="shared" si="4"/>
        <v>EC0012</v>
      </c>
      <c r="E13" s="4" t="str">
        <f t="shared" si="5"/>
        <v>傭兵　ウェルズ</v>
      </c>
      <c r="F13" s="4" t="str">
        <f t="shared" si="6"/>
        <v>EC</v>
      </c>
      <c r="G13" s="4" t="str">
        <f t="shared" si="7"/>
        <v>0011</v>
      </c>
      <c r="H13" s="4" t="str">
        <f t="shared" si="8"/>
        <v>0015</v>
      </c>
      <c r="I13" s="4">
        <f t="shared" si="9"/>
        <v>12</v>
      </c>
      <c r="J13" s="4" t="s">
        <v>26</v>
      </c>
      <c r="K13" s="4" t="s">
        <v>5</v>
      </c>
      <c r="L13" s="4" t="s">
        <v>29</v>
      </c>
      <c r="M13" s="4" t="s">
        <v>8</v>
      </c>
      <c r="N13" s="4" t="s">
        <v>6</v>
      </c>
      <c r="O13" s="4" t="s">
        <v>7</v>
      </c>
      <c r="P13" s="4" t="s">
        <v>9</v>
      </c>
      <c r="Q13" s="4" t="str">
        <f t="shared" si="0"/>
        <v>&gt;EC0011～EC0015#12]]</v>
      </c>
      <c r="R13" s="4" t="str">
        <f t="shared" si="1"/>
        <v>EC0012&amp;br()[[傭兵　ウェルズ&gt;EC0011～EC0015#12]]</v>
      </c>
      <c r="S13" s="4" t="str">
        <f t="shared" si="2"/>
        <v>[[EC0012 / 傭兵　ウェルズ&gt;EC0011～EC0015#12]]</v>
      </c>
    </row>
    <row r="14" spans="1:19" ht="13.5">
      <c r="A14" s="1" t="s">
        <v>18</v>
      </c>
      <c r="B14" s="4"/>
      <c r="C14" s="4" t="str">
        <f t="shared" si="3"/>
        <v>EC0013　戦士長ランバル</v>
      </c>
      <c r="D14" s="4" t="str">
        <f t="shared" si="4"/>
        <v>EC0013</v>
      </c>
      <c r="E14" s="4" t="str">
        <f t="shared" si="5"/>
        <v>戦士長ランバル</v>
      </c>
      <c r="F14" s="4" t="str">
        <f t="shared" si="6"/>
        <v>EC</v>
      </c>
      <c r="G14" s="4" t="str">
        <f t="shared" si="7"/>
        <v>0011</v>
      </c>
      <c r="H14" s="4" t="str">
        <f t="shared" si="8"/>
        <v>0015</v>
      </c>
      <c r="I14" s="4">
        <f t="shared" si="9"/>
        <v>13</v>
      </c>
      <c r="J14" s="4" t="s">
        <v>26</v>
      </c>
      <c r="K14" s="4" t="s">
        <v>5</v>
      </c>
      <c r="L14" s="4" t="s">
        <v>29</v>
      </c>
      <c r="M14" s="4" t="s">
        <v>8</v>
      </c>
      <c r="N14" s="4" t="s">
        <v>6</v>
      </c>
      <c r="O14" s="4" t="s">
        <v>7</v>
      </c>
      <c r="P14" s="4" t="s">
        <v>9</v>
      </c>
      <c r="Q14" s="4" t="str">
        <f t="shared" si="0"/>
        <v>&gt;EC0011～EC0015#13]]</v>
      </c>
      <c r="R14" s="4" t="str">
        <f t="shared" si="1"/>
        <v>EC0013&amp;br()[[戦士長ランバル&gt;EC0011～EC0015#13]]</v>
      </c>
      <c r="S14" s="4" t="str">
        <f t="shared" si="2"/>
        <v>[[EC0013 / 戦士長ランバル&gt;EC0011～EC0015#13]]</v>
      </c>
    </row>
    <row r="15" spans="1:19" ht="13.5">
      <c r="A15" s="1" t="s">
        <v>19</v>
      </c>
      <c r="B15" s="4"/>
      <c r="C15" s="4" t="str">
        <f t="shared" si="3"/>
        <v>EC0014　クルン</v>
      </c>
      <c r="D15" s="4" t="str">
        <f t="shared" si="4"/>
        <v>EC0014</v>
      </c>
      <c r="E15" s="4" t="str">
        <f t="shared" si="5"/>
        <v>クルン</v>
      </c>
      <c r="F15" s="4" t="str">
        <f t="shared" si="6"/>
        <v>EC</v>
      </c>
      <c r="G15" s="4" t="str">
        <f t="shared" si="7"/>
        <v>0011</v>
      </c>
      <c r="H15" s="4" t="str">
        <f t="shared" si="8"/>
        <v>0015</v>
      </c>
      <c r="I15" s="4">
        <f t="shared" si="9"/>
        <v>14</v>
      </c>
      <c r="J15" s="4" t="s">
        <v>26</v>
      </c>
      <c r="K15" s="4" t="s">
        <v>5</v>
      </c>
      <c r="L15" s="4" t="s">
        <v>29</v>
      </c>
      <c r="M15" s="4" t="s">
        <v>8</v>
      </c>
      <c r="N15" s="4" t="s">
        <v>6</v>
      </c>
      <c r="O15" s="4" t="s">
        <v>7</v>
      </c>
      <c r="P15" s="4" t="s">
        <v>9</v>
      </c>
      <c r="Q15" s="4" t="str">
        <f t="shared" si="0"/>
        <v>&gt;EC0011～EC0015#14]]</v>
      </c>
      <c r="R15" s="4" t="str">
        <f t="shared" si="1"/>
        <v>EC0014&amp;br()[[クルン&gt;EC0011～EC0015#14]]</v>
      </c>
      <c r="S15" s="4" t="str">
        <f t="shared" si="2"/>
        <v>[[EC0014 / クルン&gt;EC0011～EC0015#14]]</v>
      </c>
    </row>
    <row r="16" spans="1:19" ht="13.5">
      <c r="A16" s="1" t="s">
        <v>20</v>
      </c>
      <c r="B16" s="4"/>
      <c r="C16" s="4" t="str">
        <f t="shared" si="3"/>
        <v>EC0015　シロン</v>
      </c>
      <c r="D16" s="4" t="str">
        <f t="shared" si="4"/>
        <v>EC0015</v>
      </c>
      <c r="E16" s="4" t="str">
        <f t="shared" si="5"/>
        <v>シロン</v>
      </c>
      <c r="F16" s="4" t="str">
        <f t="shared" si="6"/>
        <v>EC</v>
      </c>
      <c r="G16" s="4" t="str">
        <f t="shared" si="7"/>
        <v>0011</v>
      </c>
      <c r="H16" s="4" t="str">
        <f t="shared" si="8"/>
        <v>0015</v>
      </c>
      <c r="I16" s="4">
        <f t="shared" si="9"/>
        <v>15</v>
      </c>
      <c r="J16" s="4" t="s">
        <v>26</v>
      </c>
      <c r="K16" s="4" t="s">
        <v>5</v>
      </c>
      <c r="L16" s="4" t="s">
        <v>29</v>
      </c>
      <c r="M16" s="4" t="s">
        <v>8</v>
      </c>
      <c r="N16" s="4" t="s">
        <v>6</v>
      </c>
      <c r="O16" s="4" t="s">
        <v>7</v>
      </c>
      <c r="P16" s="4" t="s">
        <v>9</v>
      </c>
      <c r="Q16" s="4" t="str">
        <f t="shared" si="0"/>
        <v>&gt;EC0011～EC0015#15]]</v>
      </c>
      <c r="R16" s="4" t="str">
        <f t="shared" si="1"/>
        <v>EC0015&amp;br()[[シロン&gt;EC0011～EC0015#15]]</v>
      </c>
      <c r="S16" s="4" t="str">
        <f t="shared" si="2"/>
        <v>[[EC0015 / シロン&gt;EC0011～EC0015#15]]</v>
      </c>
    </row>
    <row r="17" spans="1:19" ht="13.5">
      <c r="A17" s="1" t="s">
        <v>21</v>
      </c>
      <c r="B17" s="4"/>
      <c r="C17" s="4" t="str">
        <f t="shared" si="3"/>
        <v>EC0016　ルークス【スターター】</v>
      </c>
      <c r="D17" s="4" t="str">
        <f t="shared" si="4"/>
        <v>EC0016</v>
      </c>
      <c r="E17" s="4" t="str">
        <f t="shared" si="5"/>
        <v>ルークス【スターター】</v>
      </c>
      <c r="F17" s="4" t="str">
        <f t="shared" si="6"/>
        <v>EC</v>
      </c>
      <c r="G17" s="4" t="str">
        <f t="shared" si="7"/>
        <v>0016</v>
      </c>
      <c r="H17" s="4" t="str">
        <f t="shared" si="8"/>
        <v>0020</v>
      </c>
      <c r="I17" s="4">
        <f t="shared" si="9"/>
        <v>16</v>
      </c>
      <c r="J17" s="4" t="s">
        <v>26</v>
      </c>
      <c r="K17" s="4" t="s">
        <v>5</v>
      </c>
      <c r="L17" s="4" t="s">
        <v>29</v>
      </c>
      <c r="M17" s="4" t="s">
        <v>8</v>
      </c>
      <c r="N17" s="4" t="s">
        <v>6</v>
      </c>
      <c r="O17" s="4" t="s">
        <v>7</v>
      </c>
      <c r="P17" s="4" t="s">
        <v>9</v>
      </c>
      <c r="Q17" s="4" t="str">
        <f t="shared" si="0"/>
        <v>&gt;EC0016～EC0020#16]]</v>
      </c>
      <c r="R17" s="4" t="str">
        <f t="shared" si="1"/>
        <v>EC0016&amp;br()[[ルークス【スターター】&gt;EC0016～EC0020#16]]</v>
      </c>
      <c r="S17" s="4" t="str">
        <f t="shared" si="2"/>
        <v>[[EC0016 / ルークス【スターター】&gt;EC0016～EC0020#16]]</v>
      </c>
    </row>
    <row r="18" spans="1:19" ht="13.5">
      <c r="A18" s="1" t="s">
        <v>22</v>
      </c>
      <c r="B18" s="4"/>
      <c r="C18" s="4" t="str">
        <f t="shared" si="3"/>
        <v>EC0017　アーヤ【スターター】</v>
      </c>
      <c r="D18" s="4" t="str">
        <f t="shared" si="4"/>
        <v>EC0017</v>
      </c>
      <c r="E18" s="4" t="str">
        <f t="shared" si="5"/>
        <v>アーヤ【スターター】</v>
      </c>
      <c r="F18" s="4" t="str">
        <f t="shared" si="6"/>
        <v>EC</v>
      </c>
      <c r="G18" s="4" t="str">
        <f t="shared" si="7"/>
        <v>0016</v>
      </c>
      <c r="H18" s="4" t="str">
        <f t="shared" si="8"/>
        <v>0020</v>
      </c>
      <c r="I18" s="4">
        <f t="shared" si="9"/>
        <v>17</v>
      </c>
      <c r="J18" s="4" t="s">
        <v>26</v>
      </c>
      <c r="K18" s="4" t="s">
        <v>5</v>
      </c>
      <c r="L18" s="4" t="s">
        <v>29</v>
      </c>
      <c r="M18" s="4" t="s">
        <v>8</v>
      </c>
      <c r="N18" s="4" t="s">
        <v>6</v>
      </c>
      <c r="O18" s="4" t="s">
        <v>7</v>
      </c>
      <c r="P18" s="4" t="s">
        <v>9</v>
      </c>
      <c r="Q18" s="4" t="str">
        <f t="shared" si="0"/>
        <v>&gt;EC0016～EC0020#17]]</v>
      </c>
      <c r="R18" s="4" t="str">
        <f t="shared" si="1"/>
        <v>EC0017&amp;br()[[アーヤ【スターター】&gt;EC0016～EC0020#17]]</v>
      </c>
      <c r="S18" s="4" t="str">
        <f t="shared" si="2"/>
        <v>[[EC0017 / アーヤ【スターター】&gt;EC0016～EC0020#17]]</v>
      </c>
    </row>
    <row r="19" spans="1:19" ht="13.5">
      <c r="A19" s="1" t="s">
        <v>23</v>
      </c>
      <c r="B19" s="4"/>
      <c r="C19" s="4" t="str">
        <f t="shared" si="3"/>
        <v>EC0018　見習い兵士【スターター】</v>
      </c>
      <c r="D19" s="4" t="str">
        <f t="shared" si="4"/>
        <v>EC0018</v>
      </c>
      <c r="E19" s="4" t="str">
        <f t="shared" si="5"/>
        <v>見習い兵士【スターター】</v>
      </c>
      <c r="F19" s="4" t="str">
        <f t="shared" si="6"/>
        <v>EC</v>
      </c>
      <c r="G19" s="4" t="str">
        <f t="shared" si="7"/>
        <v>0016</v>
      </c>
      <c r="H19" s="4" t="str">
        <f t="shared" si="8"/>
        <v>0020</v>
      </c>
      <c r="I19" s="4">
        <f t="shared" si="9"/>
        <v>18</v>
      </c>
      <c r="J19" s="4" t="s">
        <v>26</v>
      </c>
      <c r="K19" s="4" t="s">
        <v>5</v>
      </c>
      <c r="L19" s="4" t="s">
        <v>29</v>
      </c>
      <c r="M19" s="4" t="s">
        <v>8</v>
      </c>
      <c r="N19" s="4" t="s">
        <v>6</v>
      </c>
      <c r="O19" s="4" t="s">
        <v>7</v>
      </c>
      <c r="P19" s="4" t="s">
        <v>9</v>
      </c>
      <c r="Q19" s="4" t="str">
        <f t="shared" si="0"/>
        <v>&gt;EC0016～EC0020#18]]</v>
      </c>
      <c r="R19" s="4" t="str">
        <f t="shared" si="1"/>
        <v>EC0018&amp;br()[[見習い兵士【スターター】&gt;EC0016～EC0020#18]]</v>
      </c>
      <c r="S19" s="4" t="str">
        <f t="shared" si="2"/>
        <v>[[EC0018 / 見習い兵士【スターター】&gt;EC0016～EC0020#18]]</v>
      </c>
    </row>
    <row r="20" spans="1:19" ht="13.5">
      <c r="A20" s="1" t="s">
        <v>24</v>
      </c>
      <c r="B20" s="4"/>
      <c r="C20" s="4" t="str">
        <f t="shared" si="3"/>
        <v>EC0019　見習い魔術師【スターター】</v>
      </c>
      <c r="D20" s="4" t="str">
        <f t="shared" si="4"/>
        <v>EC0019</v>
      </c>
      <c r="E20" s="4" t="str">
        <f t="shared" si="5"/>
        <v>見習い魔術師【スターター】</v>
      </c>
      <c r="F20" s="4" t="str">
        <f t="shared" si="6"/>
        <v>EC</v>
      </c>
      <c r="G20" s="4" t="str">
        <f t="shared" si="7"/>
        <v>0016</v>
      </c>
      <c r="H20" s="4" t="str">
        <f t="shared" si="8"/>
        <v>0020</v>
      </c>
      <c r="I20" s="4">
        <f t="shared" si="9"/>
        <v>19</v>
      </c>
      <c r="J20" s="4" t="s">
        <v>26</v>
      </c>
      <c r="K20" s="4" t="s">
        <v>5</v>
      </c>
      <c r="L20" s="4" t="s">
        <v>29</v>
      </c>
      <c r="M20" s="4" t="s">
        <v>8</v>
      </c>
      <c r="N20" s="4" t="s">
        <v>6</v>
      </c>
      <c r="O20" s="4" t="s">
        <v>7</v>
      </c>
      <c r="P20" s="4" t="s">
        <v>9</v>
      </c>
      <c r="Q20" s="4" t="str">
        <f t="shared" si="0"/>
        <v>&gt;EC0016～EC0020#19]]</v>
      </c>
      <c r="R20" s="4" t="str">
        <f t="shared" si="1"/>
        <v>EC0019&amp;br()[[見習い魔術師【スターター】&gt;EC0016～EC0020#19]]</v>
      </c>
      <c r="S20" s="4" t="str">
        <f t="shared" si="2"/>
        <v>[[EC0019 / 見習い魔術師【スターター】&gt;EC0016～EC0020#19]]</v>
      </c>
    </row>
    <row r="21" spans="1:19" ht="13.5">
      <c r="A21" s="1" t="s">
        <v>25</v>
      </c>
      <c r="B21" s="4"/>
      <c r="C21" s="4" t="str">
        <f t="shared" si="3"/>
        <v>EC0020　バスタードラゴン</v>
      </c>
      <c r="D21" s="4" t="str">
        <f t="shared" si="4"/>
        <v>EC0020</v>
      </c>
      <c r="E21" s="4" t="str">
        <f t="shared" si="5"/>
        <v>バスタードラゴン</v>
      </c>
      <c r="F21" s="4" t="str">
        <f t="shared" si="6"/>
        <v>EC</v>
      </c>
      <c r="G21" s="4" t="str">
        <f t="shared" si="7"/>
        <v>0016</v>
      </c>
      <c r="H21" s="4" t="str">
        <f t="shared" si="8"/>
        <v>0020</v>
      </c>
      <c r="I21" s="4">
        <f t="shared" si="9"/>
        <v>20</v>
      </c>
      <c r="J21" s="4" t="s">
        <v>26</v>
      </c>
      <c r="K21" s="4" t="s">
        <v>5</v>
      </c>
      <c r="L21" s="4" t="s">
        <v>29</v>
      </c>
      <c r="M21" s="4" t="s">
        <v>8</v>
      </c>
      <c r="N21" s="4" t="s">
        <v>6</v>
      </c>
      <c r="O21" s="4" t="s">
        <v>7</v>
      </c>
      <c r="P21" s="4" t="s">
        <v>9</v>
      </c>
      <c r="Q21" s="4" t="str">
        <f t="shared" si="0"/>
        <v>&gt;EC0016～EC0020#20]]</v>
      </c>
      <c r="R21" s="4" t="str">
        <f t="shared" si="1"/>
        <v>EC0020&amp;br()[[バスタードラゴン&gt;EC0016～EC0020#20]]</v>
      </c>
      <c r="S21" s="4" t="str">
        <f t="shared" si="2"/>
        <v>[[EC0020 / バスタードラゴン&gt;EC0016～EC0020#20]]</v>
      </c>
    </row>
    <row r="22" spans="1:19" ht="13.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3.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3.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3.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.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.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3.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3.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3.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3.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3.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3.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3.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3.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3.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3.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3.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3.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3.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3.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3.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3.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3.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3.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3.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3.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3.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3.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3.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3.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3.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3.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3.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3.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3.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3.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3.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3.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3.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3.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3.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3.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3.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3.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3.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3.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3.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3.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3.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3.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3.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3.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3.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3.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3.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3.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3.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3.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3.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3.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3.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3.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3.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3.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3.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3.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3.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3.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3.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3.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3.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3.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3.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3.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3.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3.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3.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</sheetData>
  <mergeCells count="1">
    <mergeCell ref="K1:P1"/>
  </mergeCells>
  <hyperlinks>
    <hyperlink ref="A1" r:id="rId1" display="番号順から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敏彦</cp:lastModifiedBy>
  <dcterms:created xsi:type="dcterms:W3CDTF">2008-02-09T13:05:52Z</dcterms:created>
  <dcterms:modified xsi:type="dcterms:W3CDTF">2010-04-17T17:53:20Z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