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80" windowHeight="10710" activeTab="1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<sst xmlns="http://schemas.openxmlformats.org/spreadsheetml/2006/main" count="398" uniqueCount="82">
  <si>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</si>
  <si>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</si>
  <si>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</si>
  <si>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</si>
  <si>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</si>
  <si>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</si>
  <si>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</si>
  <si>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</si>
  <si>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</si>
  <si>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</si>
  <si>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</si>
  <si>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</si>
  <si>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</si>
  <si>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</si>
  <si>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</si>
  <si>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</si>
  <si>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</si>
  <si>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</si>
  <si>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</si>
  <si>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</si>
  <si>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</si>
  <si>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</si>
  <si>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</si>
  <si>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</si>
  <si>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</si>
  <si>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</si>
  <si>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</si>
  <si>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</si>
  <si>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</si>
  <si>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</si>
  <si>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</si>
  <si>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</si>
  <si>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</si>
  <si>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</si>
  <si>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</si>
  <si>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</si>
  <si>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</si>
  <si>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</si>
  <si>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</si>
  <si>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</si>
  <si>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</si>
  <si>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</si>
  <si>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</si>
  <si>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</si>
  <si>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</si>
  <si>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</si>
  <si>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</si>
  <si>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</si>
  <si>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</si>
  <si>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</si>
  <si>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</si>
  <si>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</si>
  <si>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</si>
  <si>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</si>
  <si>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</si>
  <si>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</si>
  <si>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</si>
  <si>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</si>
  <si>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</si>
  <si>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</si>
  <si>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</si>
  <si>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</si>
  <si>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</si>
  <si>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</si>
  <si>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</si>
  <si>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</si>
  <si>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</si>
  <si>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</si>
  <si>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</si>
  <si>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</si>
  <si>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</si>
  <si>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</si>
  <si>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</si>
  <si>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</si>
  <si>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</si>
  <si>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</si>
  <si>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</si>
  <si>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</si>
  <si>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</si>
  <si>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</si>
  <si>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</si>
  <si>
    <t>弩兵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</si>
</sst>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ck">
        <color theme="1"/>
      </right>
      <top style="thin">
        <color indexed="10"/>
      </top>
      <bottom style="medium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176" fontId="2" fillId="0" borderId="136" xfId="0" applyNumberFormat="1" applyFont="1" applyBorder="1" applyAlignment="1">
      <alignment vertical="center" shrinkToFit="1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4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41" xfId="0" applyNumberFormat="1" applyFont="1" applyFill="1" applyBorder="1" applyAlignment="1">
      <alignment vertical="center" shrinkToFit="1"/>
    </xf>
    <xf numFmtId="0" fontId="0" fillId="0" borderId="142" xfId="0" applyBorder="1" applyAlignment="1">
      <alignment vertical="center" shrinkToFit="1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146" xfId="0" applyFont="1" applyBorder="1" applyAlignment="1">
      <alignment vertical="center"/>
    </xf>
    <xf numFmtId="0" fontId="10" fillId="0" borderId="147" xfId="0" applyFont="1" applyBorder="1" applyAlignment="1">
      <alignment vertical="center"/>
    </xf>
    <xf numFmtId="0" fontId="0" fillId="0" borderId="148" xfId="0" applyBorder="1" applyAlignment="1">
      <alignment vertical="center"/>
    </xf>
    <xf numFmtId="0" fontId="10" fillId="0" borderId="149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0" fillId="0" borderId="151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153" xfId="0" applyFont="1" applyBorder="1" applyAlignment="1">
      <alignment vertical="center"/>
    </xf>
    <xf numFmtId="177" fontId="2" fillId="0" borderId="154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41" xfId="0" applyNumberFormat="1" applyFont="1" applyBorder="1" applyAlignment="1">
      <alignment vertical="center"/>
    </xf>
    <xf numFmtId="0" fontId="0" fillId="0" borderId="142" xfId="0" applyBorder="1" applyAlignment="1">
      <alignment vertical="center"/>
    </xf>
    <xf numFmtId="0" fontId="4" fillId="0" borderId="137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zoomScalePageLayoutView="0" workbookViewId="0" topLeftCell="A1">
      <selection activeCell="V16" sqref="V16"/>
    </sheetView>
  </sheetViews>
  <sheetFormatPr defaultColWidth="5.50390625" defaultRowHeight="12.75" customHeight="1"/>
  <cols>
    <col min="1" max="17" width="5.50390625" style="0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12" t="s">
        <v>71</v>
      </c>
      <c r="C2" s="2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14"/>
      <c r="C3" s="21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23" t="s">
        <v>0</v>
      </c>
      <c r="C6" s="227"/>
      <c r="D6" s="4"/>
      <c r="E6" s="5"/>
      <c r="F6" s="5"/>
      <c r="G6" s="6"/>
      <c r="H6" s="6"/>
      <c r="I6" s="5"/>
      <c r="J6" s="7"/>
      <c r="K6" s="1"/>
      <c r="L6" s="1"/>
      <c r="M6" s="223" t="s">
        <v>1</v>
      </c>
      <c r="N6" s="224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28"/>
      <c r="C7" s="229"/>
      <c r="D7" s="8"/>
      <c r="E7" s="9"/>
      <c r="F7" s="9"/>
      <c r="G7" s="236" t="s">
        <v>2</v>
      </c>
      <c r="H7" s="237"/>
      <c r="I7" s="237"/>
      <c r="J7" s="10"/>
      <c r="K7" s="1"/>
      <c r="L7" s="1"/>
      <c r="M7" s="225"/>
      <c r="N7" s="226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20" t="s">
        <v>3</v>
      </c>
      <c r="H8" s="221"/>
      <c r="I8" s="222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34" t="s">
        <v>4</v>
      </c>
      <c r="C9" s="235"/>
      <c r="D9" s="9"/>
      <c r="E9" s="9"/>
      <c r="F9" s="9"/>
      <c r="G9" s="230" t="s">
        <v>72</v>
      </c>
      <c r="H9" s="231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73</v>
      </c>
    </row>
    <row r="10" spans="2:22" ht="12.75" customHeight="1" thickBot="1">
      <c r="B10" s="23"/>
      <c r="C10" s="9"/>
      <c r="D10" s="9"/>
      <c r="E10" s="9"/>
      <c r="F10" s="9"/>
      <c r="G10" s="216" t="s">
        <v>14</v>
      </c>
      <c r="H10" s="217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6" t="s">
        <v>20</v>
      </c>
      <c r="H11" s="217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2:22" ht="12.75" customHeight="1" thickBot="1">
      <c r="B12" s="40" t="s">
        <v>6</v>
      </c>
      <c r="C12" s="41"/>
      <c r="D12" s="42" t="s">
        <v>6</v>
      </c>
      <c r="E12" s="43"/>
      <c r="F12" s="44"/>
      <c r="G12" s="232" t="s">
        <v>24</v>
      </c>
      <c r="H12" s="233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42" t="s">
        <v>27</v>
      </c>
      <c r="H13" s="221"/>
      <c r="I13" s="221"/>
      <c r="J13" s="243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18" t="s">
        <v>28</v>
      </c>
      <c r="H14" s="219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74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38" t="s">
        <v>32</v>
      </c>
      <c r="H15" s="239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77</v>
      </c>
      <c r="E16" s="43"/>
      <c r="F16" s="44"/>
      <c r="G16" s="238" t="s">
        <v>34</v>
      </c>
      <c r="H16" s="239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70</v>
      </c>
      <c r="P16" s="58">
        <f aca="true" t="shared" si="2" ref="P16:V16">ROUNDDOWN(IF($Q$114&gt;=$T$114,P15,P15*$U$114/100),0)</f>
        <v>70</v>
      </c>
      <c r="Q16" s="58">
        <f t="shared" si="2"/>
        <v>70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2:22" ht="12.75" customHeight="1" thickBot="1">
      <c r="B17" s="60" t="s">
        <v>11</v>
      </c>
      <c r="C17" s="41"/>
      <c r="D17" s="61" t="s">
        <v>66</v>
      </c>
      <c r="E17" s="43"/>
      <c r="F17" s="44"/>
      <c r="G17" s="238" t="s">
        <v>7</v>
      </c>
      <c r="H17" s="239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30</v>
      </c>
      <c r="P17" s="58">
        <f t="shared" si="3"/>
        <v>30</v>
      </c>
      <c r="Q17" s="58">
        <f t="shared" si="3"/>
        <v>30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76</v>
      </c>
      <c r="E18" s="43"/>
      <c r="F18" s="44"/>
      <c r="G18" s="238" t="s">
        <v>8</v>
      </c>
      <c r="H18" s="239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40" t="s">
        <v>9</v>
      </c>
      <c r="H19" s="241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53" t="s">
        <v>37</v>
      </c>
      <c r="O20" s="254"/>
      <c r="P20" s="255">
        <f>((N16+U16)*1+(O16+P16+Q16+V16)*2+(R16+S16+T16)*4)*I12/100</f>
        <v>1260</v>
      </c>
      <c r="Q20" s="256"/>
      <c r="R20" s="11"/>
      <c r="S20" s="11"/>
      <c r="T20" s="11"/>
      <c r="U20" s="11"/>
      <c r="V20" s="10"/>
    </row>
    <row r="21" spans="2:22" ht="12.75" customHeight="1" thickBot="1">
      <c r="B21" s="69" t="s">
        <v>38</v>
      </c>
      <c r="C21" s="70"/>
      <c r="D21" s="71" t="s">
        <v>38</v>
      </c>
      <c r="E21" s="72"/>
      <c r="F21" s="44"/>
      <c r="G21" s="261" t="s">
        <v>39</v>
      </c>
      <c r="H21" s="262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16" t="s">
        <v>40</v>
      </c>
      <c r="H22" s="217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57"/>
      <c r="C23" s="235"/>
      <c r="D23" s="44"/>
      <c r="E23" s="44"/>
      <c r="F23" s="44"/>
      <c r="G23" s="216" t="s">
        <v>41</v>
      </c>
      <c r="H23" s="217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38" t="s">
        <v>42</v>
      </c>
      <c r="H24" s="239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38" t="s">
        <v>43</v>
      </c>
      <c r="H25" s="239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50" t="s">
        <v>47</v>
      </c>
      <c r="C34" s="251"/>
      <c r="D34" s="252"/>
      <c r="E34" s="9"/>
      <c r="F34" s="9"/>
      <c r="G34" s="9"/>
      <c r="H34" s="9"/>
      <c r="I34" s="11"/>
      <c r="J34" s="11"/>
      <c r="K34" s="1"/>
      <c r="L34" s="1"/>
      <c r="M34" s="250" t="s">
        <v>48</v>
      </c>
      <c r="N34" s="251"/>
      <c r="O34" s="252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50</v>
      </c>
      <c r="P36" s="187" t="s">
        <v>51</v>
      </c>
      <c r="Q36" s="187" t="s">
        <v>52</v>
      </c>
      <c r="R36" s="187" t="s">
        <v>53</v>
      </c>
      <c r="S36" s="187" t="s">
        <v>54</v>
      </c>
      <c r="T36" s="188" t="s">
        <v>55</v>
      </c>
      <c r="U36" s="90"/>
      <c r="V36" s="1"/>
    </row>
    <row r="37" spans="2:22" ht="12.75" customHeight="1" thickTop="1"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131.4534138012399</v>
      </c>
      <c r="V38" s="1"/>
    </row>
    <row r="39" spans="2:22" ht="12.75" customHeight="1"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141.434649220055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151.656453868604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58" t="s">
        <v>59</v>
      </c>
      <c r="C43" s="259"/>
      <c r="D43" s="259"/>
      <c r="E43" s="260"/>
      <c r="F43" s="11"/>
      <c r="G43" s="258" t="s">
        <v>60</v>
      </c>
      <c r="H43" s="259"/>
      <c r="I43" s="260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141.434649220055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75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78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78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78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78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75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78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58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78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12600</v>
      </c>
      <c r="T114" s="180">
        <f>T46+T57+T68+T79+T90+T101+T112</f>
        <v>12600</v>
      </c>
      <c r="U114" s="98">
        <f>IF($T$114&gt;=$Q$114,0,100*(T114/Q114)^(3/2))+IF($T$114&lt;=$Q$114,0,100*(Q114/T114)^(3/2))</f>
        <v>70.70403225196412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44" t="s">
        <v>68</v>
      </c>
      <c r="C136" s="245"/>
      <c r="D136" s="246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47"/>
      <c r="C137" s="248"/>
      <c r="D137" s="249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69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136:D137"/>
    <mergeCell ref="M34:O34"/>
    <mergeCell ref="G25:H25"/>
    <mergeCell ref="N20:O20"/>
    <mergeCell ref="P20:Q20"/>
    <mergeCell ref="B23:C23"/>
    <mergeCell ref="B34:D34"/>
    <mergeCell ref="B43:E43"/>
    <mergeCell ref="G43:I43"/>
    <mergeCell ref="G21:H21"/>
    <mergeCell ref="G7:I7"/>
    <mergeCell ref="G23:H23"/>
    <mergeCell ref="G24:H24"/>
    <mergeCell ref="G19:H19"/>
    <mergeCell ref="G13:J13"/>
    <mergeCell ref="G15:H15"/>
    <mergeCell ref="G16:H16"/>
    <mergeCell ref="G17:H17"/>
    <mergeCell ref="G18:H18"/>
    <mergeCell ref="G22:H22"/>
    <mergeCell ref="B2:C3"/>
    <mergeCell ref="G10:H10"/>
    <mergeCell ref="G14:H14"/>
    <mergeCell ref="G11:H11"/>
    <mergeCell ref="G8:I8"/>
    <mergeCell ref="M6:N7"/>
    <mergeCell ref="B6:C7"/>
    <mergeCell ref="G9:H9"/>
    <mergeCell ref="G12:H12"/>
    <mergeCell ref="B9:C9"/>
  </mergeCells>
  <dataValidations count="8">
    <dataValidation type="list" allowBlank="1" showInputMessage="1" showErrorMessage="1" sqref="I11">
      <formula1>$M$37:$M$40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22:I23">
      <formula1>$E$143:$E$153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  <dataValidation type="list" allowBlank="1" showInputMessage="1" showErrorMessage="1" sqref="I24">
      <formula1>$F$143:$F$153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1"/>
  <sheetViews>
    <sheetView tabSelected="1" zoomScalePageLayoutView="0" workbookViewId="0" topLeftCell="A1">
      <selection activeCell="B39" sqref="B39"/>
    </sheetView>
  </sheetViews>
  <sheetFormatPr defaultColWidth="5.50390625" defaultRowHeight="12.75" customHeight="1"/>
  <cols>
    <col min="1" max="8" width="5.50390625" style="0" customWidth="1"/>
    <col min="9" max="9" width="6.00390625" style="0" bestFit="1" customWidth="1"/>
  </cols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3" t="s">
        <v>70</v>
      </c>
      <c r="C2" s="2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5"/>
      <c r="C3" s="26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23" t="s">
        <v>0</v>
      </c>
      <c r="C6" s="227"/>
      <c r="D6" s="4"/>
      <c r="E6" s="5"/>
      <c r="F6" s="5"/>
      <c r="G6" s="6"/>
      <c r="H6" s="6"/>
      <c r="I6" s="5"/>
      <c r="J6" s="7"/>
      <c r="K6" s="1"/>
      <c r="L6" s="1"/>
      <c r="M6" s="223" t="s">
        <v>1</v>
      </c>
      <c r="N6" s="224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28"/>
      <c r="C7" s="229"/>
      <c r="D7" s="8"/>
      <c r="E7" s="9"/>
      <c r="F7" s="9"/>
      <c r="G7" s="236" t="s">
        <v>2</v>
      </c>
      <c r="H7" s="237"/>
      <c r="I7" s="237"/>
      <c r="J7" s="10"/>
      <c r="K7" s="1"/>
      <c r="L7" s="1"/>
      <c r="M7" s="225"/>
      <c r="N7" s="226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20" t="s">
        <v>3</v>
      </c>
      <c r="H8" s="221"/>
      <c r="I8" s="222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34" t="s">
        <v>4</v>
      </c>
      <c r="C9" s="235"/>
      <c r="D9" s="9"/>
      <c r="E9" s="9"/>
      <c r="F9" s="9"/>
      <c r="G9" s="230" t="s">
        <v>5</v>
      </c>
      <c r="H9" s="231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16" t="s">
        <v>14</v>
      </c>
      <c r="H10" s="217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6" t="s">
        <v>20</v>
      </c>
      <c r="H11" s="217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1:22" ht="12.75" customHeight="1" thickBot="1">
      <c r="A12" s="1"/>
      <c r="B12" s="40" t="s">
        <v>6</v>
      </c>
      <c r="C12" s="41"/>
      <c r="D12" s="42" t="s">
        <v>6</v>
      </c>
      <c r="E12" s="43"/>
      <c r="F12" s="44"/>
      <c r="G12" s="232" t="s">
        <v>24</v>
      </c>
      <c r="H12" s="233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42" t="s">
        <v>27</v>
      </c>
      <c r="H13" s="221"/>
      <c r="I13" s="221"/>
      <c r="J13" s="243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18" t="s">
        <v>28</v>
      </c>
      <c r="H14" s="219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38" t="s">
        <v>32</v>
      </c>
      <c r="H15" s="239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10</v>
      </c>
      <c r="C16" s="41"/>
      <c r="D16" s="42" t="s">
        <v>77</v>
      </c>
      <c r="E16" s="43"/>
      <c r="F16" s="44"/>
      <c r="G16" s="238" t="s">
        <v>34</v>
      </c>
      <c r="H16" s="239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51</v>
      </c>
      <c r="P16" s="58">
        <f aca="true" t="shared" si="2" ref="P16:V16">ROUNDDOWN(IF($Q$114&gt;=$T$114,P15,P15*$U$114/100),0)</f>
        <v>51</v>
      </c>
      <c r="Q16" s="58">
        <f t="shared" si="2"/>
        <v>51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1:22" ht="12.75" customHeight="1" thickBot="1">
      <c r="A17" s="1"/>
      <c r="B17" s="60" t="s">
        <v>81</v>
      </c>
      <c r="C17" s="41"/>
      <c r="D17" s="61" t="s">
        <v>11</v>
      </c>
      <c r="E17" s="43"/>
      <c r="F17" s="44"/>
      <c r="G17" s="238" t="s">
        <v>7</v>
      </c>
      <c r="H17" s="239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49</v>
      </c>
      <c r="P17" s="58">
        <f t="shared" si="3"/>
        <v>49</v>
      </c>
      <c r="Q17" s="58">
        <f t="shared" si="3"/>
        <v>49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76</v>
      </c>
      <c r="C18" s="41"/>
      <c r="D18" s="42" t="s">
        <v>76</v>
      </c>
      <c r="E18" s="43"/>
      <c r="F18" s="44"/>
      <c r="G18" s="238" t="s">
        <v>8</v>
      </c>
      <c r="H18" s="239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40" t="s">
        <v>9</v>
      </c>
      <c r="H19" s="241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53" t="s">
        <v>37</v>
      </c>
      <c r="O20" s="254"/>
      <c r="P20" s="255">
        <f>((N16+U16)*1+(O16+P16+Q16+V16)*2+(R16+S16+T16)*4)*I12/100</f>
        <v>918</v>
      </c>
      <c r="Q20" s="256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38</v>
      </c>
      <c r="C21" s="70"/>
      <c r="D21" s="71" t="s">
        <v>38</v>
      </c>
      <c r="E21" s="72"/>
      <c r="F21" s="44"/>
      <c r="G21" s="261" t="s">
        <v>39</v>
      </c>
      <c r="H21" s="262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16" t="s">
        <v>40</v>
      </c>
      <c r="H22" s="217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57"/>
      <c r="C23" s="235"/>
      <c r="D23" s="44"/>
      <c r="E23" s="44"/>
      <c r="F23" s="44"/>
      <c r="G23" s="216" t="s">
        <v>41</v>
      </c>
      <c r="H23" s="217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38" t="s">
        <v>42</v>
      </c>
      <c r="H24" s="239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38" t="s">
        <v>43</v>
      </c>
      <c r="H25" s="239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50" t="s">
        <v>47</v>
      </c>
      <c r="C34" s="251"/>
      <c r="D34" s="252"/>
      <c r="E34" s="9"/>
      <c r="F34" s="9"/>
      <c r="G34" s="9"/>
      <c r="H34" s="9"/>
      <c r="I34" s="11"/>
      <c r="J34" s="11"/>
      <c r="K34" s="1"/>
      <c r="L34" s="1"/>
      <c r="M34" s="250" t="s">
        <v>48</v>
      </c>
      <c r="N34" s="251"/>
      <c r="O34" s="252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50</v>
      </c>
      <c r="P36" s="88" t="s">
        <v>51</v>
      </c>
      <c r="Q36" s="88" t="s">
        <v>52</v>
      </c>
      <c r="R36" s="88" t="s">
        <v>53</v>
      </c>
      <c r="S36" s="88" t="s">
        <v>54</v>
      </c>
      <c r="T36" s="89" t="s">
        <v>55</v>
      </c>
      <c r="U36" s="90"/>
      <c r="V36" s="1"/>
    </row>
    <row r="37" spans="1:22" ht="12.75" customHeight="1" thickTop="1">
      <c r="A37" s="1"/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183.7117307087384</v>
      </c>
      <c r="V38" s="1"/>
    </row>
    <row r="39" spans="1:22" ht="12.75" customHeight="1">
      <c r="A39" s="1"/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194.84393755003003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206.1923373939973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F40*($I$21+I28+I19+$I$15)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79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58" t="s">
        <v>59</v>
      </c>
      <c r="C43" s="259"/>
      <c r="D43" s="259"/>
      <c r="E43" s="260"/>
      <c r="F43" s="11"/>
      <c r="G43" s="258" t="s">
        <v>60</v>
      </c>
      <c r="H43" s="259"/>
      <c r="I43" s="260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194.84393755003003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66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80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80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80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80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66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80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58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80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15600</v>
      </c>
      <c r="T114" s="180">
        <f>T46+T57+T68+T79+T90+T101+T112</f>
        <v>15600</v>
      </c>
      <c r="U114" s="98">
        <f>IF($T$114&gt;=$Q$114,0,100*(T114/Q114)^(3/2))+IF($T$114&lt;=$Q$114,0,100*(Q114/T114)^(3/2))</f>
        <v>51.323126219579216</v>
      </c>
      <c r="V114" s="1"/>
    </row>
    <row r="134" spans="2:7" ht="12.75" customHeight="1">
      <c r="B134" s="244" t="s">
        <v>68</v>
      </c>
      <c r="C134" s="245"/>
      <c r="D134" s="246"/>
      <c r="E134" s="1"/>
      <c r="F134" s="1"/>
      <c r="G134" s="1"/>
    </row>
    <row r="135" spans="2:7" ht="12.75" customHeight="1">
      <c r="B135" s="247"/>
      <c r="C135" s="248"/>
      <c r="D135" s="249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10" ht="12.75" customHeight="1">
      <c r="B140" s="181"/>
      <c r="C140" s="181" t="s">
        <v>69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  <c r="J140" s="181" t="s">
        <v>12</v>
      </c>
    </row>
    <row r="141" spans="2:10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>
        <v>1.04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1.08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1.12</v>
      </c>
      <c r="I144" s="181">
        <v>1.12</v>
      </c>
      <c r="J144" s="181">
        <v>1.12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</v>
      </c>
      <c r="I145" s="181">
        <v>1</v>
      </c>
      <c r="J145" s="181">
        <v>1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1.2</v>
      </c>
      <c r="F146" s="181">
        <v>1.2</v>
      </c>
      <c r="G146" s="181">
        <v>1.2</v>
      </c>
      <c r="H146" s="181">
        <v>1</v>
      </c>
      <c r="I146" s="181">
        <v>1</v>
      </c>
      <c r="J146" s="181">
        <v>1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1.25</v>
      </c>
      <c r="F147" s="181">
        <v>1.25</v>
      </c>
      <c r="G147" s="181">
        <v>1.25</v>
      </c>
      <c r="H147" s="181">
        <v>1</v>
      </c>
      <c r="I147" s="181">
        <v>1</v>
      </c>
      <c r="J147" s="181">
        <v>1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1.35</v>
      </c>
      <c r="F148" s="181">
        <v>1.35</v>
      </c>
      <c r="G148" s="181">
        <v>1.35</v>
      </c>
      <c r="H148" s="181">
        <v>1</v>
      </c>
      <c r="I148" s="181">
        <v>1</v>
      </c>
      <c r="J148" s="181">
        <v>1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1.4</v>
      </c>
      <c r="F149" s="181">
        <v>1.4</v>
      </c>
      <c r="G149" s="181">
        <v>1.4</v>
      </c>
      <c r="H149" s="181">
        <v>1</v>
      </c>
      <c r="I149" s="181">
        <v>1</v>
      </c>
      <c r="J149" s="181">
        <v>1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1.45</v>
      </c>
      <c r="F150" s="181">
        <v>1.45</v>
      </c>
      <c r="G150" s="181">
        <v>1.45</v>
      </c>
      <c r="H150" s="181">
        <v>1</v>
      </c>
      <c r="I150" s="181">
        <v>1</v>
      </c>
      <c r="J150" s="181">
        <v>1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1.6</v>
      </c>
      <c r="F151" s="181">
        <v>1.6</v>
      </c>
      <c r="G151" s="181">
        <v>1.6</v>
      </c>
      <c r="H151" s="181">
        <v>1</v>
      </c>
      <c r="I151" s="181">
        <v>1</v>
      </c>
      <c r="J151" s="181">
        <v>1</v>
      </c>
    </row>
  </sheetData>
  <sheetProtection/>
  <mergeCells count="30">
    <mergeCell ref="B43:E43"/>
    <mergeCell ref="G43:I43"/>
    <mergeCell ref="B134:D135"/>
    <mergeCell ref="B23:C23"/>
    <mergeCell ref="G23:H23"/>
    <mergeCell ref="G24:H24"/>
    <mergeCell ref="B34:D34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P20:Q20"/>
    <mergeCell ref="G10:H10"/>
    <mergeCell ref="G11:H11"/>
    <mergeCell ref="G12:H12"/>
    <mergeCell ref="G13:J13"/>
    <mergeCell ref="G14:H14"/>
    <mergeCell ref="G15:H15"/>
    <mergeCell ref="B9:C9"/>
    <mergeCell ref="G9:H9"/>
    <mergeCell ref="B2:C3"/>
    <mergeCell ref="B6:C7"/>
    <mergeCell ref="M6:N7"/>
    <mergeCell ref="G7:I7"/>
    <mergeCell ref="G8:I8"/>
  </mergeCells>
  <dataValidations count="9">
    <dataValidation type="list" allowBlank="1" showInputMessage="1" showErrorMessage="1" sqref="I28">
      <formula1>$J$141:$J$151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">
      <formula1>$E$141:$E$151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4">
      <formula1>$F$141:$F$151</formula1>
    </dataValidation>
    <dataValidation type="list" allowBlank="1" showInputMessage="1" showErrorMessage="1" sqref="I25">
      <formula1>$G$141:$G$151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BBM</cp:lastModifiedBy>
  <dcterms:created xsi:type="dcterms:W3CDTF">2009-09-05T08:33:49Z</dcterms:created>
  <dcterms:modified xsi:type="dcterms:W3CDTF">2009-09-09T12:56:39Z</dcterms:modified>
  <cp:category/>
  <cp:version/>
  <cp:contentType/>
  <cp:contentStatus/>
</cp:coreProperties>
</file>