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4" activeTab="0"/>
  </bookViews>
  <sheets>
    <sheet name="初心者のための使い方" sheetId="1" r:id="rId1"/>
    <sheet name="入力フォーム" sheetId="2" r:id="rId2"/>
    <sheet name="データ" sheetId="3" r:id="rId3"/>
    <sheet name="職データ" sheetId="4" r:id="rId4"/>
    <sheet name="ＩＤデータ" sheetId="5" r:id="rId5"/>
  </sheets>
  <definedNames>
    <definedName name="サブイベントリスト">#REF!</definedName>
    <definedName name="職データ">#REF!</definedName>
    <definedName name="人データ">#REF!</definedName>
    <definedName name="藩国リスト">#REF!</definedName>
  </definedNames>
  <calcPr fullCalcOnLoad="1"/>
</workbook>
</file>

<file path=xl/sharedStrings.xml><?xml version="1.0" encoding="utf-8"?>
<sst xmlns="http://schemas.openxmlformats.org/spreadsheetml/2006/main" count="1021" uniqueCount="304">
  <si>
    <t>基本フォーム：個人データ算出用　タイプに沿って入力してね</t>
  </si>
  <si>
    <t>(解説)</t>
  </si>
  <si>
    <t>①</t>
  </si>
  <si>
    <t>ユニット１</t>
  </si>
  <si>
    <t>この色のところは手作業で入力してください。それ以外のところはいじらなくてオッケー！</t>
  </si>
  <si>
    <t>名前</t>
  </si>
  <si>
    <t>タイプ</t>
  </si>
  <si>
    <t>体格</t>
  </si>
  <si>
    <t>筋力</t>
  </si>
  <si>
    <t>耐久力</t>
  </si>
  <si>
    <t>外見</t>
  </si>
  <si>
    <t>敏捷</t>
  </si>
  <si>
    <t>器用</t>
  </si>
  <si>
    <t>感覚</t>
  </si>
  <si>
    <t>知識</t>
  </si>
  <si>
    <t>幸運</t>
  </si>
  <si>
    <t>近接</t>
  </si>
  <si>
    <t>装甲</t>
  </si>
  <si>
    <t>遠距離</t>
  </si>
  <si>
    <t>燃料消費</t>
  </si>
  <si>
    <t>北</t>
  </si>
  <si>
    <t>人</t>
  </si>
  <si>
    <t>①について</t>
  </si>
  <si>
    <t>パイロット</t>
  </si>
  <si>
    <t>職１</t>
  </si>
  <si>
    <t>←ここの入力部分には人種を入力します。</t>
  </si>
  <si>
    <t>整備士</t>
  </si>
  <si>
    <t>職２</t>
  </si>
  <si>
    <t>「南・西・森・北・東・はてない」</t>
  </si>
  <si>
    <t>職３</t>
  </si>
  <si>
    <t>のいずれかを入力してください。</t>
  </si>
  <si>
    <t>職４</t>
  </si>
  <si>
    <t>技</t>
  </si>
  <si>
    <t>←職業を入力してください。</t>
  </si>
  <si>
    <t>入力する単語は「パイロット」とアイドレスの</t>
  </si>
  <si>
    <t>特殊</t>
  </si>
  <si>
    <t>名前を入れればいいです。</t>
  </si>
  <si>
    <t>PC</t>
  </si>
  <si>
    <t>合計</t>
  </si>
  <si>
    <t>ビギナパイロット</t>
  </si>
  <si>
    <t>リアルデータ</t>
  </si>
  <si>
    <t>←この行では技を使う場合、＋される部分に</t>
  </si>
  <si>
    <t>「１」と入力してください。燃料の計算をやる</t>
  </si>
  <si>
    <t>②</t>
  </si>
  <si>
    <t>ユニット２</t>
  </si>
  <si>
    <t>場合、燃料のところにも１と入れてください</t>
  </si>
  <si>
    <t>←これも技と同様に入力してください。</t>
  </si>
  <si>
    <t>犬士</t>
  </si>
  <si>
    <t>こちらは近接・装甲・遠距離などの手入力が</t>
  </si>
  <si>
    <t>歩兵</t>
  </si>
  <si>
    <t>可能です（分からない人は気にしないで結構です）。</t>
  </si>
  <si>
    <t>←この行にそのアイドレス単体の評価が出ます。</t>
  </si>
  <si>
    <t>←これが上の評価をリアルデータ（と呼ばれる数値。まあゲームの裏で計算されているややこしい数値という理解でオーケーです）</t>
  </si>
  <si>
    <t>です。</t>
  </si>
  <si>
    <t>黄色の部分には自分が分かりやすいようなアイドレスの名前を書き入れましょう。</t>
  </si>
  <si>
    <t>ビギナ歩兵</t>
  </si>
  <si>
    <t>③</t>
  </si>
  <si>
    <t>ユニット３</t>
  </si>
  <si>
    <t>②、③について</t>
  </si>
  <si>
    <t>①と同じです（笑）</t>
  </si>
  <si>
    <t>一度に複数のアイドレスのデータを得たいときや</t>
  </si>
  <si>
    <t>コパイが入っているＩ＝Ｄの評価計算時（詳しくは④にて説明）にお使いください。</t>
  </si>
  <si>
    <t>④</t>
  </si>
  <si>
    <t>Ｉ＝Ｄを使う場合ここで計算しちゃえます。</t>
  </si>
  <si>
    <t>まず①にパイロットになるアイドレスを入力してください。</t>
  </si>
  <si>
    <t>ビギナ歩兵（技）</t>
  </si>
  <si>
    <t>次にコパイとなるアイドレスがいる場合（国民が二人以上乗っている場合）は②、③でコパイの評価をもとめてコピーして（一度メモ帳に貼り付けてからもう一度入れなおす）入れてください</t>
  </si>
  <si>
    <t>最後にＩ＝Ｄの特殊能力を使う場合はその値を手入力してください（あまり気にしないでも結構です）。燃料計算する場合は使用する燃料を忘れないようにしましょう。</t>
  </si>
  <si>
    <t>Ｉ＝Ｄ</t>
  </si>
  <si>
    <t>←ここにＩ＝Ｄの名前を入力してください。</t>
  </si>
  <si>
    <t>Ｉ＝Ｄ使うならここにコピペしよう。</t>
  </si>
  <si>
    <t>ＰＣ（Ｉ＝Ｄ）</t>
  </si>
  <si>
    <t>←この行にパイロットが乗ったＩ＝Ｄの評価が出ます。</t>
  </si>
  <si>
    <t>トモエリバー</t>
  </si>
  <si>
    <t>パイロ</t>
  </si>
  <si>
    <t>I=D</t>
  </si>
  <si>
    <t>←この行に上の数値をリアルデータ（ややこしい値）が出ます。</t>
  </si>
  <si>
    <t>コパイ</t>
  </si>
  <si>
    <t>コパイ２</t>
  </si>
  <si>
    <t>パイロット＋コパイ</t>
  </si>
  <si>
    <t>⑤</t>
  </si>
  <si>
    <t>出撃する部隊の能力を計算するための表です。</t>
  </si>
  <si>
    <t>①や②、③、④でもとめたリアルデータを</t>
  </si>
  <si>
    <t>ビギナＩ＝Ｄ</t>
  </si>
  <si>
    <t>いったんメモ帳などにコピー＆ペーストしてから</t>
  </si>
  <si>
    <t>ひとつずつ一番左の黄色い部分に貼り付けましょう。</t>
  </si>
  <si>
    <t>例)</t>
  </si>
  <si>
    <t>基本フォーム２：部隊データ算出用　ここに個人データで出したリアルデータをコピペしてね</t>
  </si>
  <si>
    <t>をコピペ。メモ帳に移すとこんな感じになる。</t>
  </si>
  <si>
    <t>ビギナ歩兵(技）</t>
  </si>
  <si>
    <t>これを</t>
  </si>
  <si>
    <t>の左の黄色いセルに合わせて貼り付ければオッケー。</t>
  </si>
  <si>
    <t>後はこれを出撃する人たちの分だけ繰り返すだけ！</t>
  </si>
  <si>
    <t>そしたら出撃する部隊のリアルデータと評価値が一番下と⑥の部分に出てきます。</t>
  </si>
  <si>
    <t>他人に見せるときは⑥の表をコピペすると見やすくていいですよ。</t>
  </si>
  <si>
    <t>さあ、左下の入力フォームタブをクリックして部隊計算をバンバンやってみよう！</t>
  </si>
  <si>
    <t>⑥</t>
  </si>
  <si>
    <t>部隊</t>
  </si>
  <si>
    <t>評価</t>
  </si>
  <si>
    <t>リアル</t>
  </si>
  <si>
    <t>耐久</t>
  </si>
  <si>
    <t>----</t>
  </si>
  <si>
    <t>変換</t>
  </si>
  <si>
    <t>-</t>
  </si>
  <si>
    <t>遠距</t>
  </si>
  <si>
    <t>この色のところは手作業で入力してください</t>
  </si>
  <si>
    <t>Ｉ＝Ｄユニット</t>
  </si>
  <si>
    <t>部隊評価＋リアルデータ</t>
  </si>
  <si>
    <t>簡易成功率計算機</t>
  </si>
  <si>
    <t>ここに作戦評価を入れる</t>
  </si>
  <si>
    <t>例：作戦評価値は＋５</t>
  </si>
  <si>
    <t>ここにリクエストされた数字を入れる</t>
  </si>
  <si>
    <t>例：リクエストは器用：１５　なら１５をいれる</t>
  </si>
  <si>
    <t>ここにリクエストされた能力評価を入れる</t>
  </si>
  <si>
    <t>例：器用の部隊能力評価を入力する。</t>
  </si>
  <si>
    <t>最終差分</t>
  </si>
  <si>
    <t>成功率</t>
  </si>
  <si>
    <t>ここから下はあまり気にしなくてもよし</t>
  </si>
  <si>
    <t>根源力</t>
  </si>
  <si>
    <t>難易度</t>
  </si>
  <si>
    <t>舞台</t>
  </si>
  <si>
    <t>お宝</t>
  </si>
  <si>
    <t>デスペナ</t>
  </si>
  <si>
    <t>人数</t>
  </si>
  <si>
    <t>予算</t>
  </si>
  <si>
    <t>最終成功率</t>
  </si>
  <si>
    <t>乱数</t>
  </si>
  <si>
    <t>成功数</t>
  </si>
  <si>
    <t>お宝ダイス</t>
  </si>
  <si>
    <t>成功は１</t>
  </si>
  <si>
    <r>
      <t>根源力</t>
    </r>
    <r>
      <rPr>
        <sz val="10"/>
        <rFont val="Arial"/>
        <family val="2"/>
      </rPr>
      <t>/1000</t>
    </r>
  </si>
  <si>
    <t>判定３</t>
  </si>
  <si>
    <r>
      <t>総合難易度</t>
    </r>
    <r>
      <rPr>
        <sz val="10"/>
        <rFont val="Arial"/>
        <family val="2"/>
      </rPr>
      <t>/</t>
    </r>
    <r>
      <rPr>
        <sz val="10"/>
        <rFont val="MS P ゴシック"/>
        <family val="3"/>
      </rPr>
      <t>３</t>
    </r>
  </si>
  <si>
    <t>合計ＤＭ</t>
  </si>
  <si>
    <t>最終</t>
  </si>
  <si>
    <t>お宝ＤＭ</t>
  </si>
  <si>
    <t>○参加冒険：</t>
  </si>
  <si>
    <t>○冒険結果：</t>
  </si>
  <si>
    <t>：得たお宝：</t>
  </si>
  <si>
    <t>：ユニークな結果：なし</t>
  </si>
  <si>
    <t>コメント：</t>
  </si>
  <si>
    <t>お宝テーブルＡ</t>
  </si>
  <si>
    <t>お宝テーブルＢ</t>
  </si>
  <si>
    <t>お宝テーブルＣ</t>
  </si>
  <si>
    <t>友情（スカ）</t>
  </si>
  <si>
    <t>根源力１０００</t>
  </si>
  <si>
    <t>優しい心（スカ）</t>
  </si>
  <si>
    <t>資源</t>
  </si>
  <si>
    <t>根源力２０００</t>
  </si>
  <si>
    <t>娯楽</t>
  </si>
  <si>
    <t>お金</t>
  </si>
  <si>
    <t>食料</t>
  </si>
  <si>
    <t>猫・犬</t>
  </si>
  <si>
    <t>ゲート</t>
  </si>
  <si>
    <t>－</t>
  </si>
  <si>
    <t>有名人</t>
  </si>
  <si>
    <t>お宝テーブルＤ</t>
  </si>
  <si>
    <t>お宝テーブルＥ</t>
  </si>
  <si>
    <t>お宝テーブルＦ</t>
  </si>
  <si>
    <t>冒険の記憶（スカ）</t>
  </si>
  <si>
    <t>愛情（スカ）</t>
  </si>
  <si>
    <t>燃料</t>
  </si>
  <si>
    <t>次のアイドレス</t>
  </si>
  <si>
    <t>マジックアイテム</t>
  </si>
  <si>
    <t>番号</t>
  </si>
  <si>
    <t>アイドレス名</t>
  </si>
  <si>
    <t>南</t>
  </si>
  <si>
    <t>西</t>
  </si>
  <si>
    <t>森</t>
  </si>
  <si>
    <t>東</t>
  </si>
  <si>
    <t>はてない</t>
  </si>
  <si>
    <t>なし</t>
  </si>
  <si>
    <r>
      <t>るしにゃん王国</t>
    </r>
    <r>
      <rPr>
        <sz val="10"/>
        <rFont val="Arial"/>
        <family val="2"/>
      </rPr>
      <t>:</t>
    </r>
    <r>
      <rPr>
        <sz val="10"/>
        <rFont val="MS P ゴシック"/>
        <family val="2"/>
      </rPr>
      <t>吏忍</t>
    </r>
  </si>
  <si>
    <t>吏</t>
  </si>
  <si>
    <t>忍</t>
  </si>
  <si>
    <r>
      <t>るしにゃん王国</t>
    </r>
    <r>
      <rPr>
        <sz val="10"/>
        <rFont val="Arial"/>
        <family val="2"/>
      </rPr>
      <t>:</t>
    </r>
    <r>
      <rPr>
        <sz val="10"/>
        <rFont val="MS P ゴシック"/>
        <family val="2"/>
      </rPr>
      <t>猫医</t>
    </r>
  </si>
  <si>
    <t>猫</t>
  </si>
  <si>
    <t>医</t>
  </si>
  <si>
    <r>
      <t>るしにゃん王国</t>
    </r>
    <r>
      <rPr>
        <sz val="10"/>
        <rFont val="Arial"/>
        <family val="2"/>
      </rPr>
      <t>:</t>
    </r>
    <r>
      <rPr>
        <sz val="10"/>
        <rFont val="MS P ゴシック"/>
        <family val="2"/>
      </rPr>
      <t>星理</t>
    </r>
  </si>
  <si>
    <t>星</t>
  </si>
  <si>
    <t>理</t>
  </si>
  <si>
    <r>
      <t>akiharu</t>
    </r>
    <r>
      <rPr>
        <sz val="10"/>
        <rFont val="MS P ゴシック"/>
        <family val="2"/>
      </rPr>
      <t>国</t>
    </r>
    <r>
      <rPr>
        <sz val="10"/>
        <rFont val="Arial"/>
        <family val="2"/>
      </rPr>
      <t>:</t>
    </r>
    <r>
      <rPr>
        <sz val="10"/>
        <rFont val="MS P ゴシック"/>
        <family val="2"/>
      </rPr>
      <t>歩猫</t>
    </r>
  </si>
  <si>
    <t>歩</t>
  </si>
  <si>
    <r>
      <t>akiharu</t>
    </r>
    <r>
      <rPr>
        <sz val="10"/>
        <rFont val="MS P ゴシック"/>
        <family val="2"/>
      </rPr>
      <t>国</t>
    </r>
    <r>
      <rPr>
        <sz val="10"/>
        <rFont val="Arial"/>
        <family val="2"/>
      </rPr>
      <t>:</t>
    </r>
    <r>
      <rPr>
        <sz val="10"/>
        <rFont val="MS P ゴシック"/>
        <family val="2"/>
      </rPr>
      <t>吏医</t>
    </r>
  </si>
  <si>
    <r>
      <t>akiharu</t>
    </r>
    <r>
      <rPr>
        <sz val="10"/>
        <rFont val="MS P ゴシック"/>
        <family val="2"/>
      </rPr>
      <t>国</t>
    </r>
    <r>
      <rPr>
        <sz val="10"/>
        <rFont val="Arial"/>
        <family val="2"/>
      </rPr>
      <t>:</t>
    </r>
    <r>
      <rPr>
        <sz val="10"/>
        <rFont val="MS P ゴシック"/>
        <family val="2"/>
      </rPr>
      <t>ドパ</t>
    </r>
  </si>
  <si>
    <t>ド</t>
  </si>
  <si>
    <t>パ</t>
  </si>
  <si>
    <r>
      <t>F</t>
    </r>
    <r>
      <rPr>
        <sz val="10"/>
        <rFont val="MS P ゴシック"/>
        <family val="2"/>
      </rPr>
      <t>・</t>
    </r>
    <r>
      <rPr>
        <sz val="10"/>
        <rFont val="Arial"/>
        <family val="2"/>
      </rPr>
      <t>E</t>
    </r>
    <r>
      <rPr>
        <sz val="10"/>
        <rFont val="MS P ゴシック"/>
        <family val="2"/>
      </rPr>
      <t>・</t>
    </r>
    <r>
      <rPr>
        <sz val="10"/>
        <rFont val="Arial"/>
        <family val="2"/>
      </rPr>
      <t>G:</t>
    </r>
    <r>
      <rPr>
        <sz val="10"/>
        <rFont val="MS P ゴシック"/>
        <family val="2"/>
      </rPr>
      <t>吏整</t>
    </r>
  </si>
  <si>
    <t>整</t>
  </si>
  <si>
    <r>
      <t>F</t>
    </r>
    <r>
      <rPr>
        <sz val="10"/>
        <rFont val="MS P ゴシック"/>
        <family val="2"/>
      </rPr>
      <t>・</t>
    </r>
    <r>
      <rPr>
        <sz val="10"/>
        <rFont val="Arial"/>
        <family val="2"/>
      </rPr>
      <t>E</t>
    </r>
    <r>
      <rPr>
        <sz val="10"/>
        <rFont val="MS P ゴシック"/>
        <family val="2"/>
      </rPr>
      <t>・</t>
    </r>
    <r>
      <rPr>
        <sz val="10"/>
        <rFont val="Arial"/>
        <family val="2"/>
      </rPr>
      <t>G:</t>
    </r>
    <r>
      <rPr>
        <sz val="10"/>
        <rFont val="MS P ゴシック"/>
        <family val="2"/>
      </rPr>
      <t>猫パ</t>
    </r>
  </si>
  <si>
    <r>
      <t>F</t>
    </r>
    <r>
      <rPr>
        <sz val="10"/>
        <rFont val="MS P ゴシック"/>
        <family val="2"/>
      </rPr>
      <t>・</t>
    </r>
    <r>
      <rPr>
        <sz val="10"/>
        <rFont val="Arial"/>
        <family val="2"/>
      </rPr>
      <t>E</t>
    </r>
    <r>
      <rPr>
        <sz val="10"/>
        <rFont val="MS P ゴシック"/>
        <family val="2"/>
      </rPr>
      <t>・</t>
    </r>
    <r>
      <rPr>
        <sz val="10"/>
        <rFont val="Arial"/>
        <family val="2"/>
      </rPr>
      <t>G:</t>
    </r>
    <r>
      <rPr>
        <sz val="10"/>
        <rFont val="MS P ゴシック"/>
        <family val="2"/>
      </rPr>
      <t>サド</t>
    </r>
  </si>
  <si>
    <t>サ</t>
  </si>
  <si>
    <r>
      <t>海法よけ藩国</t>
    </r>
    <r>
      <rPr>
        <sz val="10"/>
        <rFont val="Arial"/>
        <family val="2"/>
      </rPr>
      <t>:</t>
    </r>
    <r>
      <rPr>
        <sz val="10"/>
        <rFont val="MS P ゴシック"/>
        <family val="2"/>
      </rPr>
      <t>星整</t>
    </r>
  </si>
  <si>
    <r>
      <t>海法よけ藩国</t>
    </r>
    <r>
      <rPr>
        <sz val="10"/>
        <rFont val="Arial"/>
        <family val="2"/>
      </rPr>
      <t>:</t>
    </r>
    <r>
      <rPr>
        <sz val="10"/>
        <rFont val="MS P ゴシック"/>
        <family val="2"/>
      </rPr>
      <t>猫医</t>
    </r>
  </si>
  <si>
    <r>
      <t>海法よけ藩国</t>
    </r>
    <r>
      <rPr>
        <sz val="10"/>
        <rFont val="Arial"/>
        <family val="2"/>
      </rPr>
      <t>:</t>
    </r>
    <r>
      <rPr>
        <sz val="10"/>
        <rFont val="MS P ゴシック"/>
        <family val="2"/>
      </rPr>
      <t>吏理</t>
    </r>
  </si>
  <si>
    <r>
      <t>鍋の国</t>
    </r>
    <r>
      <rPr>
        <sz val="10"/>
        <rFont val="Arial"/>
        <family val="2"/>
      </rPr>
      <t>:</t>
    </r>
    <r>
      <rPr>
        <sz val="10"/>
        <rFont val="MS P ゴシック"/>
        <family val="2"/>
      </rPr>
      <t>吏医</t>
    </r>
  </si>
  <si>
    <r>
      <t>鍋の国</t>
    </r>
    <r>
      <rPr>
        <sz val="10"/>
        <rFont val="Arial"/>
        <family val="2"/>
      </rPr>
      <t>:</t>
    </r>
    <r>
      <rPr>
        <sz val="10"/>
        <rFont val="MS P ゴシック"/>
        <family val="2"/>
      </rPr>
      <t>猫歩</t>
    </r>
  </si>
  <si>
    <r>
      <t>鍋の国</t>
    </r>
    <r>
      <rPr>
        <sz val="10"/>
        <rFont val="Arial"/>
        <family val="2"/>
      </rPr>
      <t>:</t>
    </r>
    <r>
      <rPr>
        <sz val="10"/>
        <rFont val="MS P ゴシック"/>
        <family val="2"/>
      </rPr>
      <t>学パ</t>
    </r>
  </si>
  <si>
    <t>学</t>
  </si>
  <si>
    <r>
      <t>レンジャー連邦</t>
    </r>
    <r>
      <rPr>
        <sz val="10"/>
        <rFont val="Arial"/>
        <family val="2"/>
      </rPr>
      <t>:</t>
    </r>
    <r>
      <rPr>
        <sz val="10"/>
        <rFont val="MS P ゴシック"/>
        <family val="2"/>
      </rPr>
      <t>猫吏</t>
    </r>
  </si>
  <si>
    <r>
      <t>レンジャー連邦</t>
    </r>
    <r>
      <rPr>
        <sz val="10"/>
        <rFont val="Arial"/>
        <family val="2"/>
      </rPr>
      <t>:</t>
    </r>
    <r>
      <rPr>
        <sz val="10"/>
        <rFont val="MS P ゴシック"/>
        <family val="2"/>
      </rPr>
      <t>パ整</t>
    </r>
  </si>
  <si>
    <r>
      <t>レンジャー連邦</t>
    </r>
    <r>
      <rPr>
        <sz val="10"/>
        <rFont val="Arial"/>
        <family val="2"/>
      </rPr>
      <t>:</t>
    </r>
    <r>
      <rPr>
        <sz val="10"/>
        <rFont val="MS P ゴシック"/>
        <family val="2"/>
      </rPr>
      <t>サ歩</t>
    </r>
  </si>
  <si>
    <r>
      <t>ながみ藩国</t>
    </r>
    <r>
      <rPr>
        <sz val="10"/>
        <rFont val="Arial"/>
        <family val="2"/>
      </rPr>
      <t>:</t>
    </r>
    <r>
      <rPr>
        <sz val="10"/>
        <rFont val="MS P ゴシック"/>
        <family val="2"/>
      </rPr>
      <t>猫パ</t>
    </r>
  </si>
  <si>
    <r>
      <t>ながみ藩国</t>
    </r>
    <r>
      <rPr>
        <sz val="10"/>
        <rFont val="Arial"/>
        <family val="2"/>
      </rPr>
      <t>:</t>
    </r>
    <r>
      <rPr>
        <sz val="10"/>
        <rFont val="MS P ゴシック"/>
        <family val="2"/>
      </rPr>
      <t>吏医</t>
    </r>
  </si>
  <si>
    <r>
      <t>ながみ藩国</t>
    </r>
    <r>
      <rPr>
        <sz val="10"/>
        <rFont val="Arial"/>
        <family val="2"/>
      </rPr>
      <t>:</t>
    </r>
    <r>
      <rPr>
        <sz val="10"/>
        <rFont val="MS P ゴシック"/>
        <family val="2"/>
      </rPr>
      <t>学歩</t>
    </r>
  </si>
  <si>
    <r>
      <t>ジェントルラット藩国</t>
    </r>
    <r>
      <rPr>
        <sz val="10"/>
        <rFont val="Arial"/>
        <family val="2"/>
      </rPr>
      <t>:</t>
    </r>
    <r>
      <rPr>
        <sz val="10"/>
        <rFont val="MS P ゴシック"/>
        <family val="2"/>
      </rPr>
      <t>星吏</t>
    </r>
  </si>
  <si>
    <r>
      <t>ジェントルラット藩国</t>
    </r>
    <r>
      <rPr>
        <sz val="10"/>
        <rFont val="Arial"/>
        <family val="2"/>
      </rPr>
      <t>:</t>
    </r>
    <r>
      <rPr>
        <sz val="10"/>
        <rFont val="MS P ゴシック"/>
        <family val="2"/>
      </rPr>
      <t>パパ</t>
    </r>
  </si>
  <si>
    <r>
      <t>ジェントルラット藩国</t>
    </r>
    <r>
      <rPr>
        <sz val="10"/>
        <rFont val="Arial"/>
        <family val="2"/>
      </rPr>
      <t>:</t>
    </r>
    <r>
      <rPr>
        <sz val="10"/>
        <rFont val="MS P ゴシック"/>
        <family val="2"/>
      </rPr>
      <t>整整</t>
    </r>
  </si>
  <si>
    <r>
      <t>アルトピャーノ藩国</t>
    </r>
    <r>
      <rPr>
        <sz val="10"/>
        <rFont val="Arial"/>
        <family val="2"/>
      </rPr>
      <t>:</t>
    </r>
    <r>
      <rPr>
        <sz val="10"/>
        <rFont val="MS P ゴシック"/>
        <family val="2"/>
      </rPr>
      <t>医医</t>
    </r>
  </si>
  <si>
    <r>
      <t>アルトピャーノ藩国</t>
    </r>
    <r>
      <rPr>
        <sz val="10"/>
        <rFont val="Arial"/>
        <family val="2"/>
      </rPr>
      <t>:</t>
    </r>
    <r>
      <rPr>
        <sz val="10"/>
        <rFont val="MS P ゴシック"/>
        <family val="2"/>
      </rPr>
      <t>整整</t>
    </r>
  </si>
  <si>
    <r>
      <t>アルトピャーノ藩国</t>
    </r>
    <r>
      <rPr>
        <sz val="10"/>
        <rFont val="Arial"/>
        <family val="2"/>
      </rPr>
      <t>:</t>
    </r>
    <r>
      <rPr>
        <sz val="10"/>
        <rFont val="MS P ゴシック"/>
        <family val="2"/>
      </rPr>
      <t>吏猫</t>
    </r>
  </si>
  <si>
    <r>
      <t>世界忍者国</t>
    </r>
    <r>
      <rPr>
        <sz val="10"/>
        <rFont val="Arial"/>
        <family val="2"/>
      </rPr>
      <t>:</t>
    </r>
    <r>
      <rPr>
        <sz val="10"/>
        <rFont val="MS P ゴシック"/>
        <family val="2"/>
      </rPr>
      <t>吏星</t>
    </r>
  </si>
  <si>
    <r>
      <t>世界忍者国</t>
    </r>
    <r>
      <rPr>
        <sz val="10"/>
        <rFont val="Arial"/>
        <family val="2"/>
      </rPr>
      <t>:</t>
    </r>
    <r>
      <rPr>
        <sz val="10"/>
        <rFont val="MS P ゴシック"/>
        <family val="2"/>
      </rPr>
      <t>医整</t>
    </r>
  </si>
  <si>
    <r>
      <t>世界忍者国</t>
    </r>
    <r>
      <rPr>
        <sz val="10"/>
        <rFont val="Arial"/>
        <family val="2"/>
      </rPr>
      <t>:</t>
    </r>
    <r>
      <rPr>
        <sz val="10"/>
        <rFont val="MS P ゴシック"/>
        <family val="2"/>
      </rPr>
      <t>忍猫</t>
    </r>
  </si>
  <si>
    <r>
      <t>玄霧藩国</t>
    </r>
    <r>
      <rPr>
        <sz val="10"/>
        <rFont val="Arial"/>
        <family val="2"/>
      </rPr>
      <t>:</t>
    </r>
    <r>
      <rPr>
        <sz val="10"/>
        <rFont val="MS P ゴシック"/>
        <family val="2"/>
      </rPr>
      <t>吏理</t>
    </r>
  </si>
  <si>
    <r>
      <t>玄霧藩国</t>
    </r>
    <r>
      <rPr>
        <sz val="10"/>
        <rFont val="Arial"/>
        <family val="2"/>
      </rPr>
      <t>:</t>
    </r>
    <r>
      <rPr>
        <sz val="10"/>
        <rFont val="MS P ゴシック"/>
        <family val="2"/>
      </rPr>
      <t>医整</t>
    </r>
  </si>
  <si>
    <r>
      <t>玄霧藩国</t>
    </r>
    <r>
      <rPr>
        <sz val="10"/>
        <rFont val="Arial"/>
        <family val="2"/>
      </rPr>
      <t>:</t>
    </r>
    <r>
      <rPr>
        <sz val="10"/>
        <rFont val="MS P ゴシック"/>
        <family val="2"/>
      </rPr>
      <t>忍猫</t>
    </r>
  </si>
  <si>
    <r>
      <t>土場藩国</t>
    </r>
    <r>
      <rPr>
        <sz val="10"/>
        <rFont val="Arial"/>
        <family val="2"/>
      </rPr>
      <t>:</t>
    </r>
    <r>
      <rPr>
        <sz val="10"/>
        <rFont val="MS P ゴシック"/>
        <family val="2"/>
      </rPr>
      <t>犬パ</t>
    </r>
  </si>
  <si>
    <t>犬</t>
  </si>
  <si>
    <r>
      <t>土場藩国</t>
    </r>
    <r>
      <rPr>
        <sz val="10"/>
        <rFont val="Arial"/>
        <family val="2"/>
      </rPr>
      <t>:</t>
    </r>
    <r>
      <rPr>
        <sz val="10"/>
        <rFont val="MS P ゴシック"/>
        <family val="2"/>
      </rPr>
      <t>整歩</t>
    </r>
  </si>
  <si>
    <r>
      <t>土場藩国</t>
    </r>
    <r>
      <rPr>
        <sz val="10"/>
        <rFont val="Arial"/>
        <family val="2"/>
      </rPr>
      <t>:</t>
    </r>
    <r>
      <rPr>
        <sz val="10"/>
        <rFont val="MS P ゴシック"/>
        <family val="2"/>
      </rPr>
      <t>吏星</t>
    </r>
  </si>
  <si>
    <r>
      <t>よんた藩国</t>
    </r>
    <r>
      <rPr>
        <sz val="10"/>
        <rFont val="Arial"/>
        <family val="2"/>
      </rPr>
      <t>:</t>
    </r>
    <r>
      <rPr>
        <sz val="10"/>
        <rFont val="MS P ゴシック"/>
        <family val="2"/>
      </rPr>
      <t>吏吏</t>
    </r>
  </si>
  <si>
    <r>
      <t>よんた藩国</t>
    </r>
    <r>
      <rPr>
        <sz val="10"/>
        <rFont val="Arial"/>
        <family val="2"/>
      </rPr>
      <t>:</t>
    </r>
    <r>
      <rPr>
        <sz val="10"/>
        <rFont val="MS P ゴシック"/>
        <family val="2"/>
      </rPr>
      <t>歩パ</t>
    </r>
  </si>
  <si>
    <r>
      <t>よんた藩国</t>
    </r>
    <r>
      <rPr>
        <sz val="10"/>
        <rFont val="Arial"/>
        <family val="2"/>
      </rPr>
      <t>:</t>
    </r>
    <r>
      <rPr>
        <sz val="10"/>
        <rFont val="MS P ゴシック"/>
        <family val="2"/>
      </rPr>
      <t>犬整</t>
    </r>
  </si>
  <si>
    <r>
      <t>ほねっこ男爵領</t>
    </r>
    <r>
      <rPr>
        <sz val="10"/>
        <rFont val="Arial"/>
        <family val="2"/>
      </rPr>
      <t>:</t>
    </r>
    <r>
      <rPr>
        <sz val="10"/>
        <rFont val="MS P ゴシック"/>
        <family val="2"/>
      </rPr>
      <t>星吏</t>
    </r>
  </si>
  <si>
    <r>
      <t>ほねっこ男爵領</t>
    </r>
    <r>
      <rPr>
        <sz val="10"/>
        <rFont val="Arial"/>
        <family val="2"/>
      </rPr>
      <t>:</t>
    </r>
    <r>
      <rPr>
        <sz val="10"/>
        <rFont val="MS P ゴシック"/>
        <family val="2"/>
      </rPr>
      <t>吏犬</t>
    </r>
  </si>
  <si>
    <r>
      <t>ほねっこ男爵領</t>
    </r>
    <r>
      <rPr>
        <sz val="10"/>
        <rFont val="Arial"/>
        <family val="2"/>
      </rPr>
      <t>:</t>
    </r>
    <r>
      <rPr>
        <sz val="10"/>
        <rFont val="MS P ゴシック"/>
        <family val="2"/>
      </rPr>
      <t>整パ</t>
    </r>
  </si>
  <si>
    <r>
      <t>ナニワアームズ商藩国</t>
    </r>
    <r>
      <rPr>
        <sz val="10"/>
        <rFont val="Arial"/>
        <family val="2"/>
      </rPr>
      <t>:</t>
    </r>
    <r>
      <rPr>
        <sz val="10"/>
        <rFont val="MS P ゴシック"/>
        <family val="2"/>
      </rPr>
      <t>吏整</t>
    </r>
  </si>
  <si>
    <r>
      <t>ナニワアームズ商藩国</t>
    </r>
    <r>
      <rPr>
        <sz val="10"/>
        <rFont val="Arial"/>
        <family val="2"/>
      </rPr>
      <t>:</t>
    </r>
    <r>
      <rPr>
        <sz val="10"/>
        <rFont val="MS P ゴシック"/>
        <family val="2"/>
      </rPr>
      <t>猫パ</t>
    </r>
  </si>
  <si>
    <r>
      <t>ナニワアームズ商藩国</t>
    </r>
    <r>
      <rPr>
        <sz val="10"/>
        <rFont val="Arial"/>
        <family val="2"/>
      </rPr>
      <t>:</t>
    </r>
    <r>
      <rPr>
        <sz val="10"/>
        <rFont val="MS P ゴシック"/>
        <family val="2"/>
      </rPr>
      <t>サ歩</t>
    </r>
  </si>
  <si>
    <r>
      <t>フィーブル藩国</t>
    </r>
    <r>
      <rPr>
        <sz val="10"/>
        <rFont val="Arial"/>
        <family val="2"/>
      </rPr>
      <t>:</t>
    </r>
    <r>
      <rPr>
        <sz val="10"/>
        <rFont val="MS P ゴシック"/>
        <family val="2"/>
      </rPr>
      <t>吏猫</t>
    </r>
  </si>
  <si>
    <r>
      <t>フィーブル藩国</t>
    </r>
    <r>
      <rPr>
        <sz val="10"/>
        <rFont val="Arial"/>
        <family val="2"/>
      </rPr>
      <t>:</t>
    </r>
    <r>
      <rPr>
        <sz val="10"/>
        <rFont val="MS P ゴシック"/>
        <family val="2"/>
      </rPr>
      <t>整パ</t>
    </r>
  </si>
  <si>
    <r>
      <t>フィーブル藩国</t>
    </r>
    <r>
      <rPr>
        <sz val="10"/>
        <rFont val="Arial"/>
        <family val="2"/>
      </rPr>
      <t>:</t>
    </r>
    <r>
      <rPr>
        <sz val="10"/>
        <rFont val="MS P ゴシック"/>
        <family val="2"/>
      </rPr>
      <t>サ歩</t>
    </r>
  </si>
  <si>
    <r>
      <t>Floresvalerosasbonitas:</t>
    </r>
    <r>
      <rPr>
        <sz val="10"/>
        <rFont val="MS P ゴシック"/>
        <family val="2"/>
      </rPr>
      <t>吏理</t>
    </r>
  </si>
  <si>
    <r>
      <t>Floresvalerosasbonitas:</t>
    </r>
    <r>
      <rPr>
        <sz val="10"/>
        <rFont val="MS P ゴシック"/>
        <family val="2"/>
      </rPr>
      <t>剣サ</t>
    </r>
  </si>
  <si>
    <t>剣</t>
  </si>
  <si>
    <r>
      <t>Floresvalerosasbonitas:</t>
    </r>
    <r>
      <rPr>
        <sz val="10"/>
        <rFont val="MS P ゴシック"/>
        <family val="2"/>
      </rPr>
      <t>犬忍</t>
    </r>
  </si>
  <si>
    <r>
      <t>詩歌藩国</t>
    </r>
    <r>
      <rPr>
        <sz val="10"/>
        <rFont val="Arial"/>
        <family val="2"/>
      </rPr>
      <t>:</t>
    </r>
    <r>
      <rPr>
        <sz val="10"/>
        <rFont val="MS P ゴシック"/>
        <family val="2"/>
      </rPr>
      <t>吏星</t>
    </r>
  </si>
  <si>
    <r>
      <t>詩歌藩国</t>
    </r>
    <r>
      <rPr>
        <sz val="10"/>
        <rFont val="Arial"/>
        <family val="2"/>
      </rPr>
      <t>:</t>
    </r>
    <r>
      <rPr>
        <sz val="10"/>
        <rFont val="MS P ゴシック"/>
        <family val="2"/>
      </rPr>
      <t>歩パ</t>
    </r>
  </si>
  <si>
    <r>
      <t>詩歌藩国</t>
    </r>
    <r>
      <rPr>
        <sz val="10"/>
        <rFont val="Arial"/>
        <family val="2"/>
      </rPr>
      <t>:</t>
    </r>
    <r>
      <rPr>
        <sz val="10"/>
        <rFont val="MS P ゴシック"/>
        <family val="2"/>
      </rPr>
      <t>犬整</t>
    </r>
  </si>
  <si>
    <r>
      <t>人狼領地</t>
    </r>
    <r>
      <rPr>
        <sz val="10"/>
        <rFont val="Arial"/>
        <family val="2"/>
      </rPr>
      <t>:</t>
    </r>
    <r>
      <rPr>
        <sz val="10"/>
        <rFont val="MS P ゴシック"/>
        <family val="2"/>
      </rPr>
      <t>犬吏</t>
    </r>
  </si>
  <si>
    <r>
      <t>人狼領地</t>
    </r>
    <r>
      <rPr>
        <sz val="10"/>
        <rFont val="Arial"/>
        <family val="2"/>
      </rPr>
      <t>:</t>
    </r>
    <r>
      <rPr>
        <sz val="10"/>
        <rFont val="MS P ゴシック"/>
        <family val="2"/>
      </rPr>
      <t>歩歩</t>
    </r>
  </si>
  <si>
    <r>
      <t>人狼領地</t>
    </r>
    <r>
      <rPr>
        <sz val="10"/>
        <rFont val="Arial"/>
        <family val="2"/>
      </rPr>
      <t>:</t>
    </r>
    <r>
      <rPr>
        <sz val="10"/>
        <rFont val="MS P ゴシック"/>
        <family val="2"/>
      </rPr>
      <t>パ整</t>
    </r>
  </si>
  <si>
    <r>
      <t>愛鳴藩国</t>
    </r>
    <r>
      <rPr>
        <sz val="10"/>
        <rFont val="Arial"/>
        <family val="2"/>
      </rPr>
      <t>:</t>
    </r>
    <r>
      <rPr>
        <sz val="10"/>
        <rFont val="MS P ゴシック"/>
        <family val="2"/>
      </rPr>
      <t>吏理</t>
    </r>
  </si>
  <si>
    <r>
      <t>愛鳴藩国</t>
    </r>
    <r>
      <rPr>
        <sz val="10"/>
        <rFont val="Arial"/>
        <family val="2"/>
      </rPr>
      <t>:</t>
    </r>
    <r>
      <rPr>
        <sz val="10"/>
        <rFont val="MS P ゴシック"/>
        <family val="2"/>
      </rPr>
      <t>学犬</t>
    </r>
  </si>
  <si>
    <r>
      <t>愛鳴藩国</t>
    </r>
    <r>
      <rPr>
        <sz val="10"/>
        <rFont val="Arial"/>
        <family val="2"/>
      </rPr>
      <t>:</t>
    </r>
    <r>
      <rPr>
        <sz val="10"/>
        <rFont val="MS P ゴシック"/>
        <family val="2"/>
      </rPr>
      <t>剣パ</t>
    </r>
  </si>
  <si>
    <r>
      <t>え～藩国</t>
    </r>
    <r>
      <rPr>
        <sz val="10"/>
        <rFont val="Arial"/>
        <family val="2"/>
      </rPr>
      <t>:</t>
    </r>
    <r>
      <rPr>
        <sz val="10"/>
        <rFont val="MS P ゴシック"/>
        <family val="2"/>
      </rPr>
      <t>吏吏</t>
    </r>
  </si>
  <si>
    <r>
      <t>え～藩国</t>
    </r>
    <r>
      <rPr>
        <sz val="10"/>
        <rFont val="Arial"/>
        <family val="2"/>
      </rPr>
      <t>:</t>
    </r>
    <r>
      <rPr>
        <sz val="10"/>
        <rFont val="MS P ゴシック"/>
        <family val="2"/>
      </rPr>
      <t>犬歩</t>
    </r>
  </si>
  <si>
    <r>
      <t>え～藩国</t>
    </r>
    <r>
      <rPr>
        <sz val="10"/>
        <rFont val="Arial"/>
        <family val="2"/>
      </rPr>
      <t>:</t>
    </r>
    <r>
      <rPr>
        <sz val="10"/>
        <rFont val="MS P ゴシック"/>
        <family val="2"/>
      </rPr>
      <t>パ整</t>
    </r>
  </si>
  <si>
    <r>
      <t>ビギナーズ王国</t>
    </r>
    <r>
      <rPr>
        <sz val="10"/>
        <rFont val="Arial"/>
        <family val="2"/>
      </rPr>
      <t>:</t>
    </r>
    <r>
      <rPr>
        <sz val="10"/>
        <rFont val="MS P ゴシック"/>
        <family val="2"/>
      </rPr>
      <t>犬歩</t>
    </r>
  </si>
  <si>
    <r>
      <t>ビギナーズ王国</t>
    </r>
    <r>
      <rPr>
        <sz val="10"/>
        <rFont val="Arial"/>
        <family val="2"/>
      </rPr>
      <t>:</t>
    </r>
    <r>
      <rPr>
        <sz val="10"/>
        <rFont val="MS P ゴシック"/>
        <family val="2"/>
      </rPr>
      <t>吏整</t>
    </r>
  </si>
  <si>
    <r>
      <t>ビギナーズ王国</t>
    </r>
    <r>
      <rPr>
        <sz val="10"/>
        <rFont val="Arial"/>
        <family val="2"/>
      </rPr>
      <t>:</t>
    </r>
    <r>
      <rPr>
        <sz val="10"/>
        <rFont val="MS P ゴシック"/>
        <family val="2"/>
      </rPr>
      <t>パ整</t>
    </r>
  </si>
  <si>
    <r>
      <t>キノウツン藩国</t>
    </r>
    <r>
      <rPr>
        <sz val="10"/>
        <rFont val="Arial"/>
        <family val="2"/>
      </rPr>
      <t>:</t>
    </r>
    <r>
      <rPr>
        <sz val="10"/>
        <rFont val="MS P ゴシック"/>
        <family val="2"/>
      </rPr>
      <t>吏整</t>
    </r>
  </si>
  <si>
    <r>
      <t>キノウツン藩国</t>
    </r>
    <r>
      <rPr>
        <sz val="10"/>
        <rFont val="Arial"/>
        <family val="2"/>
      </rPr>
      <t>:</t>
    </r>
    <r>
      <rPr>
        <sz val="10"/>
        <rFont val="MS P ゴシック"/>
        <family val="2"/>
      </rPr>
      <t>パド</t>
    </r>
  </si>
  <si>
    <r>
      <t>キノウツン藩国</t>
    </r>
    <r>
      <rPr>
        <sz val="10"/>
        <rFont val="Arial"/>
        <family val="2"/>
      </rPr>
      <t>:</t>
    </r>
    <r>
      <rPr>
        <sz val="10"/>
        <rFont val="MS P ゴシック"/>
        <family val="2"/>
      </rPr>
      <t>猫猫</t>
    </r>
  </si>
  <si>
    <r>
      <t>紅葉国</t>
    </r>
    <r>
      <rPr>
        <sz val="10"/>
        <rFont val="Arial"/>
        <family val="2"/>
      </rPr>
      <t>:</t>
    </r>
    <r>
      <rPr>
        <sz val="10"/>
        <rFont val="MS P ゴシック"/>
        <family val="2"/>
      </rPr>
      <t>吏医</t>
    </r>
  </si>
  <si>
    <r>
      <t>紅葉国</t>
    </r>
    <r>
      <rPr>
        <sz val="10"/>
        <rFont val="Arial"/>
        <family val="2"/>
      </rPr>
      <t>:</t>
    </r>
    <r>
      <rPr>
        <sz val="10"/>
        <rFont val="MS P ゴシック"/>
        <family val="2"/>
      </rPr>
      <t>歩パ</t>
    </r>
  </si>
  <si>
    <r>
      <t>紅葉国</t>
    </r>
    <r>
      <rPr>
        <sz val="10"/>
        <rFont val="Arial"/>
        <family val="2"/>
      </rPr>
      <t>:</t>
    </r>
    <r>
      <rPr>
        <sz val="10"/>
        <rFont val="MS P ゴシック"/>
        <family val="2"/>
      </rPr>
      <t>猫学</t>
    </r>
  </si>
  <si>
    <r>
      <t>羅幻王国</t>
    </r>
    <r>
      <rPr>
        <sz val="10"/>
        <rFont val="Arial"/>
        <family val="2"/>
      </rPr>
      <t>:</t>
    </r>
    <r>
      <rPr>
        <sz val="10"/>
        <rFont val="MS P ゴシック"/>
        <family val="2"/>
      </rPr>
      <t>吏整</t>
    </r>
  </si>
  <si>
    <r>
      <t>羅幻王国</t>
    </r>
    <r>
      <rPr>
        <sz val="10"/>
        <rFont val="Arial"/>
        <family val="2"/>
      </rPr>
      <t>:</t>
    </r>
    <r>
      <rPr>
        <sz val="10"/>
        <rFont val="MS P ゴシック"/>
        <family val="2"/>
      </rPr>
      <t>猫歩</t>
    </r>
  </si>
  <si>
    <r>
      <t>羅幻王国</t>
    </r>
    <r>
      <rPr>
        <sz val="10"/>
        <rFont val="Arial"/>
        <family val="2"/>
      </rPr>
      <t>:</t>
    </r>
    <r>
      <rPr>
        <sz val="10"/>
        <rFont val="MS P ゴシック"/>
        <family val="2"/>
      </rPr>
      <t>パ整</t>
    </r>
  </si>
  <si>
    <r>
      <t>たけきの藩国</t>
    </r>
    <r>
      <rPr>
        <sz val="10"/>
        <rFont val="Arial"/>
        <family val="2"/>
      </rPr>
      <t>:</t>
    </r>
    <r>
      <rPr>
        <sz val="10"/>
        <rFont val="MS P ゴシック"/>
        <family val="2"/>
      </rPr>
      <t>吏犬</t>
    </r>
  </si>
  <si>
    <r>
      <t>たけきの藩国</t>
    </r>
    <r>
      <rPr>
        <sz val="10"/>
        <rFont val="Arial"/>
        <family val="2"/>
      </rPr>
      <t>:</t>
    </r>
    <r>
      <rPr>
        <sz val="10"/>
        <rFont val="MS P ゴシック"/>
        <family val="2"/>
      </rPr>
      <t>サ剣</t>
    </r>
  </si>
  <si>
    <r>
      <t>たけきの藩国</t>
    </r>
    <r>
      <rPr>
        <sz val="10"/>
        <rFont val="Arial"/>
        <family val="2"/>
      </rPr>
      <t>:</t>
    </r>
    <r>
      <rPr>
        <sz val="10"/>
        <rFont val="MS P ゴシック"/>
        <family val="2"/>
      </rPr>
      <t>忍理</t>
    </r>
  </si>
  <si>
    <r>
      <t>ヲチ藩国</t>
    </r>
    <r>
      <rPr>
        <sz val="10"/>
        <rFont val="Arial"/>
        <family val="2"/>
      </rPr>
      <t>:</t>
    </r>
    <r>
      <rPr>
        <sz val="10"/>
        <rFont val="MS P ゴシック"/>
        <family val="2"/>
      </rPr>
      <t>吏整</t>
    </r>
  </si>
  <si>
    <r>
      <t>ヲチ藩国</t>
    </r>
    <r>
      <rPr>
        <sz val="10"/>
        <rFont val="Arial"/>
        <family val="2"/>
      </rPr>
      <t>:</t>
    </r>
    <r>
      <rPr>
        <sz val="10"/>
        <rFont val="MS P ゴシック"/>
        <family val="2"/>
      </rPr>
      <t>パ星</t>
    </r>
  </si>
  <si>
    <r>
      <t>ヲチ藩国</t>
    </r>
    <r>
      <rPr>
        <sz val="10"/>
        <rFont val="Arial"/>
        <family val="2"/>
      </rPr>
      <t>:</t>
    </r>
    <r>
      <rPr>
        <sz val="10"/>
        <rFont val="MS P ゴシック"/>
        <family val="2"/>
      </rPr>
      <t>歩犬</t>
    </r>
  </si>
  <si>
    <r>
      <t>奇眼藩国</t>
    </r>
    <r>
      <rPr>
        <sz val="10"/>
        <rFont val="Arial"/>
        <family val="2"/>
      </rPr>
      <t>:</t>
    </r>
    <r>
      <rPr>
        <sz val="10"/>
        <rFont val="MS P ゴシック"/>
        <family val="2"/>
      </rPr>
      <t>吏整</t>
    </r>
  </si>
  <si>
    <r>
      <t>奇眼藩国</t>
    </r>
    <r>
      <rPr>
        <sz val="10"/>
        <rFont val="Arial"/>
        <family val="2"/>
      </rPr>
      <t>:</t>
    </r>
    <r>
      <rPr>
        <sz val="10"/>
        <rFont val="MS P ゴシック"/>
        <family val="2"/>
      </rPr>
      <t>犬歩</t>
    </r>
  </si>
  <si>
    <r>
      <t>奇眼藩国</t>
    </r>
    <r>
      <rPr>
        <sz val="10"/>
        <rFont val="Arial"/>
        <family val="2"/>
      </rPr>
      <t>:</t>
    </r>
    <r>
      <rPr>
        <sz val="10"/>
        <rFont val="MS P ゴシック"/>
        <family val="2"/>
      </rPr>
      <t>星パ</t>
    </r>
  </si>
  <si>
    <r>
      <t>になし藩国</t>
    </r>
    <r>
      <rPr>
        <sz val="10"/>
        <rFont val="Arial"/>
        <family val="2"/>
      </rPr>
      <t>:</t>
    </r>
    <r>
      <rPr>
        <sz val="10"/>
        <rFont val="MS P ゴシック"/>
        <family val="2"/>
      </rPr>
      <t>吏理</t>
    </r>
  </si>
  <si>
    <r>
      <t>になし藩国</t>
    </r>
    <r>
      <rPr>
        <sz val="10"/>
        <rFont val="Arial"/>
        <family val="2"/>
      </rPr>
      <t>:</t>
    </r>
    <r>
      <rPr>
        <sz val="10"/>
        <rFont val="MS P ゴシック"/>
        <family val="2"/>
      </rPr>
      <t>犬剣</t>
    </r>
  </si>
  <si>
    <r>
      <t>になし藩国</t>
    </r>
    <r>
      <rPr>
        <sz val="10"/>
        <rFont val="Arial"/>
        <family val="2"/>
      </rPr>
      <t>:</t>
    </r>
    <r>
      <rPr>
        <sz val="10"/>
        <rFont val="MS P ゴシック"/>
        <family val="2"/>
      </rPr>
      <t>パ学</t>
    </r>
  </si>
  <si>
    <r>
      <t>芥辺境藩国</t>
    </r>
    <r>
      <rPr>
        <sz val="10"/>
        <rFont val="Arial"/>
        <family val="2"/>
      </rPr>
      <t>:</t>
    </r>
    <r>
      <rPr>
        <sz val="10"/>
        <rFont val="MS P ゴシック"/>
        <family val="2"/>
      </rPr>
      <t>パド</t>
    </r>
  </si>
  <si>
    <r>
      <t>芥辺境藩国</t>
    </r>
    <r>
      <rPr>
        <sz val="10"/>
        <rFont val="Arial"/>
        <family val="2"/>
      </rPr>
      <t>:</t>
    </r>
    <r>
      <rPr>
        <sz val="10"/>
        <rFont val="MS P ゴシック"/>
        <family val="2"/>
      </rPr>
      <t>猫歩</t>
    </r>
  </si>
  <si>
    <r>
      <t>芥辺境藩国</t>
    </r>
    <r>
      <rPr>
        <sz val="10"/>
        <rFont val="Arial"/>
        <family val="2"/>
      </rPr>
      <t>:</t>
    </r>
    <r>
      <rPr>
        <sz val="10"/>
        <rFont val="MS P ゴシック"/>
        <family val="2"/>
      </rPr>
      <t>吏整</t>
    </r>
  </si>
  <si>
    <r>
      <t>冬の京</t>
    </r>
    <r>
      <rPr>
        <sz val="10"/>
        <rFont val="Arial"/>
        <family val="2"/>
      </rPr>
      <t>:</t>
    </r>
    <r>
      <rPr>
        <sz val="10"/>
        <rFont val="MS P ゴシック"/>
        <family val="2"/>
      </rPr>
      <t>吏パ</t>
    </r>
  </si>
  <si>
    <r>
      <t>冬の京</t>
    </r>
    <r>
      <rPr>
        <sz val="10"/>
        <rFont val="Arial"/>
        <family val="2"/>
      </rPr>
      <t>:</t>
    </r>
    <r>
      <rPr>
        <sz val="10"/>
        <rFont val="MS P ゴシック"/>
        <family val="2"/>
      </rPr>
      <t>歩整</t>
    </r>
  </si>
  <si>
    <r>
      <t>冬の京</t>
    </r>
    <r>
      <rPr>
        <sz val="10"/>
        <rFont val="Arial"/>
        <family val="2"/>
      </rPr>
      <t>:</t>
    </r>
    <r>
      <rPr>
        <sz val="10"/>
        <rFont val="MS P ゴシック"/>
        <family val="2"/>
      </rPr>
      <t>星犬</t>
    </r>
  </si>
  <si>
    <r>
      <t>越前藩国</t>
    </r>
    <r>
      <rPr>
        <sz val="10"/>
        <rFont val="Arial"/>
        <family val="2"/>
      </rPr>
      <t>:</t>
    </r>
    <r>
      <rPr>
        <sz val="10"/>
        <rFont val="MS P ゴシック"/>
        <family val="2"/>
      </rPr>
      <t>吏理</t>
    </r>
  </si>
  <si>
    <r>
      <t>越前藩国</t>
    </r>
    <r>
      <rPr>
        <sz val="10"/>
        <rFont val="Arial"/>
        <family val="2"/>
      </rPr>
      <t>:</t>
    </r>
    <r>
      <rPr>
        <sz val="10"/>
        <rFont val="MS P ゴシック"/>
        <family val="2"/>
      </rPr>
      <t>サ剣</t>
    </r>
  </si>
  <si>
    <r>
      <t>越前藩国</t>
    </r>
    <r>
      <rPr>
        <sz val="10"/>
        <rFont val="Arial"/>
        <family val="2"/>
      </rPr>
      <t>:</t>
    </r>
    <r>
      <rPr>
        <sz val="10"/>
        <rFont val="MS P ゴシック"/>
        <family val="2"/>
      </rPr>
      <t>犬ド</t>
    </r>
  </si>
  <si>
    <r>
      <t>無名騎士藩国</t>
    </r>
    <r>
      <rPr>
        <sz val="10"/>
        <rFont val="Arial"/>
        <family val="2"/>
      </rPr>
      <t>:</t>
    </r>
    <r>
      <rPr>
        <sz val="10"/>
        <rFont val="MS P ゴシック"/>
        <family val="2"/>
      </rPr>
      <t>吏パ</t>
    </r>
  </si>
  <si>
    <r>
      <t>無名騎士藩国</t>
    </r>
    <r>
      <rPr>
        <sz val="10"/>
        <rFont val="Arial"/>
        <family val="2"/>
      </rPr>
      <t>:</t>
    </r>
    <r>
      <rPr>
        <sz val="10"/>
        <rFont val="MS P ゴシック"/>
        <family val="2"/>
      </rPr>
      <t>猫整</t>
    </r>
  </si>
  <si>
    <r>
      <t>無名騎士藩国</t>
    </r>
    <r>
      <rPr>
        <sz val="10"/>
        <rFont val="Arial"/>
        <family val="2"/>
      </rPr>
      <t>:</t>
    </r>
    <r>
      <rPr>
        <sz val="10"/>
        <rFont val="MS P ゴシック"/>
        <family val="2"/>
      </rPr>
      <t>サ歩</t>
    </r>
  </si>
  <si>
    <r>
      <t>リワマヒ国</t>
    </r>
    <r>
      <rPr>
        <sz val="10"/>
        <rFont val="Arial"/>
        <family val="2"/>
      </rPr>
      <t>:</t>
    </r>
    <r>
      <rPr>
        <sz val="10"/>
        <rFont val="MS P ゴシック"/>
        <family val="2"/>
      </rPr>
      <t>吏医</t>
    </r>
  </si>
  <si>
    <r>
      <t>リワマヒ国</t>
    </r>
    <r>
      <rPr>
        <sz val="10"/>
        <rFont val="Arial"/>
        <family val="2"/>
      </rPr>
      <t>:</t>
    </r>
    <r>
      <rPr>
        <sz val="10"/>
        <rFont val="MS P ゴシック"/>
        <family val="2"/>
      </rPr>
      <t>猫ド</t>
    </r>
  </si>
  <si>
    <r>
      <t>リワマヒ国</t>
    </r>
    <r>
      <rPr>
        <sz val="10"/>
        <rFont val="Arial"/>
        <family val="2"/>
      </rPr>
      <t>:</t>
    </r>
    <r>
      <rPr>
        <sz val="10"/>
        <rFont val="MS P ゴシック"/>
        <family val="2"/>
      </rPr>
      <t>学歩</t>
    </r>
  </si>
  <si>
    <r>
      <t>ゴロネコ藩国</t>
    </r>
    <r>
      <rPr>
        <sz val="10"/>
        <rFont val="Arial"/>
        <family val="2"/>
      </rPr>
      <t>:</t>
    </r>
    <r>
      <rPr>
        <sz val="10"/>
        <rFont val="MS P ゴシック"/>
        <family val="2"/>
      </rPr>
      <t>吏理</t>
    </r>
  </si>
  <si>
    <r>
      <t>ゴロネコ藩国</t>
    </r>
    <r>
      <rPr>
        <sz val="10"/>
        <rFont val="Arial"/>
        <family val="2"/>
      </rPr>
      <t>:</t>
    </r>
    <r>
      <rPr>
        <sz val="10"/>
        <rFont val="MS P ゴシック"/>
        <family val="2"/>
      </rPr>
      <t>猫整</t>
    </r>
  </si>
  <si>
    <r>
      <t>ゴロネコ藩国</t>
    </r>
    <r>
      <rPr>
        <sz val="10"/>
        <rFont val="Arial"/>
        <family val="2"/>
      </rPr>
      <t>:</t>
    </r>
    <r>
      <rPr>
        <sz val="10"/>
        <rFont val="MS P ゴシック"/>
        <family val="2"/>
      </rPr>
      <t>医忍</t>
    </r>
  </si>
  <si>
    <t>吏士</t>
  </si>
  <si>
    <t>猫士</t>
  </si>
  <si>
    <t>星見司</t>
  </si>
  <si>
    <t>剣士</t>
  </si>
  <si>
    <t>理力使い</t>
  </si>
  <si>
    <t>忍者</t>
  </si>
  <si>
    <t>サイボーグ</t>
  </si>
  <si>
    <t>ドラッカー</t>
  </si>
  <si>
    <t>医師</t>
  </si>
  <si>
    <t>学生</t>
  </si>
  <si>
    <t>トモエリバー　Ａ７１</t>
  </si>
  <si>
    <t>０１　アメショー／Ｉ＝Ｄ</t>
  </si>
  <si>
    <t>アメショー</t>
  </si>
</sst>
</file>

<file path=xl/styles.xml><?xml version="1.0" encoding="utf-8"?>
<styleSheet xmlns="http://schemas.openxmlformats.org/spreadsheetml/2006/main">
  <numFmts count="5">
    <numFmt numFmtId="164" formatCode="GENERAL"/>
    <numFmt numFmtId="165" formatCode="0.0\ "/>
    <numFmt numFmtId="166" formatCode="0.0"/>
    <numFmt numFmtId="167" formatCode="0\ "/>
    <numFmt numFmtId="168" formatCode="GENERAL"/>
  </numFmts>
  <fonts count="10">
    <font>
      <sz val="10"/>
      <name val="MS P ゴシック"/>
      <family val="2"/>
    </font>
    <font>
      <sz val="10"/>
      <name val="Arial"/>
      <family val="0"/>
    </font>
    <font>
      <b/>
      <sz val="10"/>
      <name val="MS P ゴシック"/>
      <family val="2"/>
    </font>
    <font>
      <b/>
      <sz val="12"/>
      <name val="MS P ゴシック"/>
      <family val="2"/>
    </font>
    <font>
      <b/>
      <sz val="13"/>
      <name val="MS P ゴシック"/>
      <family val="2"/>
    </font>
    <font>
      <b/>
      <sz val="11"/>
      <name val="ＭＳ Ｐゴシック"/>
      <family val="3"/>
    </font>
    <font>
      <sz val="11"/>
      <name val="ＭＳ Ｐゴシック"/>
      <family val="3"/>
    </font>
    <font>
      <sz val="10"/>
      <color indexed="8"/>
      <name val="MS P ゴシック"/>
      <family val="2"/>
    </font>
    <font>
      <sz val="11"/>
      <color indexed="53"/>
      <name val="ＭＳ Ｐゴシック"/>
      <family val="3"/>
    </font>
    <font>
      <sz val="11"/>
      <color indexed="12"/>
      <name val="ＭＳ Ｐゴシック"/>
      <family val="3"/>
    </font>
  </fonts>
  <fills count="8">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24"/>
        <bgColor indexed="64"/>
      </patternFill>
    </fill>
    <fill>
      <patternFill patternType="solid">
        <fgColor indexed="8"/>
        <bgColor indexed="64"/>
      </patternFill>
    </fill>
    <fill>
      <patternFill patternType="solid">
        <fgColor indexed="9"/>
        <bgColor indexed="64"/>
      </patternFill>
    </fill>
  </fills>
  <borders count="9">
    <border>
      <left/>
      <right/>
      <top/>
      <bottom/>
      <diagonal/>
    </border>
    <border>
      <left style="medium">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medium">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1">
    <xf numFmtId="164" fontId="0" fillId="0" borderId="0" xfId="0" applyAlignment="1">
      <alignment/>
    </xf>
    <xf numFmtId="164" fontId="2" fillId="0" borderId="0" xfId="0" applyFont="1" applyAlignment="1">
      <alignment horizontal="center"/>
    </xf>
    <xf numFmtId="164" fontId="0" fillId="0" borderId="1" xfId="0" applyBorder="1" applyAlignment="1">
      <alignment/>
    </xf>
    <xf numFmtId="164" fontId="3" fillId="0" borderId="0" xfId="0" applyFont="1" applyBorder="1" applyAlignment="1">
      <alignment/>
    </xf>
    <xf numFmtId="164" fontId="4" fillId="0" borderId="0" xfId="0" applyFont="1" applyAlignment="1">
      <alignment horizontal="center"/>
    </xf>
    <xf numFmtId="164" fontId="0" fillId="0" borderId="0" xfId="0" applyBorder="1" applyAlignment="1">
      <alignment/>
    </xf>
    <xf numFmtId="164" fontId="0" fillId="2" borderId="0" xfId="0" applyFont="1" applyFill="1" applyAlignment="1">
      <alignment/>
    </xf>
    <xf numFmtId="164" fontId="0" fillId="3" borderId="2" xfId="0" applyFont="1" applyFill="1" applyBorder="1" applyAlignment="1" applyProtection="1">
      <alignment/>
      <protection hidden="1"/>
    </xf>
    <xf numFmtId="164" fontId="0" fillId="3" borderId="2" xfId="0" applyFont="1" applyFill="1" applyBorder="1" applyAlignment="1">
      <alignment/>
    </xf>
    <xf numFmtId="165" fontId="5" fillId="3" borderId="2" xfId="0" applyNumberFormat="1" applyFont="1" applyFill="1" applyBorder="1" applyAlignment="1" applyProtection="1">
      <alignment/>
      <protection hidden="1"/>
    </xf>
    <xf numFmtId="164" fontId="0" fillId="2" borderId="2" xfId="0" applyFont="1" applyFill="1" applyBorder="1" applyAlignment="1">
      <alignment/>
    </xf>
    <xf numFmtId="164" fontId="0" fillId="4" borderId="2" xfId="0" applyFont="1" applyFill="1" applyBorder="1" applyAlignment="1">
      <alignment/>
    </xf>
    <xf numFmtId="164" fontId="0" fillId="0" borderId="2" xfId="0" applyFont="1" applyBorder="1" applyAlignment="1">
      <alignment/>
    </xf>
    <xf numFmtId="164" fontId="1" fillId="5" borderId="2" xfId="0" applyFont="1" applyFill="1" applyBorder="1" applyAlignment="1" applyProtection="1">
      <alignment/>
      <protection hidden="1"/>
    </xf>
    <xf numFmtId="164" fontId="6" fillId="4" borderId="2" xfId="0" applyFont="1" applyFill="1" applyBorder="1" applyAlignment="1">
      <alignment/>
    </xf>
    <xf numFmtId="164" fontId="5" fillId="4" borderId="2" xfId="0" applyFont="1" applyFill="1" applyBorder="1" applyAlignment="1" applyProtection="1">
      <alignment/>
      <protection hidden="1"/>
    </xf>
    <xf numFmtId="164" fontId="0" fillId="2" borderId="2" xfId="0" applyFont="1" applyFill="1" applyBorder="1" applyAlignment="1" applyProtection="1">
      <alignment/>
      <protection hidden="1"/>
    </xf>
    <xf numFmtId="164" fontId="1" fillId="4" borderId="2" xfId="0" applyFont="1" applyFill="1" applyBorder="1" applyAlignment="1">
      <alignment/>
    </xf>
    <xf numFmtId="164" fontId="1" fillId="5" borderId="2" xfId="0" applyFont="1" applyFill="1" applyBorder="1" applyAlignment="1">
      <alignment/>
    </xf>
    <xf numFmtId="164" fontId="0" fillId="4" borderId="0" xfId="0" applyFont="1" applyFill="1" applyAlignment="1">
      <alignment/>
    </xf>
    <xf numFmtId="164" fontId="1" fillId="0" borderId="0" xfId="0" applyNumberFormat="1" applyFont="1" applyAlignment="1">
      <alignment/>
    </xf>
    <xf numFmtId="164" fontId="1" fillId="6" borderId="0" xfId="0" applyNumberFormat="1" applyFont="1" applyFill="1" applyAlignment="1">
      <alignment/>
    </xf>
    <xf numFmtId="164" fontId="0" fillId="0" borderId="0" xfId="0" applyFont="1" applyAlignment="1">
      <alignment horizontal="left"/>
    </xf>
    <xf numFmtId="164" fontId="3" fillId="0" borderId="0" xfId="0" applyFont="1" applyAlignment="1">
      <alignment/>
    </xf>
    <xf numFmtId="166" fontId="0" fillId="0" borderId="0" xfId="0" applyNumberFormat="1" applyFont="1" applyAlignment="1">
      <alignment/>
    </xf>
    <xf numFmtId="164" fontId="0" fillId="7" borderId="2" xfId="0" applyFill="1" applyBorder="1" applyAlignment="1">
      <alignment/>
    </xf>
    <xf numFmtId="164" fontId="0" fillId="7" borderId="2" xfId="0" applyFont="1" applyFill="1" applyBorder="1" applyAlignment="1">
      <alignment/>
    </xf>
    <xf numFmtId="164" fontId="2" fillId="0" borderId="0" xfId="0" applyFont="1" applyAlignment="1">
      <alignment/>
    </xf>
    <xf numFmtId="164" fontId="1" fillId="0" borderId="2" xfId="0" applyFont="1" applyBorder="1" applyAlignment="1" applyProtection="1">
      <alignment/>
      <protection hidden="1"/>
    </xf>
    <xf numFmtId="164" fontId="0" fillId="0" borderId="2" xfId="0" applyBorder="1" applyAlignment="1">
      <alignment/>
    </xf>
    <xf numFmtId="164" fontId="0" fillId="0" borderId="2" xfId="0" applyBorder="1" applyAlignment="1">
      <alignment horizontal="right"/>
    </xf>
    <xf numFmtId="164" fontId="0" fillId="0" borderId="0" xfId="0" applyNumberFormat="1" applyAlignment="1">
      <alignment/>
    </xf>
    <xf numFmtId="164" fontId="1" fillId="5" borderId="2" xfId="0" applyFont="1" applyFill="1" applyBorder="1" applyAlignment="1" applyProtection="1">
      <alignment/>
      <protection hidden="1"/>
    </xf>
    <xf numFmtId="164" fontId="7" fillId="0" borderId="0" xfId="0" applyFont="1" applyAlignment="1">
      <alignment/>
    </xf>
    <xf numFmtId="164" fontId="2" fillId="4" borderId="2" xfId="0" applyFont="1" applyFill="1" applyBorder="1" applyAlignment="1">
      <alignment/>
    </xf>
    <xf numFmtId="164" fontId="1" fillId="0" borderId="0" xfId="0" applyNumberFormat="1" applyFont="1" applyAlignment="1">
      <alignment horizontal="center"/>
    </xf>
    <xf numFmtId="164" fontId="7" fillId="0" borderId="0" xfId="0" applyFont="1" applyAlignment="1">
      <alignment horizontal="center"/>
    </xf>
    <xf numFmtId="164" fontId="0" fillId="4" borderId="2" xfId="0" applyFont="1" applyFill="1" applyBorder="1" applyAlignment="1">
      <alignment wrapText="1"/>
    </xf>
    <xf numFmtId="164" fontId="7" fillId="0" borderId="2" xfId="0" applyFont="1" applyBorder="1" applyAlignment="1">
      <alignment/>
    </xf>
    <xf numFmtId="164" fontId="0" fillId="0" borderId="3" xfId="0" applyFont="1" applyBorder="1" applyAlignment="1">
      <alignment/>
    </xf>
    <xf numFmtId="167" fontId="5" fillId="0" borderId="3" xfId="0" applyNumberFormat="1" applyFont="1" applyBorder="1" applyAlignment="1" applyProtection="1">
      <alignment/>
      <protection hidden="1"/>
    </xf>
    <xf numFmtId="164" fontId="5" fillId="0" borderId="3" xfId="0" applyFont="1" applyBorder="1" applyAlignment="1" applyProtection="1">
      <alignment/>
      <protection hidden="1"/>
    </xf>
    <xf numFmtId="164" fontId="6" fillId="4" borderId="2" xfId="0" applyFont="1" applyFill="1" applyBorder="1" applyAlignment="1" applyProtection="1">
      <alignment/>
      <protection hidden="1"/>
    </xf>
    <xf numFmtId="164" fontId="6" fillId="2" borderId="2" xfId="0" applyFont="1" applyFill="1" applyBorder="1" applyAlignment="1" applyProtection="1">
      <alignment/>
      <protection hidden="1"/>
    </xf>
    <xf numFmtId="164" fontId="6" fillId="4" borderId="2" xfId="0" applyNumberFormat="1" applyFont="1" applyFill="1" applyBorder="1" applyAlignment="1" applyProtection="1">
      <alignment horizontal="center" vertical="center"/>
      <protection hidden="1"/>
    </xf>
    <xf numFmtId="164" fontId="6" fillId="4" borderId="2" xfId="0" applyFont="1" applyFill="1" applyBorder="1" applyAlignment="1" applyProtection="1">
      <alignment horizontal="center" vertical="center"/>
      <protection hidden="1"/>
    </xf>
    <xf numFmtId="164" fontId="0" fillId="0" borderId="0" xfId="0" applyAlignment="1" applyProtection="1">
      <alignment/>
      <protection hidden="1"/>
    </xf>
    <xf numFmtId="164" fontId="0" fillId="0" borderId="0" xfId="0" applyFill="1" applyBorder="1" applyAlignment="1" applyProtection="1">
      <alignment/>
      <protection hidden="1"/>
    </xf>
    <xf numFmtId="164" fontId="0" fillId="0" borderId="4" xfId="0" applyBorder="1" applyAlignment="1">
      <alignment/>
    </xf>
    <xf numFmtId="164" fontId="8" fillId="2" borderId="2" xfId="0" applyFont="1" applyFill="1" applyBorder="1" applyAlignment="1" applyProtection="1">
      <alignment horizontal="center" vertical="center"/>
      <protection hidden="1"/>
    </xf>
    <xf numFmtId="164" fontId="9" fillId="2" borderId="2" xfId="0" applyFont="1" applyFill="1" applyBorder="1" applyAlignment="1" applyProtection="1">
      <alignment horizontal="center" vertical="center"/>
      <protection hidden="1"/>
    </xf>
    <xf numFmtId="164" fontId="0" fillId="0" borderId="2" xfId="0" applyFont="1" applyBorder="1" applyAlignment="1" applyProtection="1">
      <alignment/>
      <protection hidden="1"/>
    </xf>
    <xf numFmtId="164" fontId="0" fillId="0" borderId="2" xfId="0" applyFont="1" applyBorder="1" applyAlignment="1">
      <alignment/>
    </xf>
    <xf numFmtId="164" fontId="1" fillId="0" borderId="2" xfId="0" applyNumberFormat="1" applyFont="1" applyBorder="1" applyAlignment="1">
      <alignment/>
    </xf>
    <xf numFmtId="164" fontId="0" fillId="0" borderId="5" xfId="0" applyFont="1" applyBorder="1" applyAlignment="1">
      <alignment/>
    </xf>
    <xf numFmtId="164" fontId="1" fillId="0" borderId="6" xfId="0" applyNumberFormat="1" applyFont="1" applyBorder="1" applyAlignment="1">
      <alignment/>
    </xf>
    <xf numFmtId="164" fontId="0" fillId="0" borderId="7" xfId="0" applyNumberFormat="1" applyBorder="1" applyAlignment="1">
      <alignment/>
    </xf>
    <xf numFmtId="164" fontId="0" fillId="0" borderId="7" xfId="0" applyBorder="1" applyAlignment="1">
      <alignment/>
    </xf>
    <xf numFmtId="164" fontId="0" fillId="0" borderId="0" xfId="0" applyAlignment="1">
      <alignment/>
    </xf>
    <xf numFmtId="164" fontId="0" fillId="0" borderId="0" xfId="0" applyFont="1" applyBorder="1" applyAlignment="1">
      <alignment/>
    </xf>
    <xf numFmtId="164" fontId="6" fillId="3" borderId="2" xfId="0" applyFont="1" applyFill="1" applyBorder="1" applyAlignment="1">
      <alignment/>
    </xf>
    <xf numFmtId="164" fontId="6" fillId="2" borderId="2" xfId="0" applyFont="1" applyFill="1" applyBorder="1" applyAlignment="1">
      <alignment/>
    </xf>
    <xf numFmtId="164" fontId="0" fillId="0" borderId="0" xfId="0" applyFill="1" applyBorder="1" applyAlignment="1">
      <alignment/>
    </xf>
    <xf numFmtId="164" fontId="0" fillId="0" borderId="0" xfId="0" applyFont="1" applyAlignment="1">
      <alignment wrapText="1"/>
    </xf>
    <xf numFmtId="164" fontId="1" fillId="0" borderId="0" xfId="0" applyFont="1" applyBorder="1" applyAlignment="1">
      <alignment/>
    </xf>
    <xf numFmtId="164" fontId="0" fillId="3" borderId="2" xfId="0" applyFill="1" applyBorder="1" applyAlignment="1">
      <alignment/>
    </xf>
    <xf numFmtId="164" fontId="0" fillId="2" borderId="2" xfId="0" applyFill="1" applyBorder="1" applyAlignment="1">
      <alignment/>
    </xf>
    <xf numFmtId="164" fontId="6" fillId="4" borderId="6" xfId="0" applyFont="1" applyFill="1" applyBorder="1" applyAlignment="1">
      <alignment/>
    </xf>
    <xf numFmtId="164" fontId="0" fillId="4" borderId="8" xfId="0" applyFill="1" applyBorder="1" applyAlignment="1">
      <alignment/>
    </xf>
    <xf numFmtId="164" fontId="0" fillId="4" borderId="6" xfId="0" applyFont="1" applyFill="1" applyBorder="1" applyAlignment="1">
      <alignment/>
    </xf>
    <xf numFmtId="164" fontId="0" fillId="4" borderId="6"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91"/>
  <sheetViews>
    <sheetView tabSelected="1" workbookViewId="0" topLeftCell="A1">
      <selection activeCell="S76" sqref="S76"/>
    </sheetView>
  </sheetViews>
  <sheetFormatPr defaultColWidth="12.00390625" defaultRowHeight="12.75"/>
  <cols>
    <col min="1" max="1" width="7.125" style="0" customWidth="1"/>
    <col min="2" max="2" width="13.625" style="0" customWidth="1"/>
    <col min="3" max="3" width="11.625" style="0" customWidth="1"/>
    <col min="4" max="4" width="6.375" style="0" customWidth="1"/>
    <col min="5" max="16" width="7.375" style="0" customWidth="1"/>
    <col min="17" max="17" width="5.50390625" style="0" customWidth="1"/>
    <col min="18" max="18" width="6.375" style="0" customWidth="1"/>
    <col min="19" max="19" width="6.25390625" style="0" customWidth="1"/>
    <col min="20" max="20" width="13.50390625" style="0" customWidth="1"/>
    <col min="21" max="21" width="12.00390625" style="0" customWidth="1"/>
    <col min="22" max="22" width="7.25390625" style="0" customWidth="1"/>
    <col min="23" max="23" width="7.50390625" style="0" customWidth="1"/>
    <col min="24" max="24" width="9.25390625" style="0" customWidth="1"/>
    <col min="25" max="26" width="9.125" style="0" customWidth="1"/>
    <col min="27" max="27" width="8.50390625" style="0" customWidth="1"/>
    <col min="28" max="28" width="8.75390625" style="0" customWidth="1"/>
    <col min="29" max="29" width="7.50390625" style="0" customWidth="1"/>
    <col min="30" max="30" width="7.75390625" style="0" customWidth="1"/>
    <col min="31" max="32" width="7.125" style="0" customWidth="1"/>
    <col min="33" max="33" width="7.75390625" style="0" customWidth="1"/>
    <col min="34" max="34" width="6.50390625" style="0" customWidth="1"/>
  </cols>
  <sheetData>
    <row r="1" spans="1:19" ht="12.75">
      <c r="A1" s="1"/>
      <c r="B1" t="s">
        <v>0</v>
      </c>
      <c r="R1" s="2"/>
      <c r="S1" s="3" t="s">
        <v>1</v>
      </c>
    </row>
    <row r="2" spans="1:22" ht="16.5">
      <c r="A2" s="4" t="s">
        <v>2</v>
      </c>
      <c r="B2" t="s">
        <v>3</v>
      </c>
      <c r="R2" s="2"/>
      <c r="S2" s="5"/>
      <c r="T2" s="6" t="s">
        <v>4</v>
      </c>
      <c r="U2" s="6"/>
      <c r="V2" s="6"/>
    </row>
    <row r="3" spans="1:18" ht="13.5">
      <c r="A3" s="1"/>
      <c r="B3" s="7" t="s">
        <v>5</v>
      </c>
      <c r="C3" s="8" t="s">
        <v>6</v>
      </c>
      <c r="D3" s="9" t="s">
        <v>7</v>
      </c>
      <c r="E3" s="9" t="s">
        <v>8</v>
      </c>
      <c r="F3" s="9" t="s">
        <v>9</v>
      </c>
      <c r="G3" s="9" t="s">
        <v>10</v>
      </c>
      <c r="H3" s="9" t="s">
        <v>11</v>
      </c>
      <c r="I3" s="9" t="s">
        <v>12</v>
      </c>
      <c r="J3" s="9" t="s">
        <v>13</v>
      </c>
      <c r="K3" s="9" t="s">
        <v>14</v>
      </c>
      <c r="L3" s="9" t="s">
        <v>15</v>
      </c>
      <c r="M3" s="9" t="s">
        <v>16</v>
      </c>
      <c r="N3" s="9" t="s">
        <v>17</v>
      </c>
      <c r="O3" s="9" t="s">
        <v>18</v>
      </c>
      <c r="P3" s="8" t="s">
        <v>19</v>
      </c>
      <c r="R3" s="2"/>
    </row>
    <row r="4" spans="1:19" ht="15">
      <c r="A4" s="1"/>
      <c r="B4" s="10" t="s">
        <v>20</v>
      </c>
      <c r="C4" s="11" t="s">
        <v>21</v>
      </c>
      <c r="D4" s="12">
        <f>VLOOKUP(B4,データ!B2:K7,2,FALSE)</f>
        <v>1</v>
      </c>
      <c r="E4" s="12">
        <f>VLOOKUP(B4,データ!B2:K7,3,FALSE)</f>
        <v>0</v>
      </c>
      <c r="F4" s="12">
        <f>VLOOKUP(B4,データ!B2:K7,4,FALSE)</f>
        <v>-1</v>
      </c>
      <c r="G4" s="12">
        <f>VLOOKUP(B4,データ!B2:K7,5,FALSE)</f>
        <v>1</v>
      </c>
      <c r="H4" s="12">
        <f>VLOOKUP(B4,データ!B2:K7,6,FALSE)</f>
        <v>0</v>
      </c>
      <c r="I4" s="12">
        <f>VLOOKUP(B4,データ!B2:K7,7,FALSE)</f>
        <v>0</v>
      </c>
      <c r="J4" s="12">
        <f>VLOOKUP(B4,データ!B2:K7,8,FALSE)</f>
        <v>0</v>
      </c>
      <c r="K4" s="12">
        <f>VLOOKUP(B4,データ!B2:K7,9,FALSE)</f>
        <v>1</v>
      </c>
      <c r="L4" s="12">
        <f>VLOOKUP(B4,データ!B2:K7,10,FALSE)</f>
        <v>0</v>
      </c>
      <c r="M4" s="13">
        <f>ROUND((D4+E4)/2,0)</f>
        <v>1</v>
      </c>
      <c r="N4" s="13">
        <f>ROUND((D4+F4)/2,0)</f>
        <v>0</v>
      </c>
      <c r="O4" s="13">
        <f>ROUND((H4+J4)/2,0)</f>
        <v>0</v>
      </c>
      <c r="P4" s="12"/>
      <c r="R4" s="2"/>
      <c r="S4" s="3" t="s">
        <v>22</v>
      </c>
    </row>
    <row r="5" spans="1:22" ht="13.5">
      <c r="A5" s="1"/>
      <c r="B5" s="10" t="s">
        <v>23</v>
      </c>
      <c r="C5" s="14" t="s">
        <v>24</v>
      </c>
      <c r="D5" s="12">
        <f>VLOOKUP(B5,'職データ'!A1:J100,2,FALSE)</f>
        <v>-1</v>
      </c>
      <c r="E5" s="12">
        <f>VLOOKUP(B5,'職データ'!A1:J100,3,FALSE)</f>
        <v>0</v>
      </c>
      <c r="F5" s="12">
        <f>VLOOKUP(B5,'職データ'!A1:J100,4,FALSE)</f>
        <v>0</v>
      </c>
      <c r="G5" s="12">
        <f>VLOOKUP(B5,'職データ'!A1:J100,5,FALSE)</f>
        <v>0</v>
      </c>
      <c r="H5" s="12">
        <f>VLOOKUP(B5,'職データ'!A1:J100,6,FALSE)</f>
        <v>0</v>
      </c>
      <c r="I5" s="12">
        <f>VLOOKUP(B5,'職データ'!A1:J100,7,FALSE)</f>
        <v>0</v>
      </c>
      <c r="J5" s="12">
        <f>VLOOKUP(B5,'職データ'!A1:J100,8,FALSE)</f>
        <v>1</v>
      </c>
      <c r="K5" s="12">
        <f>VLOOKUP(B5,'職データ'!A1:J100,9,FALSE)</f>
        <v>1</v>
      </c>
      <c r="L5" s="12">
        <f>VLOOKUP(B5,'職データ'!A1:J100,10,FALSE)</f>
        <v>-1</v>
      </c>
      <c r="M5" s="13">
        <f>ROUND((D6+E6)/2,0)</f>
        <v>-1</v>
      </c>
      <c r="N5" s="13">
        <f>ROUND((D6+F6)/2,0)</f>
        <v>0</v>
      </c>
      <c r="O5" s="13">
        <f>ROUND((H6+J6)/2,0)</f>
        <v>0</v>
      </c>
      <c r="P5" s="12"/>
      <c r="R5" s="2"/>
      <c r="S5" s="5"/>
      <c r="T5" s="10"/>
      <c r="U5" s="11" t="s">
        <v>21</v>
      </c>
      <c r="V5" t="s">
        <v>25</v>
      </c>
    </row>
    <row r="6" spans="1:22" ht="13.5">
      <c r="A6" s="1"/>
      <c r="B6" s="10" t="s">
        <v>26</v>
      </c>
      <c r="C6" s="14" t="s">
        <v>27</v>
      </c>
      <c r="D6" s="12">
        <f>VLOOKUP(B6,'職データ'!A1:J100,2,FALSE)</f>
        <v>0</v>
      </c>
      <c r="E6" s="12">
        <f>VLOOKUP(B6,'職データ'!A1:J100,3,FALSE)</f>
        <v>-1</v>
      </c>
      <c r="F6" s="12">
        <f>VLOOKUP(B6,'職データ'!A1:J100,4,FALSE)</f>
        <v>0</v>
      </c>
      <c r="G6" s="12">
        <f>VLOOKUP(B6,'職データ'!A1:J100,5,FALSE)</f>
        <v>0</v>
      </c>
      <c r="H6" s="12">
        <f>VLOOKUP(B6,'職データ'!A1:J100,6,FALSE)</f>
        <v>-1</v>
      </c>
      <c r="I6" s="12">
        <f>VLOOKUP(B6,'職データ'!A1:J100,7,FALSE)</f>
        <v>1</v>
      </c>
      <c r="J6" s="12">
        <f>VLOOKUP(B6,'職データ'!A1:J100,8,FALSE)</f>
        <v>1</v>
      </c>
      <c r="K6" s="12">
        <f>VLOOKUP(B6,'職データ'!A1:J100,9,FALSE)</f>
        <v>1</v>
      </c>
      <c r="L6" s="12">
        <f>VLOOKUP(B6,'職データ'!A1:J100,10,FALSE)</f>
        <v>-1</v>
      </c>
      <c r="M6" s="13">
        <f>ROUND((D6+E6)/2,0)</f>
        <v>-1</v>
      </c>
      <c r="N6" s="13">
        <f>ROUND((D6+F6)/2,0)</f>
        <v>0</v>
      </c>
      <c r="O6" s="13">
        <f>ROUND((H6+J6)/2,0)</f>
        <v>0</v>
      </c>
      <c r="P6" s="12"/>
      <c r="R6" s="2"/>
      <c r="S6" s="5"/>
      <c r="V6" t="s">
        <v>28</v>
      </c>
    </row>
    <row r="7" spans="1:22" ht="13.5">
      <c r="A7" s="1"/>
      <c r="B7" s="10"/>
      <c r="C7" s="15" t="s">
        <v>29</v>
      </c>
      <c r="D7" s="10"/>
      <c r="E7" s="10"/>
      <c r="F7" s="10"/>
      <c r="G7" s="10"/>
      <c r="H7" s="10"/>
      <c r="I7" s="10"/>
      <c r="J7" s="10"/>
      <c r="K7" s="10"/>
      <c r="L7" s="10"/>
      <c r="M7" s="13">
        <f>ROUND((D7+E7)/2,0)</f>
        <v>0</v>
      </c>
      <c r="N7" s="13">
        <f>ROUND((D7+F7)/2,0)</f>
        <v>0</v>
      </c>
      <c r="O7" s="13">
        <f>ROUND((H7+J7)/2,0)</f>
        <v>0</v>
      </c>
      <c r="P7" s="12"/>
      <c r="R7" s="2"/>
      <c r="S7" s="5"/>
      <c r="V7" t="s">
        <v>30</v>
      </c>
    </row>
    <row r="8" spans="1:19" ht="13.5">
      <c r="A8" s="1"/>
      <c r="B8" s="10"/>
      <c r="C8" s="15" t="s">
        <v>31</v>
      </c>
      <c r="D8" s="10"/>
      <c r="E8" s="10"/>
      <c r="F8" s="10"/>
      <c r="G8" s="10"/>
      <c r="H8" s="10"/>
      <c r="I8" s="10"/>
      <c r="J8" s="10"/>
      <c r="K8" s="10"/>
      <c r="L8" s="10"/>
      <c r="M8" s="13">
        <f>ROUND((D8+E8)/2,0)</f>
        <v>0</v>
      </c>
      <c r="N8" s="13">
        <f>ROUND((D8+F8)/2,0)</f>
        <v>0</v>
      </c>
      <c r="O8" s="13">
        <f>ROUND((H8+J8)/2,0)</f>
        <v>0</v>
      </c>
      <c r="P8" s="12"/>
      <c r="R8" s="2"/>
      <c r="S8" s="5"/>
    </row>
    <row r="9" spans="1:22" ht="13.5">
      <c r="A9" s="1"/>
      <c r="B9" s="10"/>
      <c r="C9" s="11" t="s">
        <v>32</v>
      </c>
      <c r="D9" s="10"/>
      <c r="E9" s="10"/>
      <c r="F9" s="10"/>
      <c r="G9" s="10"/>
      <c r="H9" s="10"/>
      <c r="I9" s="10"/>
      <c r="J9" s="10"/>
      <c r="K9" s="10"/>
      <c r="L9" s="10"/>
      <c r="M9" s="13">
        <f>ROUND((D9+E9)/2,0)</f>
        <v>0</v>
      </c>
      <c r="N9" s="13">
        <f>ROUND((D9+F9)/2,0)</f>
        <v>0</v>
      </c>
      <c r="O9" s="13">
        <f>ROUND((H9+J9)/2,0)</f>
        <v>0</v>
      </c>
      <c r="P9" s="10"/>
      <c r="R9" s="2"/>
      <c r="S9" s="5"/>
      <c r="T9" s="10"/>
      <c r="U9" s="14" t="s">
        <v>24</v>
      </c>
      <c r="V9" t="s">
        <v>33</v>
      </c>
    </row>
    <row r="10" spans="1:22" ht="12.75">
      <c r="A10" s="1"/>
      <c r="B10" s="10"/>
      <c r="C10" s="11" t="s">
        <v>32</v>
      </c>
      <c r="D10" s="10"/>
      <c r="E10" s="10"/>
      <c r="F10" s="10"/>
      <c r="G10" s="10"/>
      <c r="H10" s="10"/>
      <c r="I10" s="10"/>
      <c r="J10" s="10"/>
      <c r="K10" s="10"/>
      <c r="L10" s="10"/>
      <c r="M10" s="13">
        <f>ROUND((D10+E10)/2,0)</f>
        <v>0</v>
      </c>
      <c r="N10" s="13">
        <f>ROUND((D10+F10)/2,0)</f>
        <v>0</v>
      </c>
      <c r="O10" s="13">
        <f>ROUND((H10+J10)/2,0)</f>
        <v>0</v>
      </c>
      <c r="P10" s="10"/>
      <c r="R10" s="2"/>
      <c r="S10" s="5"/>
      <c r="V10" t="s">
        <v>34</v>
      </c>
    </row>
    <row r="11" spans="1:22" ht="12.75">
      <c r="A11" s="1"/>
      <c r="B11" s="10"/>
      <c r="C11" s="11" t="s">
        <v>35</v>
      </c>
      <c r="D11" s="10"/>
      <c r="E11" s="10"/>
      <c r="F11" s="10"/>
      <c r="G11" s="10"/>
      <c r="H11" s="10"/>
      <c r="I11" s="10"/>
      <c r="J11" s="10"/>
      <c r="K11" s="10"/>
      <c r="L11" s="10"/>
      <c r="M11" s="16"/>
      <c r="N11" s="16"/>
      <c r="O11" s="16"/>
      <c r="P11" s="10"/>
      <c r="R11" s="2"/>
      <c r="S11" s="5"/>
      <c r="V11" t="s">
        <v>36</v>
      </c>
    </row>
    <row r="12" spans="1:19" ht="12.75">
      <c r="A12" s="1"/>
      <c r="B12" s="17" t="s">
        <v>37</v>
      </c>
      <c r="C12" s="11" t="s">
        <v>38</v>
      </c>
      <c r="D12" s="12">
        <f>SUM(D4:D11)</f>
        <v>0</v>
      </c>
      <c r="E12" s="12">
        <f>SUM(E4:E11)</f>
        <v>-1</v>
      </c>
      <c r="F12" s="12">
        <f>SUM(F4:F11)</f>
        <v>-1</v>
      </c>
      <c r="G12" s="12">
        <f>SUM(G4:G11)</f>
        <v>1</v>
      </c>
      <c r="H12" s="12">
        <f>SUM(H4:H11)</f>
        <v>-1</v>
      </c>
      <c r="I12" s="12">
        <f>SUM(I4:I11)</f>
        <v>1</v>
      </c>
      <c r="J12" s="12">
        <f>SUM(J4:J11)</f>
        <v>2</v>
      </c>
      <c r="K12" s="12">
        <f>SUM(K4:K11)</f>
        <v>3</v>
      </c>
      <c r="L12" s="12">
        <f>SUM(L4:L11)</f>
        <v>-2</v>
      </c>
      <c r="M12" s="18">
        <f>SUM(M4:M11)</f>
        <v>-1</v>
      </c>
      <c r="N12" s="18">
        <f>SUM(N4:N11)</f>
        <v>0</v>
      </c>
      <c r="O12" s="18">
        <f>SUM(O4:O11)</f>
        <v>0</v>
      </c>
      <c r="P12" s="12">
        <f>SUM(P4:P11)</f>
        <v>0</v>
      </c>
      <c r="R12" s="2"/>
      <c r="S12" s="5"/>
    </row>
    <row r="13" spans="1:22" ht="12.75">
      <c r="A13" s="1"/>
      <c r="B13" s="6" t="s">
        <v>39</v>
      </c>
      <c r="C13" s="19" t="s">
        <v>40</v>
      </c>
      <c r="D13" s="20">
        <f>1.5^D12</f>
        <v>1</v>
      </c>
      <c r="E13" s="20">
        <f>1.5^E12</f>
        <v>0.6666666666666666</v>
      </c>
      <c r="F13" s="20">
        <f>1.5^F12</f>
        <v>0.6666666666666666</v>
      </c>
      <c r="G13" s="20">
        <f>1.5^G12</f>
        <v>1.5</v>
      </c>
      <c r="H13" s="20">
        <f>1.5^H12</f>
        <v>0.6666666666666666</v>
      </c>
      <c r="I13" s="20">
        <f>1.5^I12</f>
        <v>1.5</v>
      </c>
      <c r="J13" s="20">
        <f>1.5^J12</f>
        <v>2.25</v>
      </c>
      <c r="K13" s="20">
        <f>1.5^K12</f>
        <v>3.375</v>
      </c>
      <c r="L13" s="20">
        <f>1.5^L12</f>
        <v>0.4444444444444444</v>
      </c>
      <c r="M13" s="20">
        <f>1.5^M12</f>
        <v>0.6666666666666666</v>
      </c>
      <c r="N13" s="20">
        <f>1.5^N12</f>
        <v>1</v>
      </c>
      <c r="O13" s="20">
        <f>1.5^O12</f>
        <v>1</v>
      </c>
      <c r="P13" s="21">
        <f>P12</f>
        <v>0</v>
      </c>
      <c r="R13" s="2"/>
      <c r="S13" s="5"/>
      <c r="U13" s="11" t="s">
        <v>32</v>
      </c>
      <c r="V13" t="s">
        <v>41</v>
      </c>
    </row>
    <row r="14" spans="1:22" ht="12.75">
      <c r="A14" s="1"/>
      <c r="R14" s="2"/>
      <c r="S14" s="5"/>
      <c r="V14" t="s">
        <v>42</v>
      </c>
    </row>
    <row r="15" spans="1:22" ht="16.5">
      <c r="A15" s="4" t="s">
        <v>43</v>
      </c>
      <c r="B15" t="s">
        <v>44</v>
      </c>
      <c r="R15" s="2"/>
      <c r="S15" s="5"/>
      <c r="V15" t="s">
        <v>45</v>
      </c>
    </row>
    <row r="16" spans="1:19" ht="13.5">
      <c r="A16" s="1"/>
      <c r="B16" s="7" t="s">
        <v>5</v>
      </c>
      <c r="C16" s="8" t="s">
        <v>6</v>
      </c>
      <c r="D16" s="9" t="s">
        <v>7</v>
      </c>
      <c r="E16" s="9" t="s">
        <v>8</v>
      </c>
      <c r="F16" s="9" t="s">
        <v>9</v>
      </c>
      <c r="G16" s="9" t="s">
        <v>10</v>
      </c>
      <c r="H16" s="9" t="s">
        <v>11</v>
      </c>
      <c r="I16" s="9" t="s">
        <v>12</v>
      </c>
      <c r="J16" s="9" t="s">
        <v>13</v>
      </c>
      <c r="K16" s="9" t="s">
        <v>14</v>
      </c>
      <c r="L16" s="9" t="s">
        <v>15</v>
      </c>
      <c r="M16" s="9" t="s">
        <v>16</v>
      </c>
      <c r="N16" s="9" t="s">
        <v>17</v>
      </c>
      <c r="O16" s="9" t="s">
        <v>18</v>
      </c>
      <c r="P16" s="8" t="s">
        <v>19</v>
      </c>
      <c r="R16" s="2"/>
      <c r="S16" s="5"/>
    </row>
    <row r="17" spans="1:22" ht="12.75">
      <c r="A17" s="1"/>
      <c r="B17" s="10" t="s">
        <v>20</v>
      </c>
      <c r="C17" s="11" t="s">
        <v>21</v>
      </c>
      <c r="D17" s="12">
        <f>VLOOKUP(B17,データ!B2:K7,2,FALSE)</f>
        <v>1</v>
      </c>
      <c r="E17" s="12">
        <f>VLOOKUP(B17,データ!B2:K7,3,FALSE)</f>
        <v>0</v>
      </c>
      <c r="F17" s="12">
        <f>VLOOKUP(B17,データ!B2:K7,4,FALSE)</f>
        <v>-1</v>
      </c>
      <c r="G17" s="12">
        <f>VLOOKUP(B17,データ!B2:K7,5,FALSE)</f>
        <v>1</v>
      </c>
      <c r="H17" s="12">
        <f>VLOOKUP(B17,データ!B2:K7,6,FALSE)</f>
        <v>0</v>
      </c>
      <c r="I17" s="12">
        <f>VLOOKUP(B17,データ!B2:K7,7,FALSE)</f>
        <v>0</v>
      </c>
      <c r="J17" s="12">
        <f>VLOOKUP(B17,データ!B2:K7,8,FALSE)</f>
        <v>0</v>
      </c>
      <c r="K17" s="12">
        <f>VLOOKUP(B17,データ!B2:K7,9,FALSE)</f>
        <v>1</v>
      </c>
      <c r="L17" s="12">
        <f>VLOOKUP(B17,データ!B2:K7,10,FALSE)</f>
        <v>0</v>
      </c>
      <c r="M17" s="13">
        <f>ROUND((D17+E17)/2,0)</f>
        <v>1</v>
      </c>
      <c r="N17" s="13">
        <f>ROUND((D17+F17)/2,0)</f>
        <v>0</v>
      </c>
      <c r="O17" s="13">
        <f>ROUND((H17+J17)/2,0)</f>
        <v>0</v>
      </c>
      <c r="P17" s="12"/>
      <c r="R17" s="2"/>
      <c r="S17" s="5"/>
      <c r="U17" s="11" t="s">
        <v>35</v>
      </c>
      <c r="V17" t="s">
        <v>46</v>
      </c>
    </row>
    <row r="18" spans="1:22" ht="13.5">
      <c r="A18" s="1"/>
      <c r="B18" s="10" t="s">
        <v>47</v>
      </c>
      <c r="C18" s="14" t="s">
        <v>24</v>
      </c>
      <c r="D18" s="12">
        <f>VLOOKUP(B18,'職データ'!A1:J100,2,FALSE)</f>
        <v>0</v>
      </c>
      <c r="E18" s="12">
        <f>VLOOKUP(B18,'職データ'!A1:J100,3,FALSE)</f>
        <v>0</v>
      </c>
      <c r="F18" s="12">
        <f>VLOOKUP(B18,'職データ'!A1:J100,4,FALSE)</f>
        <v>-1</v>
      </c>
      <c r="G18" s="12">
        <f>VLOOKUP(B18,'職データ'!A1:J100,5,FALSE)</f>
        <v>1</v>
      </c>
      <c r="H18" s="12">
        <f>VLOOKUP(B18,'職データ'!A1:J100,6,FALSE)</f>
        <v>0</v>
      </c>
      <c r="I18" s="12">
        <f>VLOOKUP(B18,'職データ'!A1:J100,7,FALSE)</f>
        <v>-1</v>
      </c>
      <c r="J18" s="12">
        <f>VLOOKUP(B18,'職データ'!A1:J100,8,FALSE)</f>
        <v>1</v>
      </c>
      <c r="K18" s="12">
        <f>VLOOKUP(B18,'職データ'!A1:J100,9,FALSE)</f>
        <v>-1</v>
      </c>
      <c r="L18" s="12">
        <f>VLOOKUP(B18,'職データ'!A1:J100,10,FALSE)</f>
        <v>1</v>
      </c>
      <c r="M18" s="13">
        <f>ROUND((D19+E19)/2,0)</f>
        <v>0</v>
      </c>
      <c r="N18" s="13">
        <f>ROUND((D19+F19)/2,0)</f>
        <v>1</v>
      </c>
      <c r="O18" s="13">
        <f>ROUND((H19+J19)/2,0)</f>
        <v>1</v>
      </c>
      <c r="P18" s="12"/>
      <c r="R18" s="2"/>
      <c r="S18" s="5"/>
      <c r="V18" t="s">
        <v>48</v>
      </c>
    </row>
    <row r="19" spans="1:22" ht="13.5">
      <c r="A19" s="1"/>
      <c r="B19" s="10" t="s">
        <v>49</v>
      </c>
      <c r="C19" s="14" t="s">
        <v>27</v>
      </c>
      <c r="D19" s="12">
        <f>VLOOKUP(B19,'職データ'!A1:J100,2,FALSE)</f>
        <v>0</v>
      </c>
      <c r="E19" s="12">
        <f>VLOOKUP(B19,'職データ'!A1:J100,3,FALSE)</f>
        <v>0</v>
      </c>
      <c r="F19" s="12">
        <f>VLOOKUP(B19,'職データ'!A1:J100,4,FALSE)</f>
        <v>1</v>
      </c>
      <c r="G19" s="12">
        <f>VLOOKUP(B19,'職データ'!A1:J100,5,FALSE)</f>
        <v>0</v>
      </c>
      <c r="H19" s="12">
        <f>VLOOKUP(B19,'職データ'!A1:J100,6,FALSE)</f>
        <v>1</v>
      </c>
      <c r="I19" s="12">
        <f>VLOOKUP(B19,'職データ'!A1:J100,7,FALSE)</f>
        <v>-1</v>
      </c>
      <c r="J19" s="12">
        <f>VLOOKUP(B19,'職データ'!A1:J100,8,FALSE)</f>
        <v>0</v>
      </c>
      <c r="K19" s="12">
        <f>VLOOKUP(B19,'職データ'!A1:J100,9,FALSE)</f>
        <v>1</v>
      </c>
      <c r="L19" s="12">
        <f>VLOOKUP(B19,'職データ'!A1:J100,10,FALSE)</f>
        <v>-1</v>
      </c>
      <c r="M19" s="13">
        <f>ROUND((D19+E19)/2,0)</f>
        <v>0</v>
      </c>
      <c r="N19" s="13">
        <f>ROUND((D19+F19)/2,0)</f>
        <v>1</v>
      </c>
      <c r="O19" s="13">
        <f>ROUND((H19+J19)/2,0)</f>
        <v>1</v>
      </c>
      <c r="P19" s="12"/>
      <c r="R19" s="2"/>
      <c r="S19" s="5"/>
      <c r="V19" t="s">
        <v>50</v>
      </c>
    </row>
    <row r="20" spans="1:18" ht="13.5">
      <c r="A20" s="1"/>
      <c r="B20" s="10"/>
      <c r="C20" s="15" t="s">
        <v>29</v>
      </c>
      <c r="D20" s="10"/>
      <c r="E20" s="10"/>
      <c r="F20" s="10"/>
      <c r="G20" s="10"/>
      <c r="H20" s="10"/>
      <c r="I20" s="10"/>
      <c r="J20" s="10"/>
      <c r="K20" s="10"/>
      <c r="L20" s="10"/>
      <c r="M20" s="13">
        <f>ROUND((D20+E20)/2,0)</f>
        <v>0</v>
      </c>
      <c r="N20" s="13">
        <f>ROUND((D20+F20)/2,0)</f>
        <v>0</v>
      </c>
      <c r="O20" s="13">
        <f>ROUND((H20+J20)/2,0)</f>
        <v>0</v>
      </c>
      <c r="P20" s="12"/>
      <c r="R20" s="2"/>
    </row>
    <row r="21" spans="1:22" ht="13.5">
      <c r="A21" s="1"/>
      <c r="B21" s="10"/>
      <c r="C21" s="15" t="s">
        <v>31</v>
      </c>
      <c r="D21" s="10"/>
      <c r="E21" s="10"/>
      <c r="F21" s="10"/>
      <c r="G21" s="10"/>
      <c r="H21" s="10"/>
      <c r="I21" s="10"/>
      <c r="J21" s="10"/>
      <c r="K21" s="10"/>
      <c r="L21" s="10"/>
      <c r="M21" s="13">
        <f>ROUND((D21+E21)/2,0)</f>
        <v>0</v>
      </c>
      <c r="N21" s="13">
        <f>ROUND((D21+F21)/2,0)</f>
        <v>0</v>
      </c>
      <c r="O21" s="13">
        <f>ROUND((H21+J21)/2,0)</f>
        <v>0</v>
      </c>
      <c r="P21" s="12"/>
      <c r="R21" s="2"/>
      <c r="T21" s="17" t="s">
        <v>37</v>
      </c>
      <c r="U21" s="11" t="s">
        <v>38</v>
      </c>
      <c r="V21" t="s">
        <v>51</v>
      </c>
    </row>
    <row r="22" spans="1:18" ht="12.75">
      <c r="A22" s="1"/>
      <c r="B22" s="10"/>
      <c r="C22" s="11" t="s">
        <v>32</v>
      </c>
      <c r="D22" s="10"/>
      <c r="E22" s="10"/>
      <c r="F22" s="10"/>
      <c r="G22" s="10"/>
      <c r="H22" s="10"/>
      <c r="I22" s="10"/>
      <c r="J22" s="10"/>
      <c r="K22" s="10"/>
      <c r="L22" s="10"/>
      <c r="M22" s="13">
        <f>ROUND((D22+E22)/2,0)</f>
        <v>0</v>
      </c>
      <c r="N22" s="13">
        <f>ROUND((D22+F22)/2,0)</f>
        <v>0</v>
      </c>
      <c r="O22" s="13">
        <f>ROUND((H22+J22)/2,0)</f>
        <v>0</v>
      </c>
      <c r="P22" s="10"/>
      <c r="R22" s="2"/>
    </row>
    <row r="23" spans="1:22" ht="12.75">
      <c r="A23" s="1"/>
      <c r="B23" s="10"/>
      <c r="C23" s="11" t="s">
        <v>32</v>
      </c>
      <c r="D23" s="10"/>
      <c r="E23" s="10"/>
      <c r="F23" s="10"/>
      <c r="G23" s="10"/>
      <c r="H23" s="10"/>
      <c r="I23" s="10"/>
      <c r="J23" s="10"/>
      <c r="K23" s="10"/>
      <c r="L23" s="10"/>
      <c r="M23" s="13">
        <f>ROUND((D23+E23)/2,0)</f>
        <v>0</v>
      </c>
      <c r="N23" s="13">
        <f>ROUND((D23+F23)/2,0)</f>
        <v>0</v>
      </c>
      <c r="O23" s="13">
        <f>ROUND((H23+J23)/2,0)</f>
        <v>0</v>
      </c>
      <c r="P23" s="10"/>
      <c r="R23" s="2"/>
      <c r="T23" s="6"/>
      <c r="U23" s="19" t="s">
        <v>40</v>
      </c>
      <c r="V23" t="s">
        <v>52</v>
      </c>
    </row>
    <row r="24" spans="1:22" ht="12.75">
      <c r="A24" s="1"/>
      <c r="B24" s="10"/>
      <c r="C24" s="11" t="s">
        <v>35</v>
      </c>
      <c r="D24" s="10"/>
      <c r="E24" s="10"/>
      <c r="F24" s="10"/>
      <c r="G24" s="10"/>
      <c r="H24" s="10"/>
      <c r="I24" s="10"/>
      <c r="J24" s="10"/>
      <c r="K24" s="10"/>
      <c r="L24" s="10"/>
      <c r="M24" s="16"/>
      <c r="N24" s="16"/>
      <c r="O24" s="16"/>
      <c r="P24" s="10"/>
      <c r="R24" s="2"/>
      <c r="V24" t="s">
        <v>53</v>
      </c>
    </row>
    <row r="25" spans="1:22" ht="12.75">
      <c r="A25" s="1"/>
      <c r="B25" s="17" t="s">
        <v>37</v>
      </c>
      <c r="C25" s="11" t="s">
        <v>38</v>
      </c>
      <c r="D25" s="12">
        <f>SUM(D17:D24)</f>
        <v>1</v>
      </c>
      <c r="E25" s="12">
        <f>SUM(E17:E24)</f>
        <v>0</v>
      </c>
      <c r="F25" s="12">
        <f>SUM(F17:F24)</f>
        <v>-1</v>
      </c>
      <c r="G25" s="12">
        <f>SUM(G17:G24)</f>
        <v>2</v>
      </c>
      <c r="H25" s="12">
        <f>SUM(H17:H24)</f>
        <v>1</v>
      </c>
      <c r="I25" s="12">
        <f>SUM(I17:I24)</f>
        <v>-2</v>
      </c>
      <c r="J25" s="12">
        <f>SUM(J17:J24)</f>
        <v>1</v>
      </c>
      <c r="K25" s="12">
        <f>SUM(K17:K24)</f>
        <v>1</v>
      </c>
      <c r="L25" s="12">
        <f>SUM(L17:L24)</f>
        <v>0</v>
      </c>
      <c r="M25" s="18">
        <f>SUM(M17:M24)</f>
        <v>1</v>
      </c>
      <c r="N25" s="18">
        <f>SUM(N17:N24)</f>
        <v>2</v>
      </c>
      <c r="O25" s="18">
        <f>SUM(O17:O24)</f>
        <v>2</v>
      </c>
      <c r="P25" s="12">
        <f>SUM(P17:P24)</f>
        <v>0</v>
      </c>
      <c r="R25" s="2"/>
      <c r="V25" t="s">
        <v>54</v>
      </c>
    </row>
    <row r="26" spans="1:18" ht="12.75">
      <c r="A26" s="1"/>
      <c r="B26" s="6" t="s">
        <v>55</v>
      </c>
      <c r="C26" s="19" t="s">
        <v>40</v>
      </c>
      <c r="D26" s="20">
        <f>1.5^D25</f>
        <v>1.5</v>
      </c>
      <c r="E26" s="20">
        <f>1.5^E25</f>
        <v>1</v>
      </c>
      <c r="F26" s="20">
        <f>1.5^F25</f>
        <v>0.6666666666666666</v>
      </c>
      <c r="G26" s="20">
        <f>1.5^G25</f>
        <v>2.25</v>
      </c>
      <c r="H26" s="20">
        <f>1.5^H25</f>
        <v>1.5</v>
      </c>
      <c r="I26" s="20">
        <f>1.5^I25</f>
        <v>0.4444444444444444</v>
      </c>
      <c r="J26" s="20">
        <f>1.5^J25</f>
        <v>1.5</v>
      </c>
      <c r="K26" s="20">
        <f>1.5^K25</f>
        <v>1.5</v>
      </c>
      <c r="L26" s="20">
        <f>1.5^L25</f>
        <v>1</v>
      </c>
      <c r="M26" s="20">
        <f>1.5^M25</f>
        <v>1.5</v>
      </c>
      <c r="N26" s="20">
        <f>1.5^N25</f>
        <v>2.25</v>
      </c>
      <c r="O26" s="20">
        <f>1.5^O25</f>
        <v>2.25</v>
      </c>
      <c r="P26" s="21">
        <f>P25</f>
        <v>0</v>
      </c>
      <c r="R26" s="2"/>
    </row>
    <row r="27" spans="1:18" ht="12.75">
      <c r="A27" s="1"/>
      <c r="R27" s="2"/>
    </row>
    <row r="28" spans="1:18" ht="16.5">
      <c r="A28" s="4" t="s">
        <v>56</v>
      </c>
      <c r="B28" s="22" t="s">
        <v>57</v>
      </c>
      <c r="R28" s="2"/>
    </row>
    <row r="29" spans="1:19" ht="15">
      <c r="A29" s="1"/>
      <c r="B29" s="7" t="s">
        <v>5</v>
      </c>
      <c r="C29" s="8" t="s">
        <v>6</v>
      </c>
      <c r="D29" s="9" t="s">
        <v>7</v>
      </c>
      <c r="E29" s="9" t="s">
        <v>8</v>
      </c>
      <c r="F29" s="9" t="s">
        <v>9</v>
      </c>
      <c r="G29" s="9" t="s">
        <v>10</v>
      </c>
      <c r="H29" s="9" t="s">
        <v>11</v>
      </c>
      <c r="I29" s="9" t="s">
        <v>12</v>
      </c>
      <c r="J29" s="9" t="s">
        <v>13</v>
      </c>
      <c r="K29" s="9" t="s">
        <v>14</v>
      </c>
      <c r="L29" s="9" t="s">
        <v>15</v>
      </c>
      <c r="M29" s="9" t="s">
        <v>16</v>
      </c>
      <c r="N29" s="9" t="s">
        <v>17</v>
      </c>
      <c r="O29" s="9" t="s">
        <v>18</v>
      </c>
      <c r="P29" s="8" t="s">
        <v>19</v>
      </c>
      <c r="R29" s="2"/>
      <c r="S29" s="23" t="s">
        <v>58</v>
      </c>
    </row>
    <row r="30" spans="1:20" ht="12.75">
      <c r="A30" s="1"/>
      <c r="B30" s="10" t="s">
        <v>20</v>
      </c>
      <c r="C30" s="11" t="s">
        <v>21</v>
      </c>
      <c r="D30" s="12">
        <f>VLOOKUP(B30,データ!B2:K7,2,FALSE)</f>
        <v>1</v>
      </c>
      <c r="E30" s="12">
        <f>VLOOKUP(B30,データ!B2:K7,3,FALSE)</f>
        <v>0</v>
      </c>
      <c r="F30" s="12">
        <f>VLOOKUP(B30,データ!B2:K7,4,FALSE)</f>
        <v>-1</v>
      </c>
      <c r="G30" s="12">
        <f>VLOOKUP(B30,データ!B2:K7,5,FALSE)</f>
        <v>1</v>
      </c>
      <c r="H30" s="12">
        <f>VLOOKUP(B30,データ!B2:K7,6,FALSE)</f>
        <v>0</v>
      </c>
      <c r="I30" s="12">
        <f>VLOOKUP(B30,データ!B2:K7,7,FALSE)</f>
        <v>0</v>
      </c>
      <c r="J30" s="12">
        <f>VLOOKUP(B30,データ!B2:K7,8,FALSE)</f>
        <v>0</v>
      </c>
      <c r="K30" s="12">
        <f>VLOOKUP(B30,データ!B2:K7,9,FALSE)</f>
        <v>1</v>
      </c>
      <c r="L30" s="12">
        <f>VLOOKUP(B30,データ!B2:K7,10,FALSE)</f>
        <v>0</v>
      </c>
      <c r="M30" s="13">
        <f>ROUND((D30+E30)/2,0)</f>
        <v>1</v>
      </c>
      <c r="N30" s="13">
        <f>ROUND((D30+F30)/2,0)</f>
        <v>0</v>
      </c>
      <c r="O30" s="13">
        <f>ROUND((H30+J30)/2,0)</f>
        <v>0</v>
      </c>
      <c r="P30" s="12"/>
      <c r="R30" s="2"/>
      <c r="T30" t="s">
        <v>59</v>
      </c>
    </row>
    <row r="31" spans="1:20" ht="13.5">
      <c r="A31" s="1"/>
      <c r="B31" s="10" t="s">
        <v>47</v>
      </c>
      <c r="C31" s="14" t="s">
        <v>24</v>
      </c>
      <c r="D31" s="12">
        <f>VLOOKUP(B31,'職データ'!A1:J100,2,FALSE)</f>
        <v>0</v>
      </c>
      <c r="E31" s="12">
        <f>VLOOKUP(B31,'職データ'!A1:J100,3,FALSE)</f>
        <v>0</v>
      </c>
      <c r="F31" s="12">
        <f>VLOOKUP(B31,'職データ'!A1:J100,4,FALSE)</f>
        <v>-1</v>
      </c>
      <c r="G31" s="12">
        <f>VLOOKUP(B31,'職データ'!A1:J100,5,FALSE)</f>
        <v>1</v>
      </c>
      <c r="H31" s="12">
        <f>VLOOKUP(B31,'職データ'!A1:J100,6,FALSE)</f>
        <v>0</v>
      </c>
      <c r="I31" s="12">
        <f>VLOOKUP(B31,'職データ'!A1:J100,7,FALSE)</f>
        <v>-1</v>
      </c>
      <c r="J31" s="12">
        <f>VLOOKUP(B31,'職データ'!A1:J100,8,FALSE)</f>
        <v>1</v>
      </c>
      <c r="K31" s="12">
        <f>VLOOKUP(B31,'職データ'!A1:J100,9,FALSE)</f>
        <v>-1</v>
      </c>
      <c r="L31" s="12">
        <f>VLOOKUP(B31,'職データ'!A1:J100,10,FALSE)</f>
        <v>1</v>
      </c>
      <c r="M31" s="13">
        <f>ROUND((D32+E32)/2,0)</f>
        <v>0</v>
      </c>
      <c r="N31" s="13">
        <f>ROUND((D32+F32)/2,0)</f>
        <v>1</v>
      </c>
      <c r="O31" s="13">
        <f>ROUND((H32+J32)/2,0)</f>
        <v>1</v>
      </c>
      <c r="P31" s="12"/>
      <c r="R31" s="2"/>
      <c r="T31" s="24" t="s">
        <v>60</v>
      </c>
    </row>
    <row r="32" spans="1:20" ht="13.5">
      <c r="A32" s="1"/>
      <c r="B32" s="10" t="s">
        <v>49</v>
      </c>
      <c r="C32" s="14" t="s">
        <v>27</v>
      </c>
      <c r="D32" s="12">
        <f>VLOOKUP(B32,'職データ'!A1:J100,2,FALSE)</f>
        <v>0</v>
      </c>
      <c r="E32" s="12">
        <f>VLOOKUP(B32,'職データ'!A1:J100,3,FALSE)</f>
        <v>0</v>
      </c>
      <c r="F32" s="12">
        <f>VLOOKUP(B32,'職データ'!A1:J100,4,FALSE)</f>
        <v>1</v>
      </c>
      <c r="G32" s="12">
        <f>VLOOKUP(B32,'職データ'!A1:J100,5,FALSE)</f>
        <v>0</v>
      </c>
      <c r="H32" s="12">
        <f>VLOOKUP(B32,'職データ'!A1:J100,6,FALSE)</f>
        <v>1</v>
      </c>
      <c r="I32" s="12">
        <f>VLOOKUP(B32,'職データ'!A1:J100,7,FALSE)</f>
        <v>-1</v>
      </c>
      <c r="J32" s="12">
        <f>VLOOKUP(B32,'職データ'!A1:J100,8,FALSE)</f>
        <v>0</v>
      </c>
      <c r="K32" s="12">
        <f>VLOOKUP(B32,'職データ'!A1:J100,9,FALSE)</f>
        <v>1</v>
      </c>
      <c r="L32" s="12">
        <f>VLOOKUP(B32,'職データ'!A1:J100,10,FALSE)</f>
        <v>-1</v>
      </c>
      <c r="M32" s="13">
        <f>ROUND((D32+E32)/2,0)</f>
        <v>0</v>
      </c>
      <c r="N32" s="13">
        <f>ROUND((D32+F32)/2,0)</f>
        <v>1</v>
      </c>
      <c r="O32" s="13">
        <f>ROUND((H32+J32)/2,0)</f>
        <v>1</v>
      </c>
      <c r="P32" s="12"/>
      <c r="R32" s="2"/>
      <c r="T32" t="s">
        <v>61</v>
      </c>
    </row>
    <row r="33" spans="1:18" ht="13.5">
      <c r="A33" s="1"/>
      <c r="B33" s="10"/>
      <c r="C33" s="15" t="s">
        <v>29</v>
      </c>
      <c r="D33" s="10"/>
      <c r="E33" s="10"/>
      <c r="F33" s="10"/>
      <c r="G33" s="10"/>
      <c r="H33" s="10"/>
      <c r="I33" s="10"/>
      <c r="J33" s="10"/>
      <c r="K33" s="10"/>
      <c r="L33" s="10"/>
      <c r="M33" s="13">
        <f>ROUND((D33+E33)/2,0)</f>
        <v>0</v>
      </c>
      <c r="N33" s="13">
        <f>ROUND((D33+F33)/2,0)</f>
        <v>0</v>
      </c>
      <c r="O33" s="13">
        <f>ROUND((H33+J33)/2,0)</f>
        <v>0</v>
      </c>
      <c r="P33" s="12"/>
      <c r="R33" s="2"/>
    </row>
    <row r="34" spans="1:18" ht="13.5">
      <c r="A34" s="1"/>
      <c r="B34" s="10"/>
      <c r="C34" s="15" t="s">
        <v>31</v>
      </c>
      <c r="D34" s="10"/>
      <c r="E34" s="10"/>
      <c r="F34" s="10"/>
      <c r="G34" s="10"/>
      <c r="H34" s="10"/>
      <c r="I34" s="10"/>
      <c r="J34" s="10"/>
      <c r="K34" s="10"/>
      <c r="L34" s="10"/>
      <c r="M34" s="13">
        <f>ROUND((D34+E34)/2,0)</f>
        <v>0</v>
      </c>
      <c r="N34" s="13">
        <f>ROUND((D34+F34)/2,0)</f>
        <v>0</v>
      </c>
      <c r="O34" s="13">
        <f>ROUND((H34+J34)/2,0)</f>
        <v>0</v>
      </c>
      <c r="P34" s="12"/>
      <c r="R34" s="2"/>
    </row>
    <row r="35" spans="1:18" ht="12.75">
      <c r="A35" s="1"/>
      <c r="B35" s="10"/>
      <c r="C35" s="11" t="s">
        <v>32</v>
      </c>
      <c r="D35" s="10"/>
      <c r="E35" s="10"/>
      <c r="F35" s="10"/>
      <c r="G35" s="10"/>
      <c r="H35" s="10"/>
      <c r="I35" s="10"/>
      <c r="J35" s="10">
        <v>1</v>
      </c>
      <c r="K35" s="10"/>
      <c r="L35" s="10"/>
      <c r="M35" s="13">
        <f>ROUND((D35+E35)/2,0)</f>
        <v>0</v>
      </c>
      <c r="N35" s="13">
        <f>ROUND((D35+F35)/2,0)</f>
        <v>0</v>
      </c>
      <c r="O35" s="13">
        <f>ROUND((H35+J35)/2,0)</f>
        <v>1</v>
      </c>
      <c r="P35" s="10">
        <v>1</v>
      </c>
      <c r="R35" s="2"/>
    </row>
    <row r="36" spans="1:19" ht="15">
      <c r="A36" s="1"/>
      <c r="B36" s="10"/>
      <c r="C36" s="11" t="s">
        <v>32</v>
      </c>
      <c r="D36" s="10"/>
      <c r="E36" s="10"/>
      <c r="F36" s="10"/>
      <c r="G36" s="10"/>
      <c r="H36" s="10"/>
      <c r="I36" s="10"/>
      <c r="J36" s="10"/>
      <c r="K36" s="10"/>
      <c r="L36" s="10"/>
      <c r="M36" s="13">
        <f>ROUND((D36+E36)/2,0)</f>
        <v>0</v>
      </c>
      <c r="N36" s="13">
        <f>ROUND((D36+F36)/2,0)</f>
        <v>0</v>
      </c>
      <c r="O36" s="13">
        <f>ROUND((H36+J36)/2,0)</f>
        <v>0</v>
      </c>
      <c r="P36" s="10"/>
      <c r="R36" s="2"/>
      <c r="S36" s="23" t="s">
        <v>62</v>
      </c>
    </row>
    <row r="37" spans="1:20" ht="12.75">
      <c r="A37" s="1"/>
      <c r="B37" s="10"/>
      <c r="C37" s="11" t="s">
        <v>35</v>
      </c>
      <c r="D37" s="10"/>
      <c r="E37" s="10"/>
      <c r="F37" s="10"/>
      <c r="G37" s="10"/>
      <c r="H37" s="10"/>
      <c r="I37" s="10"/>
      <c r="J37" s="10"/>
      <c r="K37" s="10"/>
      <c r="L37" s="10"/>
      <c r="M37" s="16"/>
      <c r="N37" s="16"/>
      <c r="O37" s="16"/>
      <c r="P37" s="10"/>
      <c r="R37" s="2"/>
      <c r="T37" t="s">
        <v>63</v>
      </c>
    </row>
    <row r="38" spans="1:20" ht="12.75">
      <c r="A38" s="1"/>
      <c r="B38" s="17" t="s">
        <v>37</v>
      </c>
      <c r="C38" s="11" t="s">
        <v>38</v>
      </c>
      <c r="D38" s="12">
        <f>SUM(D30:D37)</f>
        <v>1</v>
      </c>
      <c r="E38" s="12">
        <f>SUM(E30:E37)</f>
        <v>0</v>
      </c>
      <c r="F38" s="12">
        <f>SUM(F30:F37)</f>
        <v>-1</v>
      </c>
      <c r="G38" s="12">
        <f>SUM(G30:G37)</f>
        <v>2</v>
      </c>
      <c r="H38" s="12">
        <f>SUM(H30:H37)</f>
        <v>1</v>
      </c>
      <c r="I38" s="12">
        <f>SUM(I30:I37)</f>
        <v>-2</v>
      </c>
      <c r="J38" s="12">
        <f>SUM(J30:J37)</f>
        <v>2</v>
      </c>
      <c r="K38" s="12">
        <f>SUM(K30:K37)</f>
        <v>1</v>
      </c>
      <c r="L38" s="12">
        <f>SUM(L30:L37)</f>
        <v>0</v>
      </c>
      <c r="M38" s="18">
        <f>SUM(M30:M37)</f>
        <v>1</v>
      </c>
      <c r="N38" s="18">
        <f>SUM(N30:N37)</f>
        <v>2</v>
      </c>
      <c r="O38" s="18">
        <f>SUM(O30:O37)</f>
        <v>3</v>
      </c>
      <c r="P38" s="12">
        <f>SUM(P30:P37)</f>
        <v>1</v>
      </c>
      <c r="R38" s="2"/>
      <c r="T38" t="s">
        <v>64</v>
      </c>
    </row>
    <row r="39" spans="1:20" ht="12.75">
      <c r="A39" s="1"/>
      <c r="B39" s="6" t="s">
        <v>65</v>
      </c>
      <c r="C39" s="19" t="s">
        <v>40</v>
      </c>
      <c r="D39" s="20">
        <f>1.5^D38</f>
        <v>1.5</v>
      </c>
      <c r="E39" s="20">
        <f>1.5^E38</f>
        <v>1</v>
      </c>
      <c r="F39" s="20">
        <f>1.5^F38</f>
        <v>0.6666666666666666</v>
      </c>
      <c r="G39" s="20">
        <f>1.5^G38</f>
        <v>2.25</v>
      </c>
      <c r="H39" s="20">
        <f>1.5^H38</f>
        <v>1.5</v>
      </c>
      <c r="I39" s="20">
        <f>1.5^I38</f>
        <v>0.4444444444444444</v>
      </c>
      <c r="J39" s="20">
        <f>1.5^J38</f>
        <v>2.25</v>
      </c>
      <c r="K39" s="20">
        <f>1.5^K38</f>
        <v>1.5</v>
      </c>
      <c r="L39" s="20">
        <f>1.5^L38</f>
        <v>1</v>
      </c>
      <c r="M39" s="20">
        <f>1.5^M38</f>
        <v>1.5</v>
      </c>
      <c r="N39" s="20">
        <f>1.5^N38</f>
        <v>2.25</v>
      </c>
      <c r="O39" s="20">
        <f>1.5^O38</f>
        <v>3.375</v>
      </c>
      <c r="P39" s="21">
        <f>P38</f>
        <v>1</v>
      </c>
      <c r="R39" s="2"/>
      <c r="T39" t="s">
        <v>66</v>
      </c>
    </row>
    <row r="40" spans="1:20" ht="12.75">
      <c r="A40" s="1"/>
      <c r="R40" s="2"/>
      <c r="T40" t="s">
        <v>67</v>
      </c>
    </row>
    <row r="41" spans="1:18" ht="12.75">
      <c r="A41" s="1"/>
      <c r="R41" s="2"/>
    </row>
    <row r="42" spans="1:18" ht="12.75">
      <c r="A42" s="1"/>
      <c r="R42" s="2"/>
    </row>
    <row r="43" spans="1:22" ht="12.75">
      <c r="A43" s="1"/>
      <c r="R43" s="2"/>
      <c r="T43" s="10"/>
      <c r="U43" s="11" t="s">
        <v>68</v>
      </c>
      <c r="V43" t="s">
        <v>69</v>
      </c>
    </row>
    <row r="44" spans="1:18" ht="16.5">
      <c r="A44" s="4" t="s">
        <v>62</v>
      </c>
      <c r="C44" t="s">
        <v>70</v>
      </c>
      <c r="R44" s="2"/>
    </row>
    <row r="45" spans="1:22" ht="13.5">
      <c r="A45" s="1"/>
      <c r="B45" s="7" t="s">
        <v>5</v>
      </c>
      <c r="C45" s="8" t="s">
        <v>6</v>
      </c>
      <c r="D45" s="9" t="s">
        <v>7</v>
      </c>
      <c r="E45" s="9" t="s">
        <v>8</v>
      </c>
      <c r="F45" s="9" t="s">
        <v>9</v>
      </c>
      <c r="G45" s="9" t="s">
        <v>10</v>
      </c>
      <c r="H45" s="9" t="s">
        <v>11</v>
      </c>
      <c r="I45" s="9" t="s">
        <v>12</v>
      </c>
      <c r="J45" s="9" t="s">
        <v>13</v>
      </c>
      <c r="K45" s="9" t="s">
        <v>14</v>
      </c>
      <c r="L45" s="9" t="s">
        <v>15</v>
      </c>
      <c r="M45" s="9" t="s">
        <v>16</v>
      </c>
      <c r="N45" s="9" t="s">
        <v>17</v>
      </c>
      <c r="O45" s="9" t="s">
        <v>18</v>
      </c>
      <c r="P45" s="8" t="s">
        <v>19</v>
      </c>
      <c r="R45" s="2"/>
      <c r="T45" s="11" t="s">
        <v>71</v>
      </c>
      <c r="U45" s="11" t="s">
        <v>38</v>
      </c>
      <c r="V45" t="s">
        <v>72</v>
      </c>
    </row>
    <row r="46" spans="1:18" ht="12.75">
      <c r="A46" s="1"/>
      <c r="B46" s="10" t="s">
        <v>73</v>
      </c>
      <c r="C46" s="11" t="s">
        <v>68</v>
      </c>
      <c r="D46" s="25">
        <f>VLOOKUP(B46,ＩＤデータ!C1:L100,2,FALSE)</f>
        <v>4</v>
      </c>
      <c r="E46" s="25">
        <f>VLOOKUP(B46,ＩＤデータ!C1:L100,3,FALSE)</f>
        <v>8</v>
      </c>
      <c r="F46" s="26">
        <f>VLOOKUP(B46,ＩＤデータ!C1:L100,4,FALSE)</f>
        <v>3</v>
      </c>
      <c r="G46" s="26">
        <f>VLOOKUP(B46,ＩＤデータ!C1:L100,5,FALSE)</f>
        <v>2</v>
      </c>
      <c r="H46" s="25">
        <f>VLOOKUP(B46,ＩＤデータ!C1:L100,6,FALSE)</f>
        <v>8</v>
      </c>
      <c r="I46" s="12">
        <f>VLOOKUP(B46,ＩＤデータ!C1:L100,7,FALSE)</f>
        <v>-1</v>
      </c>
      <c r="J46" s="12">
        <f>VLOOKUP(B46,ＩＤデータ!C1:L100,8,FALSE)</f>
        <v>-1</v>
      </c>
      <c r="K46" s="12">
        <f>VLOOKUP(B46,ＩＤデータ!C1:L100,9,FALSE)</f>
        <v>-1</v>
      </c>
      <c r="L46" s="12">
        <f>VLOOKUP(B46,ＩＤデータ!C1:L100,10,FALSE)</f>
        <v>-2</v>
      </c>
      <c r="M46" s="12"/>
      <c r="N46" s="12"/>
      <c r="O46" s="12"/>
      <c r="P46" s="12"/>
      <c r="R46" s="2"/>
    </row>
    <row r="47" spans="1:22" ht="12.75">
      <c r="A47" s="1"/>
      <c r="B47" s="10"/>
      <c r="C47" s="11" t="s">
        <v>74</v>
      </c>
      <c r="D47" s="12">
        <f>D12</f>
        <v>0</v>
      </c>
      <c r="E47" s="12">
        <f>E12</f>
        <v>-1</v>
      </c>
      <c r="F47" s="12">
        <f>F12</f>
        <v>-1</v>
      </c>
      <c r="G47" s="12">
        <f>G12</f>
        <v>1</v>
      </c>
      <c r="H47" s="12">
        <f>H12</f>
        <v>-1</v>
      </c>
      <c r="I47" s="12">
        <f>I12</f>
        <v>1</v>
      </c>
      <c r="J47" s="12">
        <f>J12</f>
        <v>2</v>
      </c>
      <c r="K47" s="12">
        <f>K12</f>
        <v>3</v>
      </c>
      <c r="L47" s="12">
        <f>L12</f>
        <v>-2</v>
      </c>
      <c r="M47" s="12"/>
      <c r="N47" s="12"/>
      <c r="O47" s="12"/>
      <c r="P47" s="12"/>
      <c r="R47" s="2"/>
      <c r="T47" s="6" t="s">
        <v>75</v>
      </c>
      <c r="U47" s="19" t="s">
        <v>40</v>
      </c>
      <c r="V47" t="s">
        <v>76</v>
      </c>
    </row>
    <row r="48" spans="1:18" ht="12.75">
      <c r="A48" s="1"/>
      <c r="B48" s="10"/>
      <c r="C48" s="11" t="s">
        <v>77</v>
      </c>
      <c r="D48" s="10"/>
      <c r="E48" s="10"/>
      <c r="F48" s="10"/>
      <c r="G48" s="10"/>
      <c r="H48" s="10"/>
      <c r="I48" s="10"/>
      <c r="J48" s="10"/>
      <c r="K48" s="10"/>
      <c r="L48" s="10"/>
      <c r="M48" s="12"/>
      <c r="N48" s="12"/>
      <c r="O48" s="12"/>
      <c r="P48" s="12"/>
      <c r="R48" s="2"/>
    </row>
    <row r="49" spans="1:18" ht="12.75">
      <c r="A49" s="1"/>
      <c r="B49" s="10"/>
      <c r="C49" s="11" t="s">
        <v>78</v>
      </c>
      <c r="D49" s="10"/>
      <c r="E49" s="10"/>
      <c r="F49" s="10"/>
      <c r="G49" s="10"/>
      <c r="H49" s="10"/>
      <c r="I49" s="10"/>
      <c r="J49" s="10"/>
      <c r="K49" s="10"/>
      <c r="L49" s="10"/>
      <c r="M49" s="12"/>
      <c r="N49" s="12"/>
      <c r="O49" s="12"/>
      <c r="P49" s="12"/>
      <c r="R49" s="2"/>
    </row>
    <row r="50" spans="1:19" ht="15">
      <c r="A50" s="1"/>
      <c r="B50" s="10"/>
      <c r="C50" s="11" t="s">
        <v>79</v>
      </c>
      <c r="D50" s="12">
        <f>D47</f>
        <v>0</v>
      </c>
      <c r="E50" s="12">
        <f>E47</f>
        <v>-1</v>
      </c>
      <c r="F50" s="12">
        <f>F47</f>
        <v>-1</v>
      </c>
      <c r="G50" s="12">
        <f>G47</f>
        <v>1</v>
      </c>
      <c r="H50" s="12">
        <f>H47</f>
        <v>-1</v>
      </c>
      <c r="I50" s="12">
        <f>MAX(I47:I49)</f>
        <v>1</v>
      </c>
      <c r="J50" s="12">
        <f>MAX(J47:J49)</f>
        <v>2</v>
      </c>
      <c r="K50" s="12">
        <f>MAX(K47:K49)</f>
        <v>3</v>
      </c>
      <c r="L50" s="12">
        <f>MAX(L47:L49)</f>
        <v>-2</v>
      </c>
      <c r="M50" s="12"/>
      <c r="N50" s="12"/>
      <c r="O50" s="12"/>
      <c r="P50" s="12"/>
      <c r="R50" s="2"/>
      <c r="S50" s="23" t="s">
        <v>80</v>
      </c>
    </row>
    <row r="51" spans="1:20" ht="12.75">
      <c r="A51" s="1"/>
      <c r="B51" s="10"/>
      <c r="C51" s="11" t="s">
        <v>35</v>
      </c>
      <c r="D51" s="10"/>
      <c r="E51" s="10"/>
      <c r="F51" s="10"/>
      <c r="G51" s="10"/>
      <c r="H51" s="10"/>
      <c r="I51" s="10"/>
      <c r="J51" s="10"/>
      <c r="K51" s="10"/>
      <c r="L51" s="10"/>
      <c r="M51" s="10"/>
      <c r="N51" s="10"/>
      <c r="O51" s="10"/>
      <c r="P51" s="10"/>
      <c r="R51" s="2"/>
      <c r="T51" t="s">
        <v>81</v>
      </c>
    </row>
    <row r="52" spans="1:20" ht="12.75">
      <c r="A52" s="1"/>
      <c r="B52" s="11" t="s">
        <v>71</v>
      </c>
      <c r="C52" s="11" t="s">
        <v>38</v>
      </c>
      <c r="D52" s="12">
        <f>D46</f>
        <v>4</v>
      </c>
      <c r="E52" s="12">
        <f>E46</f>
        <v>8</v>
      </c>
      <c r="F52" s="12">
        <f>F46</f>
        <v>3</v>
      </c>
      <c r="G52" s="12">
        <f>G46</f>
        <v>2</v>
      </c>
      <c r="H52" s="12">
        <f>H46</f>
        <v>8</v>
      </c>
      <c r="I52" s="12">
        <f>I46+I50</f>
        <v>0</v>
      </c>
      <c r="J52" s="12">
        <f>J46+J50</f>
        <v>1</v>
      </c>
      <c r="K52" s="12">
        <f>K46+K50</f>
        <v>2</v>
      </c>
      <c r="L52" s="12">
        <f>L46+L50</f>
        <v>-4</v>
      </c>
      <c r="M52" s="13">
        <f>ROUND((D52+E52)/2,0)</f>
        <v>6</v>
      </c>
      <c r="N52" s="13">
        <f>ROUND((D52+F52)/2,0)</f>
        <v>4</v>
      </c>
      <c r="O52" s="13">
        <f>ROUND((H52+J52)/2,0)</f>
        <v>5</v>
      </c>
      <c r="P52" s="12">
        <f>SUM(P46:P47)</f>
        <v>0</v>
      </c>
      <c r="R52" s="2"/>
      <c r="T52" t="s">
        <v>82</v>
      </c>
    </row>
    <row r="53" spans="1:20" ht="12.75">
      <c r="A53" s="1"/>
      <c r="B53" s="6" t="s">
        <v>83</v>
      </c>
      <c r="C53" s="19" t="s">
        <v>40</v>
      </c>
      <c r="D53" s="20">
        <f>1.5^D52</f>
        <v>5.0625</v>
      </c>
      <c r="E53" s="20">
        <f>1.5^E52</f>
        <v>25.62890625</v>
      </c>
      <c r="F53" s="20">
        <f>1.5^F52</f>
        <v>3.375</v>
      </c>
      <c r="G53" s="20">
        <f>1.5^G52</f>
        <v>2.25</v>
      </c>
      <c r="H53" s="20">
        <f>1.5^H52</f>
        <v>25.62890625</v>
      </c>
      <c r="I53" s="20">
        <f>1.5^I52</f>
        <v>1</v>
      </c>
      <c r="J53" s="20">
        <f>1.5^J52</f>
        <v>1.5</v>
      </c>
      <c r="K53" s="20">
        <f>1.5^K52</f>
        <v>2.25</v>
      </c>
      <c r="L53" s="20">
        <f>1.5^L52</f>
        <v>0.19753086419753085</v>
      </c>
      <c r="M53" s="20">
        <f>1.5^M52</f>
        <v>11.390625</v>
      </c>
      <c r="N53" s="20">
        <f>1.5^N52</f>
        <v>5.0625</v>
      </c>
      <c r="O53" s="20">
        <f>1.5^O52</f>
        <v>7.59375</v>
      </c>
      <c r="P53" s="21">
        <f>P52</f>
        <v>0</v>
      </c>
      <c r="R53" s="2"/>
      <c r="T53" s="27" t="s">
        <v>84</v>
      </c>
    </row>
    <row r="54" spans="1:20" ht="12.75">
      <c r="A54" s="1"/>
      <c r="R54" s="2"/>
      <c r="T54" t="s">
        <v>85</v>
      </c>
    </row>
    <row r="55" spans="1:18" ht="12.75">
      <c r="A55" s="1"/>
      <c r="R55" s="2"/>
    </row>
    <row r="56" spans="1:21" ht="12.75">
      <c r="A56" s="1"/>
      <c r="R56" s="2"/>
      <c r="U56" t="s">
        <v>86</v>
      </c>
    </row>
    <row r="57" spans="1:18" ht="16.5">
      <c r="A57" s="4" t="s">
        <v>80</v>
      </c>
      <c r="B57" t="s">
        <v>87</v>
      </c>
      <c r="R57" s="2"/>
    </row>
    <row r="58" spans="1:35" ht="13.5">
      <c r="A58" s="1"/>
      <c r="B58" s="7" t="s">
        <v>5</v>
      </c>
      <c r="C58" s="8" t="s">
        <v>6</v>
      </c>
      <c r="D58" s="9" t="s">
        <v>7</v>
      </c>
      <c r="E58" s="9" t="s">
        <v>8</v>
      </c>
      <c r="F58" s="9" t="s">
        <v>9</v>
      </c>
      <c r="G58" s="9" t="s">
        <v>10</v>
      </c>
      <c r="H58" s="9" t="s">
        <v>11</v>
      </c>
      <c r="I58" s="9" t="s">
        <v>12</v>
      </c>
      <c r="J58" s="9" t="s">
        <v>13</v>
      </c>
      <c r="K58" s="9" t="s">
        <v>14</v>
      </c>
      <c r="L58" s="9" t="s">
        <v>15</v>
      </c>
      <c r="M58" s="9" t="s">
        <v>16</v>
      </c>
      <c r="N58" s="9" t="s">
        <v>17</v>
      </c>
      <c r="O58" s="9" t="s">
        <v>18</v>
      </c>
      <c r="P58" s="8" t="s">
        <v>19</v>
      </c>
      <c r="R58" s="2"/>
      <c r="U58" s="6" t="s">
        <v>65</v>
      </c>
      <c r="V58" s="19" t="s">
        <v>40</v>
      </c>
      <c r="W58" s="20">
        <f>1.5^D38</f>
        <v>1.5</v>
      </c>
      <c r="X58" s="20">
        <f>1.5^E38</f>
        <v>1</v>
      </c>
      <c r="Y58" s="20">
        <f>1.5^F38</f>
        <v>0.6666666666666666</v>
      </c>
      <c r="Z58" s="20">
        <f>1.5^G38</f>
        <v>2.25</v>
      </c>
      <c r="AA58" s="20">
        <f>1.5^H38</f>
        <v>1.5</v>
      </c>
      <c r="AB58" s="20">
        <f>1.5^I38</f>
        <v>0.4444444444444444</v>
      </c>
      <c r="AC58" s="20">
        <f>1.5^J38</f>
        <v>2.25</v>
      </c>
      <c r="AD58" s="20">
        <f>1.5^K38</f>
        <v>1.5</v>
      </c>
      <c r="AE58" s="20">
        <f>1.5^L38</f>
        <v>1</v>
      </c>
      <c r="AF58" s="20">
        <f>1.5^M38</f>
        <v>1.5</v>
      </c>
      <c r="AG58" s="20">
        <f>1.5^N38</f>
        <v>2.25</v>
      </c>
      <c r="AH58" s="20">
        <f>1.5^O38</f>
        <v>3.375</v>
      </c>
      <c r="AI58" s="21">
        <f>P38</f>
        <v>1</v>
      </c>
    </row>
    <row r="59" spans="1:18" ht="12.75">
      <c r="A59" s="1"/>
      <c r="B59" s="10" t="s">
        <v>83</v>
      </c>
      <c r="C59" s="11" t="s">
        <v>40</v>
      </c>
      <c r="D59" s="12">
        <v>5.06</v>
      </c>
      <c r="E59" s="12">
        <v>25.63</v>
      </c>
      <c r="F59" s="12">
        <v>3.38</v>
      </c>
      <c r="G59" s="12">
        <v>2.25</v>
      </c>
      <c r="H59" s="12">
        <v>25.63</v>
      </c>
      <c r="I59" s="12">
        <v>1</v>
      </c>
      <c r="J59" s="12">
        <v>1.5</v>
      </c>
      <c r="K59" s="12">
        <v>2.25</v>
      </c>
      <c r="L59" s="12">
        <v>0.2</v>
      </c>
      <c r="M59" s="28">
        <v>11.39</v>
      </c>
      <c r="N59" s="28">
        <v>5.06</v>
      </c>
      <c r="O59" s="28">
        <v>7.59</v>
      </c>
      <c r="P59" s="12">
        <v>0</v>
      </c>
      <c r="R59" s="2"/>
    </row>
    <row r="60" spans="1:21" ht="12.75">
      <c r="A60" s="1"/>
      <c r="B60" s="10" t="s">
        <v>83</v>
      </c>
      <c r="C60" s="11" t="s">
        <v>40</v>
      </c>
      <c r="D60" s="12">
        <v>5.06</v>
      </c>
      <c r="E60" s="12">
        <v>25.63</v>
      </c>
      <c r="F60" s="12">
        <v>3.38</v>
      </c>
      <c r="G60" s="12">
        <v>2.25</v>
      </c>
      <c r="H60" s="12">
        <v>25.63</v>
      </c>
      <c r="I60" s="12">
        <v>1</v>
      </c>
      <c r="J60" s="12">
        <v>1.5</v>
      </c>
      <c r="K60" s="12">
        <v>2.25</v>
      </c>
      <c r="L60" s="12">
        <v>0.2</v>
      </c>
      <c r="M60" s="28">
        <v>11.39</v>
      </c>
      <c r="N60" s="28">
        <v>5.06</v>
      </c>
      <c r="O60" s="28">
        <v>7.59</v>
      </c>
      <c r="P60" s="12">
        <v>0</v>
      </c>
      <c r="R60" s="2"/>
      <c r="U60" t="s">
        <v>88</v>
      </c>
    </row>
    <row r="61" spans="1:18" ht="12.75">
      <c r="A61" s="1"/>
      <c r="B61" s="10" t="s">
        <v>83</v>
      </c>
      <c r="C61" s="11" t="s">
        <v>40</v>
      </c>
      <c r="D61" s="12">
        <v>5.06</v>
      </c>
      <c r="E61" s="12">
        <v>25.63</v>
      </c>
      <c r="F61" s="12">
        <v>3.38</v>
      </c>
      <c r="G61" s="12">
        <v>2.25</v>
      </c>
      <c r="H61" s="12">
        <v>25.63</v>
      </c>
      <c r="I61" s="12">
        <v>1</v>
      </c>
      <c r="J61" s="12">
        <v>1.5</v>
      </c>
      <c r="K61" s="12">
        <v>2.25</v>
      </c>
      <c r="L61" s="12">
        <v>0.2</v>
      </c>
      <c r="M61" s="28">
        <v>11.39</v>
      </c>
      <c r="N61" s="28">
        <v>5.06</v>
      </c>
      <c r="O61" s="28">
        <v>7.59</v>
      </c>
      <c r="P61" s="12">
        <v>0</v>
      </c>
      <c r="R61" s="2"/>
    </row>
    <row r="62" spans="1:35" ht="12.75">
      <c r="A62" s="1"/>
      <c r="B62" s="10" t="s">
        <v>89</v>
      </c>
      <c r="C62" s="11" t="s">
        <v>40</v>
      </c>
      <c r="D62" s="12">
        <v>1.5</v>
      </c>
      <c r="E62" s="12">
        <v>1</v>
      </c>
      <c r="F62" s="12">
        <v>0.67</v>
      </c>
      <c r="G62" s="12">
        <v>2.25</v>
      </c>
      <c r="H62" s="12">
        <v>1.5</v>
      </c>
      <c r="I62" s="12">
        <v>0.44</v>
      </c>
      <c r="J62" s="12">
        <v>2.25</v>
      </c>
      <c r="K62" s="12">
        <v>1.5</v>
      </c>
      <c r="L62" s="12">
        <v>1</v>
      </c>
      <c r="M62" s="28">
        <v>1.5</v>
      </c>
      <c r="N62" s="28">
        <v>2.25</v>
      </c>
      <c r="O62" s="28">
        <v>3.38</v>
      </c>
      <c r="P62" s="12">
        <v>1</v>
      </c>
      <c r="R62" s="2"/>
      <c r="U62" t="s">
        <v>65</v>
      </c>
      <c r="V62" t="s">
        <v>40</v>
      </c>
      <c r="W62">
        <v>1.5</v>
      </c>
      <c r="X62">
        <v>1</v>
      </c>
      <c r="Y62">
        <v>0.67</v>
      </c>
      <c r="Z62">
        <v>2.25</v>
      </c>
      <c r="AA62">
        <v>1.5</v>
      </c>
      <c r="AB62">
        <v>0.44</v>
      </c>
      <c r="AC62">
        <v>2.25</v>
      </c>
      <c r="AD62">
        <v>1.5</v>
      </c>
      <c r="AE62">
        <v>1</v>
      </c>
      <c r="AF62">
        <v>1.5</v>
      </c>
      <c r="AG62">
        <v>2.25</v>
      </c>
      <c r="AH62">
        <v>3.38</v>
      </c>
      <c r="AI62">
        <v>1</v>
      </c>
    </row>
    <row r="63" spans="1:18" ht="12.75">
      <c r="A63" s="1"/>
      <c r="B63" s="10" t="s">
        <v>89</v>
      </c>
      <c r="C63" s="11" t="s">
        <v>40</v>
      </c>
      <c r="D63" s="12">
        <v>1.5</v>
      </c>
      <c r="E63" s="12">
        <v>1</v>
      </c>
      <c r="F63" s="12">
        <v>0.67</v>
      </c>
      <c r="G63" s="12">
        <v>2.25</v>
      </c>
      <c r="H63" s="12">
        <v>1.5</v>
      </c>
      <c r="I63" s="12">
        <v>0.44</v>
      </c>
      <c r="J63" s="12">
        <v>2.25</v>
      </c>
      <c r="K63" s="12">
        <v>1.5</v>
      </c>
      <c r="L63" s="12">
        <v>1</v>
      </c>
      <c r="M63" s="28">
        <v>1.5</v>
      </c>
      <c r="N63" s="28">
        <v>2.25</v>
      </c>
      <c r="O63" s="28">
        <v>3.38</v>
      </c>
      <c r="P63" s="12">
        <v>1</v>
      </c>
      <c r="R63" s="2"/>
    </row>
    <row r="64" spans="1:21" ht="12.75">
      <c r="A64" s="1"/>
      <c r="B64" s="10" t="s">
        <v>89</v>
      </c>
      <c r="C64" s="11" t="s">
        <v>40</v>
      </c>
      <c r="D64" s="12">
        <v>1.5</v>
      </c>
      <c r="E64" s="12">
        <v>1</v>
      </c>
      <c r="F64" s="12">
        <v>0.67</v>
      </c>
      <c r="G64" s="12">
        <v>2.25</v>
      </c>
      <c r="H64" s="12">
        <v>1.5</v>
      </c>
      <c r="I64" s="12">
        <v>0.44</v>
      </c>
      <c r="J64" s="12">
        <v>2.25</v>
      </c>
      <c r="K64" s="12">
        <v>1.5</v>
      </c>
      <c r="L64" s="12">
        <v>1</v>
      </c>
      <c r="M64" s="28">
        <v>1.5</v>
      </c>
      <c r="N64" s="28">
        <v>2.25</v>
      </c>
      <c r="O64" s="28">
        <v>3.38</v>
      </c>
      <c r="P64" s="12">
        <v>1</v>
      </c>
      <c r="R64" s="2"/>
      <c r="U64" t="s">
        <v>90</v>
      </c>
    </row>
    <row r="65" spans="1:18" ht="12.75">
      <c r="A65" s="1"/>
      <c r="B65" s="10" t="s">
        <v>89</v>
      </c>
      <c r="C65" s="11" t="s">
        <v>40</v>
      </c>
      <c r="D65" s="12">
        <v>1.5</v>
      </c>
      <c r="E65" s="12">
        <v>1</v>
      </c>
      <c r="F65" s="12">
        <v>0.67</v>
      </c>
      <c r="G65" s="12">
        <v>2.25</v>
      </c>
      <c r="H65" s="12">
        <v>1.5</v>
      </c>
      <c r="I65" s="12">
        <v>0.44</v>
      </c>
      <c r="J65" s="12">
        <v>2.25</v>
      </c>
      <c r="K65" s="12">
        <v>1.5</v>
      </c>
      <c r="L65" s="12">
        <v>1</v>
      </c>
      <c r="M65" s="28">
        <v>1.5</v>
      </c>
      <c r="N65" s="28">
        <v>2.25</v>
      </c>
      <c r="O65" s="28">
        <v>3.38</v>
      </c>
      <c r="P65" s="12">
        <v>1</v>
      </c>
      <c r="R65" s="2"/>
    </row>
    <row r="66" spans="1:35" ht="13.5">
      <c r="A66" s="1"/>
      <c r="B66" s="10" t="s">
        <v>89</v>
      </c>
      <c r="C66" s="11" t="s">
        <v>40</v>
      </c>
      <c r="D66" s="12">
        <v>1.5</v>
      </c>
      <c r="E66" s="12">
        <v>1</v>
      </c>
      <c r="F66" s="12">
        <v>0.67</v>
      </c>
      <c r="G66" s="12">
        <v>2.25</v>
      </c>
      <c r="H66" s="12">
        <v>1.5</v>
      </c>
      <c r="I66" s="12">
        <v>0.44</v>
      </c>
      <c r="J66" s="12">
        <v>2.25</v>
      </c>
      <c r="K66" s="12">
        <v>1.5</v>
      </c>
      <c r="L66" s="12">
        <v>1</v>
      </c>
      <c r="M66" s="28">
        <v>1.5</v>
      </c>
      <c r="N66" s="28">
        <v>2.25</v>
      </c>
      <c r="O66" s="28">
        <v>3.38</v>
      </c>
      <c r="P66" s="12">
        <v>1</v>
      </c>
      <c r="R66" s="2"/>
      <c r="U66" s="7" t="s">
        <v>5</v>
      </c>
      <c r="V66" s="8" t="s">
        <v>6</v>
      </c>
      <c r="W66" s="9" t="s">
        <v>7</v>
      </c>
      <c r="X66" s="9" t="s">
        <v>8</v>
      </c>
      <c r="Y66" s="9" t="s">
        <v>9</v>
      </c>
      <c r="Z66" s="9" t="s">
        <v>10</v>
      </c>
      <c r="AA66" s="9" t="s">
        <v>11</v>
      </c>
      <c r="AB66" s="9" t="s">
        <v>12</v>
      </c>
      <c r="AC66" s="9" t="s">
        <v>13</v>
      </c>
      <c r="AD66" s="9" t="s">
        <v>14</v>
      </c>
      <c r="AE66" s="9" t="s">
        <v>15</v>
      </c>
      <c r="AF66" s="9" t="s">
        <v>16</v>
      </c>
      <c r="AG66" s="9" t="s">
        <v>17</v>
      </c>
      <c r="AH66" s="9" t="s">
        <v>18</v>
      </c>
      <c r="AI66" s="8" t="s">
        <v>19</v>
      </c>
    </row>
    <row r="67" spans="1:35" ht="12.75">
      <c r="A67" s="1"/>
      <c r="B67" s="10" t="s">
        <v>55</v>
      </c>
      <c r="C67" s="11" t="s">
        <v>40</v>
      </c>
      <c r="D67" s="12">
        <v>1.5</v>
      </c>
      <c r="E67" s="12">
        <v>1</v>
      </c>
      <c r="F67" s="12">
        <v>0.67</v>
      </c>
      <c r="G67" s="12">
        <v>2.25</v>
      </c>
      <c r="H67" s="12">
        <v>1.5</v>
      </c>
      <c r="I67" s="12">
        <v>0.44</v>
      </c>
      <c r="J67" s="12">
        <v>1.5</v>
      </c>
      <c r="K67" s="12">
        <v>1.5</v>
      </c>
      <c r="L67" s="12">
        <v>1</v>
      </c>
      <c r="M67" s="28">
        <v>1.5</v>
      </c>
      <c r="N67" s="28">
        <v>2.25</v>
      </c>
      <c r="O67" s="28">
        <v>2.25</v>
      </c>
      <c r="P67" s="12">
        <v>0</v>
      </c>
      <c r="R67" s="2"/>
      <c r="U67" s="10"/>
      <c r="V67" s="11"/>
      <c r="W67" s="12"/>
      <c r="X67" s="12"/>
      <c r="Y67" s="12"/>
      <c r="Z67" s="12"/>
      <c r="AA67" s="12"/>
      <c r="AB67" s="12"/>
      <c r="AC67" s="12"/>
      <c r="AD67" s="12"/>
      <c r="AE67" s="12"/>
      <c r="AF67" s="28"/>
      <c r="AG67" s="28"/>
      <c r="AH67" s="28"/>
      <c r="AI67" s="12"/>
    </row>
    <row r="68" spans="1:18" ht="12.75">
      <c r="A68" s="1"/>
      <c r="B68" s="10" t="s">
        <v>55</v>
      </c>
      <c r="C68" s="11" t="s">
        <v>40</v>
      </c>
      <c r="D68" s="12">
        <v>1.5</v>
      </c>
      <c r="E68" s="12">
        <v>1</v>
      </c>
      <c r="F68" s="12">
        <v>0.67</v>
      </c>
      <c r="G68" s="12">
        <v>2.25</v>
      </c>
      <c r="H68" s="12">
        <v>1.5</v>
      </c>
      <c r="I68" s="12">
        <v>0.44</v>
      </c>
      <c r="J68" s="12">
        <v>1.5</v>
      </c>
      <c r="K68" s="12">
        <v>1.5</v>
      </c>
      <c r="L68" s="12">
        <v>1</v>
      </c>
      <c r="M68" s="28">
        <v>1.5</v>
      </c>
      <c r="N68" s="28">
        <v>2.25</v>
      </c>
      <c r="O68" s="28">
        <v>2.25</v>
      </c>
      <c r="P68" s="12">
        <v>0</v>
      </c>
      <c r="R68" s="2"/>
    </row>
    <row r="69" spans="1:21" ht="12.75">
      <c r="A69" s="1"/>
      <c r="B69" s="10" t="s">
        <v>55</v>
      </c>
      <c r="C69" s="11" t="s">
        <v>40</v>
      </c>
      <c r="D69" s="12">
        <v>1.5</v>
      </c>
      <c r="E69" s="12">
        <v>1</v>
      </c>
      <c r="F69" s="12">
        <v>0.67</v>
      </c>
      <c r="G69" s="12">
        <v>2.25</v>
      </c>
      <c r="H69" s="12">
        <v>1.5</v>
      </c>
      <c r="I69" s="12">
        <v>0.44</v>
      </c>
      <c r="J69" s="12">
        <v>1.5</v>
      </c>
      <c r="K69" s="12">
        <v>1.5</v>
      </c>
      <c r="L69" s="12">
        <v>1</v>
      </c>
      <c r="M69" s="28">
        <v>1.5</v>
      </c>
      <c r="N69" s="28">
        <v>2.25</v>
      </c>
      <c r="O69" s="28">
        <v>2.25</v>
      </c>
      <c r="P69" s="12">
        <v>0</v>
      </c>
      <c r="R69" s="2"/>
      <c r="U69" t="s">
        <v>91</v>
      </c>
    </row>
    <row r="70" spans="1:21" ht="12.75">
      <c r="A70" s="1"/>
      <c r="B70" s="10" t="s">
        <v>55</v>
      </c>
      <c r="C70" s="11" t="s">
        <v>40</v>
      </c>
      <c r="D70" s="12">
        <v>1.5</v>
      </c>
      <c r="E70" s="12">
        <v>1</v>
      </c>
      <c r="F70" s="12">
        <v>0.67</v>
      </c>
      <c r="G70" s="12">
        <v>2.25</v>
      </c>
      <c r="H70" s="12">
        <v>1.5</v>
      </c>
      <c r="I70" s="12">
        <v>0.44</v>
      </c>
      <c r="J70" s="12">
        <v>1.5</v>
      </c>
      <c r="K70" s="12">
        <v>1.5</v>
      </c>
      <c r="L70" s="12">
        <v>1</v>
      </c>
      <c r="M70" s="28">
        <v>1.5</v>
      </c>
      <c r="N70" s="28">
        <v>2.25</v>
      </c>
      <c r="O70" s="28">
        <v>2.25</v>
      </c>
      <c r="P70" s="12">
        <v>0</v>
      </c>
      <c r="R70" s="2"/>
      <c r="U70" t="s">
        <v>92</v>
      </c>
    </row>
    <row r="71" spans="1:18" ht="12.75">
      <c r="A71" s="1"/>
      <c r="B71" s="10" t="s">
        <v>55</v>
      </c>
      <c r="C71" s="11" t="s">
        <v>40</v>
      </c>
      <c r="D71" s="12">
        <v>1.5</v>
      </c>
      <c r="E71" s="12">
        <v>1</v>
      </c>
      <c r="F71" s="12">
        <v>0.67</v>
      </c>
      <c r="G71" s="12">
        <v>2.25</v>
      </c>
      <c r="H71" s="12">
        <v>1.5</v>
      </c>
      <c r="I71" s="12">
        <v>0.44</v>
      </c>
      <c r="J71" s="12">
        <v>1.5</v>
      </c>
      <c r="K71" s="12">
        <v>1.5</v>
      </c>
      <c r="L71" s="12">
        <v>1</v>
      </c>
      <c r="M71" s="28">
        <v>1.5</v>
      </c>
      <c r="N71" s="28">
        <v>2.25</v>
      </c>
      <c r="O71" s="28">
        <v>2.25</v>
      </c>
      <c r="P71" s="12">
        <v>0</v>
      </c>
      <c r="R71" s="2"/>
    </row>
    <row r="72" spans="1:20" ht="12.75">
      <c r="A72" s="1"/>
      <c r="B72" s="10" t="s">
        <v>55</v>
      </c>
      <c r="C72" s="11" t="s">
        <v>40</v>
      </c>
      <c r="D72" s="12">
        <v>1.5</v>
      </c>
      <c r="E72" s="12">
        <v>1</v>
      </c>
      <c r="F72" s="12">
        <v>0.67</v>
      </c>
      <c r="G72" s="12">
        <v>2.25</v>
      </c>
      <c r="H72" s="12">
        <v>1.5</v>
      </c>
      <c r="I72" s="12">
        <v>0.44</v>
      </c>
      <c r="J72" s="12">
        <v>1.5</v>
      </c>
      <c r="K72" s="12">
        <v>1.5</v>
      </c>
      <c r="L72" s="12">
        <v>1</v>
      </c>
      <c r="M72" s="28">
        <v>1.5</v>
      </c>
      <c r="N72" s="28">
        <v>2.25</v>
      </c>
      <c r="O72" s="28">
        <v>2.25</v>
      </c>
      <c r="P72" s="12">
        <v>0</v>
      </c>
      <c r="R72" s="2"/>
      <c r="T72" t="s">
        <v>93</v>
      </c>
    </row>
    <row r="73" spans="1:20" ht="12.75">
      <c r="A73" s="1"/>
      <c r="B73" s="10" t="s">
        <v>55</v>
      </c>
      <c r="C73" s="11" t="s">
        <v>40</v>
      </c>
      <c r="D73" s="12">
        <v>1.5</v>
      </c>
      <c r="E73" s="12">
        <v>1</v>
      </c>
      <c r="F73" s="12">
        <v>0.67</v>
      </c>
      <c r="G73" s="12">
        <v>2.25</v>
      </c>
      <c r="H73" s="12">
        <v>1.5</v>
      </c>
      <c r="I73" s="12">
        <v>0.44</v>
      </c>
      <c r="J73" s="12">
        <v>1.5</v>
      </c>
      <c r="K73" s="12">
        <v>1.5</v>
      </c>
      <c r="L73" s="12">
        <v>1</v>
      </c>
      <c r="M73" s="28">
        <v>1.5</v>
      </c>
      <c r="N73" s="28">
        <v>2.25</v>
      </c>
      <c r="O73" s="28">
        <v>2.25</v>
      </c>
      <c r="P73" s="12">
        <v>0</v>
      </c>
      <c r="R73" s="2"/>
      <c r="T73" t="s">
        <v>94</v>
      </c>
    </row>
    <row r="74" spans="1:18" ht="12.75">
      <c r="A74" s="1"/>
      <c r="B74" s="10" t="s">
        <v>55</v>
      </c>
      <c r="C74" s="11" t="s">
        <v>40</v>
      </c>
      <c r="D74" s="12">
        <v>1.5</v>
      </c>
      <c r="E74" s="12">
        <v>1</v>
      </c>
      <c r="F74" s="12">
        <v>0.67</v>
      </c>
      <c r="G74" s="12">
        <v>2.25</v>
      </c>
      <c r="H74" s="12">
        <v>1.5</v>
      </c>
      <c r="I74" s="12">
        <v>0.44</v>
      </c>
      <c r="J74" s="12">
        <v>1.5</v>
      </c>
      <c r="K74" s="12">
        <v>1.5</v>
      </c>
      <c r="L74" s="12">
        <v>1</v>
      </c>
      <c r="M74" s="28">
        <v>1.5</v>
      </c>
      <c r="N74" s="28">
        <v>2.25</v>
      </c>
      <c r="O74" s="28">
        <v>2.25</v>
      </c>
      <c r="P74" s="12">
        <v>0</v>
      </c>
      <c r="R74" s="2"/>
    </row>
    <row r="75" spans="1:19" ht="12.75">
      <c r="A75" s="1"/>
      <c r="B75" s="10" t="s">
        <v>55</v>
      </c>
      <c r="C75" s="11" t="s">
        <v>40</v>
      </c>
      <c r="D75" s="12">
        <v>1.5</v>
      </c>
      <c r="E75" s="12">
        <v>1</v>
      </c>
      <c r="F75" s="12">
        <v>0.67</v>
      </c>
      <c r="G75" s="12">
        <v>2.25</v>
      </c>
      <c r="H75" s="12">
        <v>1.5</v>
      </c>
      <c r="I75" s="12">
        <v>0.44</v>
      </c>
      <c r="J75" s="12">
        <v>1.5</v>
      </c>
      <c r="K75" s="12">
        <v>1.5</v>
      </c>
      <c r="L75" s="12">
        <v>1</v>
      </c>
      <c r="M75" s="28">
        <v>1.5</v>
      </c>
      <c r="N75" s="28">
        <v>2.25</v>
      </c>
      <c r="O75" s="28">
        <v>2.25</v>
      </c>
      <c r="P75" s="12">
        <v>0</v>
      </c>
      <c r="S75" s="27" t="s">
        <v>95</v>
      </c>
    </row>
    <row r="76" spans="1:19" ht="15">
      <c r="A76" s="1"/>
      <c r="B76" s="10" t="s">
        <v>55</v>
      </c>
      <c r="C76" s="11" t="s">
        <v>40</v>
      </c>
      <c r="D76" s="12">
        <v>1.5</v>
      </c>
      <c r="E76" s="12">
        <v>1</v>
      </c>
      <c r="F76" s="12">
        <v>0.67</v>
      </c>
      <c r="G76" s="12">
        <v>2.25</v>
      </c>
      <c r="H76" s="12">
        <v>1.5</v>
      </c>
      <c r="I76" s="12">
        <v>0.44</v>
      </c>
      <c r="J76" s="12">
        <v>1.5</v>
      </c>
      <c r="K76" s="12">
        <v>1.5</v>
      </c>
      <c r="L76" s="12">
        <v>1</v>
      </c>
      <c r="M76" s="28">
        <v>1.5</v>
      </c>
      <c r="N76" s="28">
        <v>2.25</v>
      </c>
      <c r="O76" s="28">
        <v>2.25</v>
      </c>
      <c r="P76" s="12">
        <v>0</v>
      </c>
      <c r="S76" s="23"/>
    </row>
    <row r="77" spans="1:16" ht="12.75">
      <c r="A77" s="1"/>
      <c r="B77" s="10"/>
      <c r="C77" s="11"/>
      <c r="D77" s="12"/>
      <c r="E77" s="12"/>
      <c r="F77" s="12"/>
      <c r="G77" s="12"/>
      <c r="H77" s="12"/>
      <c r="I77" s="12"/>
      <c r="J77" s="12"/>
      <c r="K77" s="12"/>
      <c r="L77" s="12"/>
      <c r="M77" s="28"/>
      <c r="N77" s="28"/>
      <c r="O77" s="28"/>
      <c r="P77" s="12"/>
    </row>
    <row r="78" spans="1:18" ht="16.5">
      <c r="A78" s="1"/>
      <c r="B78" s="10"/>
      <c r="C78" s="11"/>
      <c r="D78" s="12"/>
      <c r="E78" s="12"/>
      <c r="F78" s="12"/>
      <c r="G78" s="12"/>
      <c r="H78" s="12"/>
      <c r="I78" s="12"/>
      <c r="J78" s="12"/>
      <c r="K78" s="12"/>
      <c r="L78" s="12"/>
      <c r="M78" s="28"/>
      <c r="N78" s="28"/>
      <c r="O78" s="28"/>
      <c r="P78" s="12"/>
      <c r="R78" s="4" t="s">
        <v>96</v>
      </c>
    </row>
    <row r="79" spans="1:20" ht="12.75">
      <c r="A79" s="1"/>
      <c r="B79" s="10"/>
      <c r="C79" s="11"/>
      <c r="D79" s="12"/>
      <c r="E79" s="12"/>
      <c r="F79" s="12"/>
      <c r="G79" s="12"/>
      <c r="H79" s="12"/>
      <c r="I79" s="12"/>
      <c r="J79" s="12"/>
      <c r="K79" s="12"/>
      <c r="L79" s="12"/>
      <c r="M79" s="28"/>
      <c r="N79" s="28"/>
      <c r="O79" s="28"/>
      <c r="P79" s="12"/>
      <c r="R79" s="11" t="s">
        <v>97</v>
      </c>
      <c r="S79" s="11" t="s">
        <v>98</v>
      </c>
      <c r="T79" s="11" t="s">
        <v>99</v>
      </c>
    </row>
    <row r="80" spans="1:20" ht="12.75">
      <c r="A80" s="1"/>
      <c r="B80" s="10"/>
      <c r="C80" s="11"/>
      <c r="D80" s="12"/>
      <c r="E80" s="12"/>
      <c r="F80" s="12"/>
      <c r="G80" s="12"/>
      <c r="H80" s="12"/>
      <c r="I80" s="12"/>
      <c r="J80" s="12"/>
      <c r="K80" s="12"/>
      <c r="L80" s="12"/>
      <c r="M80" s="28"/>
      <c r="N80" s="28"/>
      <c r="O80" s="28"/>
      <c r="P80" s="12"/>
      <c r="R80" s="11" t="s">
        <v>7</v>
      </c>
      <c r="S80" s="29">
        <f>D91</f>
        <v>9</v>
      </c>
      <c r="T80" s="30">
        <f>D90</f>
        <v>37.68</v>
      </c>
    </row>
    <row r="81" spans="1:20" ht="12.75">
      <c r="A81" s="1"/>
      <c r="B81" s="10"/>
      <c r="C81" s="11"/>
      <c r="D81" s="12"/>
      <c r="E81" s="12"/>
      <c r="F81" s="12"/>
      <c r="G81" s="12"/>
      <c r="H81" s="12"/>
      <c r="I81" s="12"/>
      <c r="J81" s="12"/>
      <c r="K81" s="12"/>
      <c r="L81" s="12"/>
      <c r="M81" s="28"/>
      <c r="N81" s="28"/>
      <c r="O81" s="28"/>
      <c r="P81" s="12"/>
      <c r="R81" s="11" t="s">
        <v>8</v>
      </c>
      <c r="S81" s="29">
        <f>E91</f>
        <v>11</v>
      </c>
      <c r="T81" s="30">
        <f>E90</f>
        <v>91.88999999999999</v>
      </c>
    </row>
    <row r="82" spans="1:20" ht="12.75">
      <c r="A82" s="1"/>
      <c r="B82" s="10"/>
      <c r="C82" s="11"/>
      <c r="D82" s="12"/>
      <c r="E82" s="12"/>
      <c r="F82" s="12"/>
      <c r="G82" s="12"/>
      <c r="H82" s="12"/>
      <c r="I82" s="12"/>
      <c r="J82" s="12"/>
      <c r="K82" s="12"/>
      <c r="L82" s="12"/>
      <c r="M82" s="28"/>
      <c r="N82" s="28"/>
      <c r="O82" s="28"/>
      <c r="P82" s="12"/>
      <c r="R82" s="11" t="s">
        <v>100</v>
      </c>
      <c r="S82" s="29">
        <f>F91</f>
        <v>7</v>
      </c>
      <c r="T82" s="30">
        <f>F90</f>
        <v>20.19</v>
      </c>
    </row>
    <row r="83" spans="1:20" ht="12.75">
      <c r="A83" s="1"/>
      <c r="B83" s="10"/>
      <c r="C83" s="11"/>
      <c r="D83" s="12"/>
      <c r="E83" s="12"/>
      <c r="F83" s="12"/>
      <c r="G83" s="12"/>
      <c r="H83" s="12"/>
      <c r="I83" s="12"/>
      <c r="J83" s="12"/>
      <c r="K83" s="12"/>
      <c r="L83" s="12"/>
      <c r="M83" s="28"/>
      <c r="N83" s="28"/>
      <c r="O83" s="28"/>
      <c r="P83" s="12"/>
      <c r="R83" s="11" t="s">
        <v>10</v>
      </c>
      <c r="S83" s="29">
        <f>G91</f>
        <v>9</v>
      </c>
      <c r="T83" s="30">
        <f>G90</f>
        <v>40.5</v>
      </c>
    </row>
    <row r="84" spans="1:20" ht="12.75">
      <c r="A84" s="1"/>
      <c r="B84" s="10"/>
      <c r="C84" s="11"/>
      <c r="D84" s="12"/>
      <c r="E84" s="12"/>
      <c r="F84" s="12"/>
      <c r="G84" s="12"/>
      <c r="H84" s="12"/>
      <c r="I84" s="12"/>
      <c r="J84" s="12"/>
      <c r="K84" s="12"/>
      <c r="L84" s="12"/>
      <c r="M84" s="28"/>
      <c r="N84" s="28"/>
      <c r="O84" s="28"/>
      <c r="P84" s="12"/>
      <c r="R84" s="11" t="s">
        <v>11</v>
      </c>
      <c r="S84" s="29">
        <f>H91</f>
        <v>11</v>
      </c>
      <c r="T84" s="30">
        <f>H90</f>
        <v>99.38999999999999</v>
      </c>
    </row>
    <row r="85" spans="1:20" ht="12.75">
      <c r="A85" s="1"/>
      <c r="B85" s="10"/>
      <c r="C85" s="11"/>
      <c r="D85" s="12"/>
      <c r="E85" s="12"/>
      <c r="F85" s="12"/>
      <c r="G85" s="12"/>
      <c r="H85" s="12"/>
      <c r="I85" s="12"/>
      <c r="J85" s="12"/>
      <c r="K85" s="12"/>
      <c r="L85" s="12"/>
      <c r="M85" s="28"/>
      <c r="N85" s="28"/>
      <c r="O85" s="28"/>
      <c r="P85" s="12"/>
      <c r="R85" s="11" t="s">
        <v>12</v>
      </c>
      <c r="S85" s="29">
        <f>I91</f>
        <v>6</v>
      </c>
      <c r="T85" s="30">
        <f>I90</f>
        <v>9.600000000000003</v>
      </c>
    </row>
    <row r="86" spans="1:20" ht="12.75">
      <c r="A86" s="1"/>
      <c r="B86" s="10"/>
      <c r="C86" s="11"/>
      <c r="D86" s="12"/>
      <c r="E86" s="12"/>
      <c r="F86" s="12"/>
      <c r="G86" s="12"/>
      <c r="H86" s="12"/>
      <c r="I86" s="12"/>
      <c r="J86" s="12"/>
      <c r="K86" s="12"/>
      <c r="L86" s="12"/>
      <c r="M86" s="28"/>
      <c r="N86" s="28"/>
      <c r="O86" s="28"/>
      <c r="P86" s="12"/>
      <c r="R86" s="11" t="s">
        <v>13</v>
      </c>
      <c r="S86" s="29">
        <f>J91</f>
        <v>8</v>
      </c>
      <c r="T86" s="30">
        <f>J90</f>
        <v>30.75</v>
      </c>
    </row>
    <row r="87" spans="1:20" ht="12.75">
      <c r="A87" s="1"/>
      <c r="B87" s="10"/>
      <c r="C87" s="11"/>
      <c r="D87" s="12"/>
      <c r="E87" s="12"/>
      <c r="F87" s="12"/>
      <c r="G87" s="12"/>
      <c r="H87" s="12"/>
      <c r="I87" s="12"/>
      <c r="J87" s="12"/>
      <c r="K87" s="12"/>
      <c r="L87" s="12"/>
      <c r="M87" s="28"/>
      <c r="N87" s="28"/>
      <c r="O87" s="28"/>
      <c r="P87" s="12"/>
      <c r="R87" s="11" t="s">
        <v>14</v>
      </c>
      <c r="S87" s="29">
        <f>K91</f>
        <v>8</v>
      </c>
      <c r="T87" s="30">
        <f>K90</f>
        <v>29.25</v>
      </c>
    </row>
    <row r="88" spans="1:20" ht="12.75">
      <c r="A88" s="1"/>
      <c r="B88" s="10"/>
      <c r="C88" s="11"/>
      <c r="D88" s="12"/>
      <c r="E88" s="12"/>
      <c r="F88" s="12"/>
      <c r="G88" s="12"/>
      <c r="H88" s="12"/>
      <c r="I88" s="12"/>
      <c r="J88" s="12"/>
      <c r="K88" s="12"/>
      <c r="L88" s="12"/>
      <c r="M88" s="28"/>
      <c r="N88" s="28"/>
      <c r="O88" s="28"/>
      <c r="P88" s="12"/>
      <c r="R88" s="11" t="s">
        <v>15</v>
      </c>
      <c r="S88" s="29">
        <f>L91</f>
        <v>7</v>
      </c>
      <c r="T88" s="30">
        <f>L90</f>
        <v>15.6</v>
      </c>
    </row>
    <row r="89" spans="1:20" ht="12.75">
      <c r="A89" s="1"/>
      <c r="B89" s="10"/>
      <c r="C89" s="11"/>
      <c r="D89" s="12"/>
      <c r="E89" s="12"/>
      <c r="F89" s="12"/>
      <c r="G89" s="12"/>
      <c r="H89" s="12"/>
      <c r="I89" s="12"/>
      <c r="J89" s="12"/>
      <c r="K89" s="12"/>
      <c r="L89" s="12"/>
      <c r="M89" s="28"/>
      <c r="N89" s="28"/>
      <c r="O89" s="28"/>
      <c r="P89" s="12"/>
      <c r="R89" s="11" t="s">
        <v>16</v>
      </c>
      <c r="S89" s="29">
        <f>M91</f>
        <v>10</v>
      </c>
      <c r="T89" s="30" t="str">
        <f>M90</f>
        <v>----</v>
      </c>
    </row>
    <row r="90" spans="1:20" ht="12.75">
      <c r="A90" s="1"/>
      <c r="B90" s="19" t="s">
        <v>38</v>
      </c>
      <c r="C90" s="19"/>
      <c r="D90" s="20">
        <f>SUM(D59:D89)</f>
        <v>37.68</v>
      </c>
      <c r="E90" s="20">
        <f>SUM(E59:E89)</f>
        <v>91.88999999999999</v>
      </c>
      <c r="F90" s="20">
        <f>SUM(F59:F89)</f>
        <v>20.19</v>
      </c>
      <c r="G90" s="20">
        <f>SUM(G59:G89)</f>
        <v>40.5</v>
      </c>
      <c r="H90" s="20">
        <f>SUM(H59:H89)</f>
        <v>99.38999999999999</v>
      </c>
      <c r="I90" s="20">
        <f>SUM(I59:I89)</f>
        <v>9.600000000000003</v>
      </c>
      <c r="J90" s="20">
        <f>SUM(J59:J89)</f>
        <v>30.75</v>
      </c>
      <c r="K90" s="20">
        <f>SUM(K59:K89)</f>
        <v>29.25</v>
      </c>
      <c r="L90" s="20">
        <f>SUM(L59:L89)</f>
        <v>15.6</v>
      </c>
      <c r="M90" s="20" t="s">
        <v>101</v>
      </c>
      <c r="N90" s="20" t="s">
        <v>101</v>
      </c>
      <c r="O90" s="20" t="s">
        <v>101</v>
      </c>
      <c r="P90" s="31">
        <f>SUM(P59:P89)</f>
        <v>5</v>
      </c>
      <c r="R90" s="11" t="s">
        <v>17</v>
      </c>
      <c r="S90" s="29">
        <f>N91</f>
        <v>8</v>
      </c>
      <c r="T90" s="30" t="str">
        <f>N90</f>
        <v>----</v>
      </c>
    </row>
    <row r="91" spans="1:20" ht="12.75">
      <c r="A91" s="1"/>
      <c r="B91" s="19" t="s">
        <v>102</v>
      </c>
      <c r="C91" s="19"/>
      <c r="D91" s="20">
        <f>ROUND(LOG(D90,1.5),0)</f>
        <v>9</v>
      </c>
      <c r="E91" s="20">
        <f>ROUND(LOG(E90,1.5),0)</f>
        <v>11</v>
      </c>
      <c r="F91" s="20">
        <f>ROUND(LOG(F90,1.5),0)</f>
        <v>7</v>
      </c>
      <c r="G91" s="20">
        <f>ROUND(LOG(G90,1.5),0)</f>
        <v>9</v>
      </c>
      <c r="H91" s="20">
        <f>ROUND(LOG(H90,1.5),0)</f>
        <v>11</v>
      </c>
      <c r="I91" s="20">
        <f>ROUND(LOG(I90,1.5),0)</f>
        <v>6</v>
      </c>
      <c r="J91" s="20">
        <f>ROUND(LOG(J90,1.5),0)</f>
        <v>8</v>
      </c>
      <c r="K91" s="20">
        <f>ROUND(LOG(K90,1.5),0)</f>
        <v>8</v>
      </c>
      <c r="L91" s="20">
        <f>ROUND(LOG(L90,1.5),0)</f>
        <v>7</v>
      </c>
      <c r="M91" s="13">
        <f>ROUND((D91+E91)/2,0)</f>
        <v>10</v>
      </c>
      <c r="N91" s="13">
        <f>ROUND((D91+F91)/2,0)</f>
        <v>8</v>
      </c>
      <c r="O91" s="32">
        <f>ROUND((J91+H91)/2,0)</f>
        <v>10</v>
      </c>
      <c r="P91" s="33" t="s">
        <v>103</v>
      </c>
      <c r="R91" s="11" t="s">
        <v>104</v>
      </c>
      <c r="S91" s="29">
        <f>O91</f>
        <v>10</v>
      </c>
      <c r="T91" s="30" t="str">
        <f>O90</f>
        <v>----</v>
      </c>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Y130"/>
  <sheetViews>
    <sheetView workbookViewId="0" topLeftCell="A1">
      <selection activeCell="P73" sqref="P73"/>
    </sheetView>
  </sheetViews>
  <sheetFormatPr defaultColWidth="12.00390625" defaultRowHeight="12.75"/>
  <cols>
    <col min="1" max="1" width="7.125" style="0" customWidth="1"/>
    <col min="2" max="2" width="20.125" style="0" customWidth="1"/>
    <col min="3" max="3" width="11.625" style="0" customWidth="1"/>
    <col min="4" max="4" width="6.375" style="0" customWidth="1"/>
    <col min="5" max="16" width="7.375" style="0" customWidth="1"/>
    <col min="18" max="18" width="6.375" style="0" customWidth="1"/>
    <col min="19" max="19" width="9.00390625" style="0" customWidth="1"/>
    <col min="20" max="20" width="9.125" style="0" customWidth="1"/>
  </cols>
  <sheetData>
    <row r="1" ht="12.75">
      <c r="B1" t="s">
        <v>0</v>
      </c>
    </row>
    <row r="2" ht="12.75">
      <c r="B2" t="s">
        <v>3</v>
      </c>
    </row>
    <row r="3" spans="2:20" ht="13.5">
      <c r="B3" s="7" t="s">
        <v>5</v>
      </c>
      <c r="C3" s="8" t="s">
        <v>6</v>
      </c>
      <c r="D3" s="9" t="s">
        <v>7</v>
      </c>
      <c r="E3" s="9" t="s">
        <v>8</v>
      </c>
      <c r="F3" s="9" t="s">
        <v>9</v>
      </c>
      <c r="G3" s="9" t="s">
        <v>10</v>
      </c>
      <c r="H3" s="9" t="s">
        <v>11</v>
      </c>
      <c r="I3" s="9" t="s">
        <v>12</v>
      </c>
      <c r="J3" s="9" t="s">
        <v>13</v>
      </c>
      <c r="K3" s="9" t="s">
        <v>14</v>
      </c>
      <c r="L3" s="9" t="s">
        <v>15</v>
      </c>
      <c r="M3" s="9" t="s">
        <v>16</v>
      </c>
      <c r="N3" s="9" t="s">
        <v>17</v>
      </c>
      <c r="O3" s="9" t="s">
        <v>18</v>
      </c>
      <c r="P3" s="8" t="s">
        <v>19</v>
      </c>
      <c r="R3" s="6" t="s">
        <v>105</v>
      </c>
      <c r="S3" s="6"/>
      <c r="T3" s="6"/>
    </row>
    <row r="4" spans="2:16" ht="12.75">
      <c r="B4" s="10" t="s">
        <v>20</v>
      </c>
      <c r="C4" s="11" t="s">
        <v>21</v>
      </c>
      <c r="D4" s="12">
        <f>VLOOKUP(B4,データ!B2:K7,2,FALSE)</f>
        <v>1</v>
      </c>
      <c r="E4" s="12">
        <f>VLOOKUP(B4,データ!B2:K7,3,FALSE)</f>
        <v>0</v>
      </c>
      <c r="F4" s="12">
        <f>VLOOKUP(B4,データ!B2:K7,4,FALSE)</f>
        <v>-1</v>
      </c>
      <c r="G4" s="12">
        <f>VLOOKUP(B4,データ!B2:K7,5,FALSE)</f>
        <v>1</v>
      </c>
      <c r="H4" s="12">
        <f>VLOOKUP(B4,データ!B2:K7,6,FALSE)</f>
        <v>0</v>
      </c>
      <c r="I4" s="12">
        <f>VLOOKUP(B4,データ!B2:K7,7,FALSE)</f>
        <v>0</v>
      </c>
      <c r="J4" s="12">
        <f>VLOOKUP(B4,データ!B2:K7,8,FALSE)</f>
        <v>0</v>
      </c>
      <c r="K4" s="12">
        <f>VLOOKUP(B4,データ!B2:K7,9,FALSE)</f>
        <v>1</v>
      </c>
      <c r="L4" s="12">
        <f>VLOOKUP(B4,データ!B2:K7,10,FALSE)</f>
        <v>0</v>
      </c>
      <c r="M4" s="13">
        <f>ROUND((D4+E4)/2,0)</f>
        <v>1</v>
      </c>
      <c r="N4" s="13">
        <f>ROUND((D4+F4)/2,0)</f>
        <v>0</v>
      </c>
      <c r="O4" s="13">
        <f>ROUND((H4+J4)/2,0)</f>
        <v>0</v>
      </c>
      <c r="P4" s="12"/>
    </row>
    <row r="5" spans="2:16" ht="13.5">
      <c r="B5" s="10" t="s">
        <v>23</v>
      </c>
      <c r="C5" s="14" t="s">
        <v>24</v>
      </c>
      <c r="D5" s="12">
        <f>VLOOKUP(B5,'職データ'!A1:J100,2,FALSE)</f>
        <v>-1</v>
      </c>
      <c r="E5" s="12">
        <f>VLOOKUP(B5,'職データ'!A1:J100,3,FALSE)</f>
        <v>0</v>
      </c>
      <c r="F5" s="12">
        <f>VLOOKUP(B5,'職データ'!A1:J100,4,FALSE)</f>
        <v>0</v>
      </c>
      <c r="G5" s="12">
        <f>VLOOKUP(B5,'職データ'!A1:J100,5,FALSE)</f>
        <v>0</v>
      </c>
      <c r="H5" s="12">
        <f>VLOOKUP(B5,'職データ'!A1:J100,6,FALSE)</f>
        <v>0</v>
      </c>
      <c r="I5" s="12">
        <f>VLOOKUP(B5,'職データ'!A1:J100,7,FALSE)</f>
        <v>0</v>
      </c>
      <c r="J5" s="12">
        <f>VLOOKUP(B5,'職データ'!A1:J100,8,FALSE)</f>
        <v>1</v>
      </c>
      <c r="K5" s="12">
        <f>VLOOKUP(B5,'職データ'!A1:J100,9,FALSE)</f>
        <v>1</v>
      </c>
      <c r="L5" s="12">
        <f>VLOOKUP(B5,'職データ'!A1:J100,10,FALSE)</f>
        <v>-1</v>
      </c>
      <c r="M5" s="13">
        <f>ROUND((D6+E6)/2,0)</f>
        <v>-1</v>
      </c>
      <c r="N5" s="13">
        <f>ROUND((D6+F6)/2,0)</f>
        <v>0</v>
      </c>
      <c r="O5" s="13">
        <f>ROUND((H6+J6)/2,0)</f>
        <v>0</v>
      </c>
      <c r="P5" s="12"/>
    </row>
    <row r="6" spans="2:16" ht="13.5">
      <c r="B6" s="10" t="s">
        <v>26</v>
      </c>
      <c r="C6" s="14" t="s">
        <v>27</v>
      </c>
      <c r="D6" s="12">
        <f>VLOOKUP(B6,'職データ'!A1:J100,2,FALSE)</f>
        <v>0</v>
      </c>
      <c r="E6" s="12">
        <f>VLOOKUP(B6,'職データ'!A1:J100,3,FALSE)</f>
        <v>-1</v>
      </c>
      <c r="F6" s="12">
        <f>VLOOKUP(B6,'職データ'!A1:J100,4,FALSE)</f>
        <v>0</v>
      </c>
      <c r="G6" s="12">
        <f>VLOOKUP(B6,'職データ'!A1:J100,5,FALSE)</f>
        <v>0</v>
      </c>
      <c r="H6" s="12">
        <f>VLOOKUP(B6,'職データ'!A1:J100,6,FALSE)</f>
        <v>-1</v>
      </c>
      <c r="I6" s="12">
        <f>VLOOKUP(B6,'職データ'!A1:J100,7,FALSE)</f>
        <v>1</v>
      </c>
      <c r="J6" s="12">
        <f>VLOOKUP(B6,'職データ'!A1:J100,8,FALSE)</f>
        <v>1</v>
      </c>
      <c r="K6" s="12">
        <f>VLOOKUP(B6,'職データ'!A1:J100,9,FALSE)</f>
        <v>1</v>
      </c>
      <c r="L6" s="12">
        <f>VLOOKUP(B6,'職データ'!A1:J100,10,FALSE)</f>
        <v>-1</v>
      </c>
      <c r="M6" s="13">
        <f>ROUND((D6+E6)/2,0)</f>
        <v>-1</v>
      </c>
      <c r="N6" s="13">
        <f>ROUND((D6+F6)/2,0)</f>
        <v>0</v>
      </c>
      <c r="O6" s="13">
        <f>ROUND((H6+J6)/2,0)</f>
        <v>0</v>
      </c>
      <c r="P6" s="12"/>
    </row>
    <row r="7" spans="2:16" ht="13.5">
      <c r="B7" s="10"/>
      <c r="C7" s="15" t="s">
        <v>29</v>
      </c>
      <c r="D7" s="10"/>
      <c r="E7" s="10"/>
      <c r="F7" s="10"/>
      <c r="G7" s="10"/>
      <c r="H7" s="10"/>
      <c r="I7" s="10"/>
      <c r="J7" s="10"/>
      <c r="K7" s="10"/>
      <c r="L7" s="10"/>
      <c r="M7" s="13">
        <f>ROUND((D7+E7)/2,0)</f>
        <v>0</v>
      </c>
      <c r="N7" s="13">
        <f>ROUND((D7+F7)/2,0)</f>
        <v>0</v>
      </c>
      <c r="O7" s="13">
        <f>ROUND((H7+J7)/2,0)</f>
        <v>0</v>
      </c>
      <c r="P7" s="12"/>
    </row>
    <row r="8" spans="2:16" ht="13.5">
      <c r="B8" s="10"/>
      <c r="C8" s="15" t="s">
        <v>31</v>
      </c>
      <c r="D8" s="10"/>
      <c r="E8" s="10"/>
      <c r="F8" s="10"/>
      <c r="G8" s="10"/>
      <c r="H8" s="10"/>
      <c r="I8" s="10"/>
      <c r="J8" s="10"/>
      <c r="K8" s="10"/>
      <c r="L8" s="10"/>
      <c r="M8" s="13">
        <f>ROUND((D8+E8)/2,0)</f>
        <v>0</v>
      </c>
      <c r="N8" s="13">
        <f>ROUND((D8+F8)/2,0)</f>
        <v>0</v>
      </c>
      <c r="O8" s="13">
        <f>ROUND((H8+J8)/2,0)</f>
        <v>0</v>
      </c>
      <c r="P8" s="12"/>
    </row>
    <row r="9" spans="2:16" ht="12.75">
      <c r="B9" s="10"/>
      <c r="C9" s="11" t="s">
        <v>32</v>
      </c>
      <c r="D9" s="10"/>
      <c r="E9" s="10"/>
      <c r="F9" s="10"/>
      <c r="G9" s="10"/>
      <c r="H9" s="10"/>
      <c r="I9" s="10"/>
      <c r="J9" s="10"/>
      <c r="K9" s="10"/>
      <c r="L9" s="10"/>
      <c r="M9" s="13">
        <f>ROUND((D9+E9)/2,0)</f>
        <v>0</v>
      </c>
      <c r="N9" s="13">
        <f>ROUND((D9+F9)/2,0)</f>
        <v>0</v>
      </c>
      <c r="O9" s="13">
        <f>ROUND((H9+J9)/2,0)</f>
        <v>0</v>
      </c>
      <c r="P9" s="10"/>
    </row>
    <row r="10" spans="2:16" ht="12.75">
      <c r="B10" s="10"/>
      <c r="C10" s="11" t="s">
        <v>32</v>
      </c>
      <c r="D10" s="10"/>
      <c r="E10" s="10"/>
      <c r="F10" s="10"/>
      <c r="G10" s="10"/>
      <c r="H10" s="10"/>
      <c r="I10" s="10"/>
      <c r="J10" s="10"/>
      <c r="K10" s="10"/>
      <c r="L10" s="10"/>
      <c r="M10" s="13">
        <f>ROUND((D10+E10)/2,0)</f>
        <v>0</v>
      </c>
      <c r="N10" s="13">
        <f>ROUND((D10+F10)/2,0)</f>
        <v>0</v>
      </c>
      <c r="O10" s="13">
        <f>ROUND((H10+J10)/2,0)</f>
        <v>0</v>
      </c>
      <c r="P10" s="10"/>
    </row>
    <row r="11" spans="2:16" ht="12.75">
      <c r="B11" s="10"/>
      <c r="C11" s="11" t="s">
        <v>35</v>
      </c>
      <c r="D11" s="10"/>
      <c r="E11" s="10"/>
      <c r="F11" s="10"/>
      <c r="G11" s="10"/>
      <c r="H11" s="10"/>
      <c r="I11" s="10"/>
      <c r="J11" s="10"/>
      <c r="K11" s="10"/>
      <c r="L11" s="10"/>
      <c r="M11" s="16"/>
      <c r="N11" s="16"/>
      <c r="O11" s="16"/>
      <c r="P11" s="10"/>
    </row>
    <row r="12" spans="2:16" ht="12.75">
      <c r="B12" s="17" t="s">
        <v>37</v>
      </c>
      <c r="C12" s="11" t="s">
        <v>38</v>
      </c>
      <c r="D12" s="12">
        <f>SUM(D4:D11)</f>
        <v>0</v>
      </c>
      <c r="E12" s="12">
        <f>SUM(E4:E11)</f>
        <v>-1</v>
      </c>
      <c r="F12" s="12">
        <f>SUM(F4:F11)</f>
        <v>-1</v>
      </c>
      <c r="G12" s="12">
        <f>SUM(G4:G11)</f>
        <v>1</v>
      </c>
      <c r="H12" s="12">
        <f>SUM(H4:H11)</f>
        <v>-1</v>
      </c>
      <c r="I12" s="12">
        <f>SUM(I4:I11)</f>
        <v>1</v>
      </c>
      <c r="J12" s="12">
        <f>SUM(J4:J11)</f>
        <v>2</v>
      </c>
      <c r="K12" s="12">
        <f>SUM(K4:K11)</f>
        <v>3</v>
      </c>
      <c r="L12" s="12">
        <f>SUM(L4:L11)</f>
        <v>-2</v>
      </c>
      <c r="M12" s="18">
        <f>SUM(M4:M11)</f>
        <v>-1</v>
      </c>
      <c r="N12" s="18">
        <f>SUM(N4:N11)</f>
        <v>0</v>
      </c>
      <c r="O12" s="18">
        <f>SUM(O4:O11)</f>
        <v>0</v>
      </c>
      <c r="P12" s="12">
        <f>SUM(P4:P11)</f>
        <v>0</v>
      </c>
    </row>
    <row r="13" spans="2:16" ht="12.75">
      <c r="B13" s="6" t="s">
        <v>39</v>
      </c>
      <c r="C13" s="19" t="s">
        <v>40</v>
      </c>
      <c r="D13" s="20">
        <f>1.5^D12</f>
        <v>1</v>
      </c>
      <c r="E13" s="20">
        <f>1.5^E12</f>
        <v>0.6666666666666666</v>
      </c>
      <c r="F13" s="20">
        <f>1.5^F12</f>
        <v>0.6666666666666666</v>
      </c>
      <c r="G13" s="20">
        <f>1.5^G12</f>
        <v>1.5</v>
      </c>
      <c r="H13" s="20">
        <f>1.5^H12</f>
        <v>0.6666666666666666</v>
      </c>
      <c r="I13" s="20">
        <f>1.5^I12</f>
        <v>1.5</v>
      </c>
      <c r="J13" s="20">
        <f>1.5^J12</f>
        <v>2.25</v>
      </c>
      <c r="K13" s="20">
        <f>1.5^K12</f>
        <v>3.375</v>
      </c>
      <c r="L13" s="20">
        <f>1.5^L12</f>
        <v>0.4444444444444444</v>
      </c>
      <c r="M13" s="20">
        <f>1.5^M12</f>
        <v>0.6666666666666666</v>
      </c>
      <c r="N13" s="20">
        <f>1.5^N12</f>
        <v>1</v>
      </c>
      <c r="O13" s="20">
        <f>1.5^O12</f>
        <v>1</v>
      </c>
      <c r="P13" s="21">
        <f>P12</f>
        <v>0</v>
      </c>
    </row>
    <row r="15" ht="12.75">
      <c r="B15" t="s">
        <v>44</v>
      </c>
    </row>
    <row r="16" spans="2:16" ht="13.5">
      <c r="B16" s="7" t="s">
        <v>5</v>
      </c>
      <c r="C16" s="8" t="s">
        <v>6</v>
      </c>
      <c r="D16" s="9" t="s">
        <v>7</v>
      </c>
      <c r="E16" s="9" t="s">
        <v>8</v>
      </c>
      <c r="F16" s="9" t="s">
        <v>9</v>
      </c>
      <c r="G16" s="9" t="s">
        <v>10</v>
      </c>
      <c r="H16" s="9" t="s">
        <v>11</v>
      </c>
      <c r="I16" s="9" t="s">
        <v>12</v>
      </c>
      <c r="J16" s="9" t="s">
        <v>13</v>
      </c>
      <c r="K16" s="9" t="s">
        <v>14</v>
      </c>
      <c r="L16" s="9" t="s">
        <v>15</v>
      </c>
      <c r="M16" s="9" t="s">
        <v>16</v>
      </c>
      <c r="N16" s="9" t="s">
        <v>17</v>
      </c>
      <c r="O16" s="9" t="s">
        <v>18</v>
      </c>
      <c r="P16" s="8" t="s">
        <v>19</v>
      </c>
    </row>
    <row r="17" spans="2:16" ht="12.75">
      <c r="B17" s="10" t="s">
        <v>20</v>
      </c>
      <c r="C17" s="11" t="s">
        <v>21</v>
      </c>
      <c r="D17" s="12">
        <f>VLOOKUP(B17,データ!B2:K7,2,FALSE)</f>
        <v>1</v>
      </c>
      <c r="E17" s="12">
        <f>VLOOKUP(B17,データ!B2:K7,3,FALSE)</f>
        <v>0</v>
      </c>
      <c r="F17" s="12">
        <f>VLOOKUP(B17,データ!B2:K7,4,FALSE)</f>
        <v>-1</v>
      </c>
      <c r="G17" s="12">
        <f>VLOOKUP(B17,データ!B2:K7,5,FALSE)</f>
        <v>1</v>
      </c>
      <c r="H17" s="12">
        <f>VLOOKUP(B17,データ!B2:K7,6,FALSE)</f>
        <v>0</v>
      </c>
      <c r="I17" s="12">
        <f>VLOOKUP(B17,データ!B2:K7,7,FALSE)</f>
        <v>0</v>
      </c>
      <c r="J17" s="12">
        <f>VLOOKUP(B17,データ!B2:K7,8,FALSE)</f>
        <v>0</v>
      </c>
      <c r="K17" s="12">
        <f>VLOOKUP(B17,データ!B2:K7,9,FALSE)</f>
        <v>1</v>
      </c>
      <c r="L17" s="12">
        <f>VLOOKUP(B17,データ!B2:K7,10,FALSE)</f>
        <v>0</v>
      </c>
      <c r="M17" s="13">
        <f>ROUND((D17+E17)/2,0)</f>
        <v>1</v>
      </c>
      <c r="N17" s="13">
        <f>ROUND((D17+F17)/2,0)</f>
        <v>0</v>
      </c>
      <c r="O17" s="13">
        <f>ROUND((H17+J17)/2,0)</f>
        <v>0</v>
      </c>
      <c r="P17" s="12"/>
    </row>
    <row r="18" spans="2:16" ht="13.5">
      <c r="B18" s="10" t="s">
        <v>47</v>
      </c>
      <c r="C18" s="14" t="s">
        <v>24</v>
      </c>
      <c r="D18" s="12">
        <f>VLOOKUP(B18,'職データ'!A1:J100,2,FALSE)</f>
        <v>0</v>
      </c>
      <c r="E18" s="12">
        <f>VLOOKUP(B18,'職データ'!A1:J100,3,FALSE)</f>
        <v>0</v>
      </c>
      <c r="F18" s="12">
        <f>VLOOKUP(B18,'職データ'!A1:J100,4,FALSE)</f>
        <v>-1</v>
      </c>
      <c r="G18" s="12">
        <f>VLOOKUP(B18,'職データ'!A1:J100,5,FALSE)</f>
        <v>1</v>
      </c>
      <c r="H18" s="12">
        <f>VLOOKUP(B18,'職データ'!A1:J100,6,FALSE)</f>
        <v>0</v>
      </c>
      <c r="I18" s="12">
        <f>VLOOKUP(B18,'職データ'!A1:J100,7,FALSE)</f>
        <v>-1</v>
      </c>
      <c r="J18" s="12">
        <f>VLOOKUP(B18,'職データ'!A1:J100,8,FALSE)</f>
        <v>1</v>
      </c>
      <c r="K18" s="12">
        <f>VLOOKUP(B18,'職データ'!A1:J100,9,FALSE)</f>
        <v>-1</v>
      </c>
      <c r="L18" s="12">
        <f>VLOOKUP(B18,'職データ'!A1:J100,10,FALSE)</f>
        <v>1</v>
      </c>
      <c r="M18" s="13">
        <f>ROUND((D19+E19)/2,0)</f>
        <v>0</v>
      </c>
      <c r="N18" s="13">
        <f>ROUND((D19+F19)/2,0)</f>
        <v>1</v>
      </c>
      <c r="O18" s="13">
        <f>ROUND((H19+J19)/2,0)</f>
        <v>1</v>
      </c>
      <c r="P18" s="12"/>
    </row>
    <row r="19" spans="2:16" ht="13.5">
      <c r="B19" s="10" t="s">
        <v>49</v>
      </c>
      <c r="C19" s="14" t="s">
        <v>27</v>
      </c>
      <c r="D19" s="12">
        <f>VLOOKUP(B19,'職データ'!A1:J100,2,FALSE)</f>
        <v>0</v>
      </c>
      <c r="E19" s="12">
        <f>VLOOKUP(B19,'職データ'!A1:J100,3,FALSE)</f>
        <v>0</v>
      </c>
      <c r="F19" s="12">
        <f>VLOOKUP(B19,'職データ'!A1:J100,4,FALSE)</f>
        <v>1</v>
      </c>
      <c r="G19" s="12">
        <f>VLOOKUP(B19,'職データ'!A1:J100,5,FALSE)</f>
        <v>0</v>
      </c>
      <c r="H19" s="12">
        <f>VLOOKUP(B19,'職データ'!A1:J100,6,FALSE)</f>
        <v>1</v>
      </c>
      <c r="I19" s="12">
        <f>VLOOKUP(B19,'職データ'!A1:J100,7,FALSE)</f>
        <v>-1</v>
      </c>
      <c r="J19" s="12">
        <f>VLOOKUP(B19,'職データ'!A1:J100,8,FALSE)</f>
        <v>0</v>
      </c>
      <c r="K19" s="12">
        <f>VLOOKUP(B19,'職データ'!A1:J100,9,FALSE)</f>
        <v>1</v>
      </c>
      <c r="L19" s="12">
        <f>VLOOKUP(B19,'職データ'!A1:J100,10,FALSE)</f>
        <v>-1</v>
      </c>
      <c r="M19" s="13">
        <f>ROUND((D19+E19)/2,0)</f>
        <v>0</v>
      </c>
      <c r="N19" s="13">
        <f>ROUND((D19+F19)/2,0)</f>
        <v>1</v>
      </c>
      <c r="O19" s="13">
        <f>ROUND((H19+J19)/2,0)</f>
        <v>1</v>
      </c>
      <c r="P19" s="12"/>
    </row>
    <row r="20" spans="2:16" ht="13.5">
      <c r="B20" s="10"/>
      <c r="C20" s="15" t="s">
        <v>29</v>
      </c>
      <c r="D20" s="10"/>
      <c r="E20" s="10"/>
      <c r="F20" s="10"/>
      <c r="G20" s="10"/>
      <c r="H20" s="10"/>
      <c r="I20" s="10"/>
      <c r="J20" s="10"/>
      <c r="K20" s="10"/>
      <c r="L20" s="10"/>
      <c r="M20" s="13">
        <f>ROUND((D20+E20)/2,0)</f>
        <v>0</v>
      </c>
      <c r="N20" s="13">
        <f>ROUND((D20+F20)/2,0)</f>
        <v>0</v>
      </c>
      <c r="O20" s="13">
        <f>ROUND((H20+J20)/2,0)</f>
        <v>0</v>
      </c>
      <c r="P20" s="12"/>
    </row>
    <row r="21" spans="2:16" ht="13.5">
      <c r="B21" s="10"/>
      <c r="C21" s="15" t="s">
        <v>31</v>
      </c>
      <c r="D21" s="10"/>
      <c r="E21" s="10"/>
      <c r="F21" s="10"/>
      <c r="G21" s="10"/>
      <c r="H21" s="10"/>
      <c r="I21" s="10"/>
      <c r="J21" s="10"/>
      <c r="K21" s="10"/>
      <c r="L21" s="10"/>
      <c r="M21" s="13">
        <f>ROUND((D21+E21)/2,0)</f>
        <v>0</v>
      </c>
      <c r="N21" s="13">
        <f>ROUND((D21+F21)/2,0)</f>
        <v>0</v>
      </c>
      <c r="O21" s="13">
        <f>ROUND((H21+J21)/2,0)</f>
        <v>0</v>
      </c>
      <c r="P21" s="12"/>
    </row>
    <row r="22" spans="2:16" ht="12.75">
      <c r="B22" s="10"/>
      <c r="C22" s="11" t="s">
        <v>32</v>
      </c>
      <c r="D22" s="10"/>
      <c r="E22" s="10"/>
      <c r="F22" s="10"/>
      <c r="G22" s="10"/>
      <c r="H22" s="10"/>
      <c r="I22" s="10"/>
      <c r="J22" s="10"/>
      <c r="K22" s="10"/>
      <c r="L22" s="10"/>
      <c r="M22" s="13">
        <f>ROUND((D22+E22)/2,0)</f>
        <v>0</v>
      </c>
      <c r="N22" s="13">
        <f>ROUND((D22+F22)/2,0)</f>
        <v>0</v>
      </c>
      <c r="O22" s="13">
        <f>ROUND((H22+J22)/2,0)</f>
        <v>0</v>
      </c>
      <c r="P22" s="10"/>
    </row>
    <row r="23" spans="2:16" ht="12.75">
      <c r="B23" s="10"/>
      <c r="C23" s="11" t="s">
        <v>32</v>
      </c>
      <c r="D23" s="10"/>
      <c r="E23" s="10"/>
      <c r="F23" s="10"/>
      <c r="G23" s="10"/>
      <c r="H23" s="10"/>
      <c r="I23" s="10"/>
      <c r="J23" s="10"/>
      <c r="K23" s="10"/>
      <c r="L23" s="10"/>
      <c r="M23" s="13">
        <f>ROUND((D23+E23)/2,0)</f>
        <v>0</v>
      </c>
      <c r="N23" s="13">
        <f>ROUND((D23+F23)/2,0)</f>
        <v>0</v>
      </c>
      <c r="O23" s="13">
        <f>ROUND((H23+J23)/2,0)</f>
        <v>0</v>
      </c>
      <c r="P23" s="10"/>
    </row>
    <row r="24" spans="2:16" ht="12.75">
      <c r="B24" s="10"/>
      <c r="C24" s="11" t="s">
        <v>35</v>
      </c>
      <c r="D24" s="10"/>
      <c r="E24" s="10"/>
      <c r="F24" s="10"/>
      <c r="G24" s="10"/>
      <c r="H24" s="10"/>
      <c r="I24" s="10"/>
      <c r="J24" s="10"/>
      <c r="K24" s="10"/>
      <c r="L24" s="10"/>
      <c r="M24" s="16"/>
      <c r="N24" s="16"/>
      <c r="O24" s="16"/>
      <c r="P24" s="10"/>
    </row>
    <row r="25" spans="2:16" ht="12.75">
      <c r="B25" s="17" t="s">
        <v>37</v>
      </c>
      <c r="C25" s="11" t="s">
        <v>38</v>
      </c>
      <c r="D25" s="12">
        <f>SUM(D17:D24)</f>
        <v>1</v>
      </c>
      <c r="E25" s="12">
        <f>SUM(E17:E24)</f>
        <v>0</v>
      </c>
      <c r="F25" s="12">
        <f>SUM(F17:F24)</f>
        <v>-1</v>
      </c>
      <c r="G25" s="12">
        <f>SUM(G17:G24)</f>
        <v>2</v>
      </c>
      <c r="H25" s="12">
        <f>SUM(H17:H24)</f>
        <v>1</v>
      </c>
      <c r="I25" s="12">
        <f>SUM(I17:I24)</f>
        <v>-2</v>
      </c>
      <c r="J25" s="12">
        <f>SUM(J17:J24)</f>
        <v>1</v>
      </c>
      <c r="K25" s="12">
        <f>SUM(K17:K24)</f>
        <v>1</v>
      </c>
      <c r="L25" s="12">
        <f>SUM(L17:L24)</f>
        <v>0</v>
      </c>
      <c r="M25" s="18">
        <f>SUM(M17:M24)</f>
        <v>1</v>
      </c>
      <c r="N25" s="18">
        <f>SUM(N17:N24)</f>
        <v>2</v>
      </c>
      <c r="O25" s="18">
        <f>SUM(O17:O24)</f>
        <v>2</v>
      </c>
      <c r="P25" s="12">
        <f>SUM(P17:P24)</f>
        <v>0</v>
      </c>
    </row>
    <row r="26" spans="2:16" ht="12.75">
      <c r="B26" s="6" t="s">
        <v>55</v>
      </c>
      <c r="C26" s="19" t="s">
        <v>40</v>
      </c>
      <c r="D26" s="20">
        <f>1.5^D25</f>
        <v>1.5</v>
      </c>
      <c r="E26" s="20">
        <f>1.5^E25</f>
        <v>1</v>
      </c>
      <c r="F26" s="20">
        <f>1.5^F25</f>
        <v>0.6666666666666666</v>
      </c>
      <c r="G26" s="20">
        <f>1.5^G25</f>
        <v>2.25</v>
      </c>
      <c r="H26" s="20">
        <f>1.5^H25</f>
        <v>1.5</v>
      </c>
      <c r="I26" s="20">
        <f>1.5^I25</f>
        <v>0.4444444444444444</v>
      </c>
      <c r="J26" s="20">
        <f>1.5^J25</f>
        <v>1.5</v>
      </c>
      <c r="K26" s="20">
        <f>1.5^K25</f>
        <v>1.5</v>
      </c>
      <c r="L26" s="20">
        <f>1.5^L25</f>
        <v>1</v>
      </c>
      <c r="M26" s="20">
        <f>1.5^M25</f>
        <v>1.5</v>
      </c>
      <c r="N26" s="20">
        <f>1.5^N25</f>
        <v>2.25</v>
      </c>
      <c r="O26" s="20">
        <f>1.5^O25</f>
        <v>2.25</v>
      </c>
      <c r="P26" s="21">
        <f>P25</f>
        <v>0</v>
      </c>
    </row>
    <row r="28" ht="12.75">
      <c r="B28" s="22" t="s">
        <v>57</v>
      </c>
    </row>
    <row r="29" spans="2:16" ht="13.5">
      <c r="B29" s="7" t="s">
        <v>5</v>
      </c>
      <c r="C29" s="8" t="s">
        <v>6</v>
      </c>
      <c r="D29" s="9" t="s">
        <v>7</v>
      </c>
      <c r="E29" s="9" t="s">
        <v>8</v>
      </c>
      <c r="F29" s="9" t="s">
        <v>9</v>
      </c>
      <c r="G29" s="9" t="s">
        <v>10</v>
      </c>
      <c r="H29" s="9" t="s">
        <v>11</v>
      </c>
      <c r="I29" s="9" t="s">
        <v>12</v>
      </c>
      <c r="J29" s="9" t="s">
        <v>13</v>
      </c>
      <c r="K29" s="9" t="s">
        <v>14</v>
      </c>
      <c r="L29" s="9" t="s">
        <v>15</v>
      </c>
      <c r="M29" s="9" t="s">
        <v>16</v>
      </c>
      <c r="N29" s="9" t="s">
        <v>17</v>
      </c>
      <c r="O29" s="9" t="s">
        <v>18</v>
      </c>
      <c r="P29" s="8" t="s">
        <v>19</v>
      </c>
    </row>
    <row r="30" spans="2:16" ht="12.75">
      <c r="B30" s="10" t="s">
        <v>20</v>
      </c>
      <c r="C30" s="11" t="s">
        <v>21</v>
      </c>
      <c r="D30" s="12">
        <f>VLOOKUP(B30,データ!B2:K7,2,FALSE)</f>
        <v>1</v>
      </c>
      <c r="E30" s="12">
        <f>VLOOKUP(B30,データ!B2:K7,3,FALSE)</f>
        <v>0</v>
      </c>
      <c r="F30" s="12">
        <f>VLOOKUP(B30,データ!B2:K7,4,FALSE)</f>
        <v>-1</v>
      </c>
      <c r="G30" s="12">
        <f>VLOOKUP(B30,データ!B2:K7,5,FALSE)</f>
        <v>1</v>
      </c>
      <c r="H30" s="12">
        <f>VLOOKUP(B30,データ!B2:K7,6,FALSE)</f>
        <v>0</v>
      </c>
      <c r="I30" s="12">
        <f>VLOOKUP(B30,データ!B2:K7,7,FALSE)</f>
        <v>0</v>
      </c>
      <c r="J30" s="12">
        <f>VLOOKUP(B30,データ!B2:K7,8,FALSE)</f>
        <v>0</v>
      </c>
      <c r="K30" s="12">
        <f>VLOOKUP(B30,データ!B2:K7,9,FALSE)</f>
        <v>1</v>
      </c>
      <c r="L30" s="12">
        <f>VLOOKUP(B30,データ!B2:K7,10,FALSE)</f>
        <v>0</v>
      </c>
      <c r="M30" s="13">
        <f>ROUND((D30+E30)/2,0)</f>
        <v>1</v>
      </c>
      <c r="N30" s="13">
        <f>ROUND((D30+F30)/2,0)</f>
        <v>0</v>
      </c>
      <c r="O30" s="13">
        <f>ROUND((H30+J30)/2,0)</f>
        <v>0</v>
      </c>
      <c r="P30" s="12"/>
    </row>
    <row r="31" spans="2:16" ht="13.5">
      <c r="B31" s="10" t="s">
        <v>47</v>
      </c>
      <c r="C31" s="14" t="s">
        <v>24</v>
      </c>
      <c r="D31" s="12">
        <f>VLOOKUP(B31,'職データ'!A1:J100,2,FALSE)</f>
        <v>0</v>
      </c>
      <c r="E31" s="12">
        <f>VLOOKUP(B31,'職データ'!A1:J100,3,FALSE)</f>
        <v>0</v>
      </c>
      <c r="F31" s="12">
        <f>VLOOKUP(B31,'職データ'!A1:J100,4,FALSE)</f>
        <v>-1</v>
      </c>
      <c r="G31" s="12">
        <f>VLOOKUP(B31,'職データ'!A1:J100,5,FALSE)</f>
        <v>1</v>
      </c>
      <c r="H31" s="12">
        <f>VLOOKUP(B31,'職データ'!A1:J100,6,FALSE)</f>
        <v>0</v>
      </c>
      <c r="I31" s="12">
        <f>VLOOKUP(B31,'職データ'!A1:J100,7,FALSE)</f>
        <v>-1</v>
      </c>
      <c r="J31" s="12">
        <f>VLOOKUP(B31,'職データ'!A1:J100,8,FALSE)</f>
        <v>1</v>
      </c>
      <c r="K31" s="12">
        <f>VLOOKUP(B31,'職データ'!A1:J100,9,FALSE)</f>
        <v>-1</v>
      </c>
      <c r="L31" s="12">
        <f>VLOOKUP(B31,'職データ'!A1:J100,10,FALSE)</f>
        <v>1</v>
      </c>
      <c r="M31" s="13">
        <f>ROUND((D32+E32)/2,0)</f>
        <v>0</v>
      </c>
      <c r="N31" s="13">
        <f>ROUND((D32+F32)/2,0)</f>
        <v>1</v>
      </c>
      <c r="O31" s="13">
        <f>ROUND((H32+J32)/2,0)</f>
        <v>1</v>
      </c>
      <c r="P31" s="12"/>
    </row>
    <row r="32" spans="2:16" ht="13.5">
      <c r="B32" s="10" t="s">
        <v>49</v>
      </c>
      <c r="C32" s="14" t="s">
        <v>27</v>
      </c>
      <c r="D32" s="12">
        <f>VLOOKUP(B32,'職データ'!A1:J100,2,FALSE)</f>
        <v>0</v>
      </c>
      <c r="E32" s="12">
        <f>VLOOKUP(B32,'職データ'!A1:J100,3,FALSE)</f>
        <v>0</v>
      </c>
      <c r="F32" s="12">
        <f>VLOOKUP(B32,'職データ'!A1:J100,4,FALSE)</f>
        <v>1</v>
      </c>
      <c r="G32" s="12">
        <f>VLOOKUP(B32,'職データ'!A1:J100,5,FALSE)</f>
        <v>0</v>
      </c>
      <c r="H32" s="12">
        <f>VLOOKUP(B32,'職データ'!A1:J100,6,FALSE)</f>
        <v>1</v>
      </c>
      <c r="I32" s="12">
        <f>VLOOKUP(B32,'職データ'!A1:J100,7,FALSE)</f>
        <v>-1</v>
      </c>
      <c r="J32" s="12">
        <f>VLOOKUP(B32,'職データ'!A1:J100,8,FALSE)</f>
        <v>0</v>
      </c>
      <c r="K32" s="12">
        <f>VLOOKUP(B32,'職データ'!A1:J100,9,FALSE)</f>
        <v>1</v>
      </c>
      <c r="L32" s="12">
        <f>VLOOKUP(B32,'職データ'!A1:J100,10,FALSE)</f>
        <v>-1</v>
      </c>
      <c r="M32" s="13">
        <f>ROUND((D32+E32)/2,0)</f>
        <v>0</v>
      </c>
      <c r="N32" s="13">
        <f>ROUND((D32+F32)/2,0)</f>
        <v>1</v>
      </c>
      <c r="O32" s="13">
        <f>ROUND((H32+J32)/2,0)</f>
        <v>1</v>
      </c>
      <c r="P32" s="12"/>
    </row>
    <row r="33" spans="2:16" ht="13.5">
      <c r="B33" s="10"/>
      <c r="C33" s="15" t="s">
        <v>29</v>
      </c>
      <c r="D33" s="10"/>
      <c r="E33" s="10"/>
      <c r="F33" s="10"/>
      <c r="G33" s="10"/>
      <c r="H33" s="10"/>
      <c r="I33" s="10"/>
      <c r="J33" s="10"/>
      <c r="K33" s="10"/>
      <c r="L33" s="10"/>
      <c r="M33" s="13">
        <f>ROUND((D33+E33)/2,0)</f>
        <v>0</v>
      </c>
      <c r="N33" s="13">
        <f>ROUND((D33+F33)/2,0)</f>
        <v>0</v>
      </c>
      <c r="O33" s="13">
        <f>ROUND((H33+J33)/2,0)</f>
        <v>0</v>
      </c>
      <c r="P33" s="12"/>
    </row>
    <row r="34" spans="2:16" ht="13.5">
      <c r="B34" s="10"/>
      <c r="C34" s="15" t="s">
        <v>31</v>
      </c>
      <c r="D34" s="10"/>
      <c r="E34" s="10"/>
      <c r="F34" s="10"/>
      <c r="G34" s="10"/>
      <c r="H34" s="10"/>
      <c r="I34" s="10"/>
      <c r="J34" s="10"/>
      <c r="K34" s="10"/>
      <c r="L34" s="10"/>
      <c r="M34" s="13">
        <f>ROUND((D34+E34)/2,0)</f>
        <v>0</v>
      </c>
      <c r="N34" s="13">
        <f>ROUND((D34+F34)/2,0)</f>
        <v>0</v>
      </c>
      <c r="O34" s="13">
        <f>ROUND((H34+J34)/2,0)</f>
        <v>0</v>
      </c>
      <c r="P34" s="12"/>
    </row>
    <row r="35" spans="2:16" ht="12.75">
      <c r="B35" s="10"/>
      <c r="C35" s="11" t="s">
        <v>32</v>
      </c>
      <c r="D35" s="10"/>
      <c r="E35" s="10"/>
      <c r="F35" s="10"/>
      <c r="G35" s="10"/>
      <c r="H35" s="10"/>
      <c r="I35" s="10"/>
      <c r="J35" s="10">
        <v>1</v>
      </c>
      <c r="K35" s="10"/>
      <c r="L35" s="10"/>
      <c r="M35" s="13">
        <f>ROUND((D35+E35)/2,0)</f>
        <v>0</v>
      </c>
      <c r="N35" s="13">
        <f>ROUND((D35+F35)/2,0)</f>
        <v>0</v>
      </c>
      <c r="O35" s="13">
        <f>ROUND((H35+J35)/2,0)</f>
        <v>1</v>
      </c>
      <c r="P35" s="10">
        <v>1</v>
      </c>
    </row>
    <row r="36" spans="2:16" ht="12.75">
      <c r="B36" s="10"/>
      <c r="C36" s="11" t="s">
        <v>32</v>
      </c>
      <c r="D36" s="10"/>
      <c r="E36" s="10"/>
      <c r="F36" s="10"/>
      <c r="G36" s="10"/>
      <c r="H36" s="10"/>
      <c r="I36" s="10"/>
      <c r="J36" s="10"/>
      <c r="K36" s="10"/>
      <c r="L36" s="10"/>
      <c r="M36" s="13">
        <f>ROUND((D36+E36)/2,0)</f>
        <v>0</v>
      </c>
      <c r="N36" s="13">
        <f>ROUND((D36+F36)/2,0)</f>
        <v>0</v>
      </c>
      <c r="O36" s="13">
        <f>ROUND((H36+J36)/2,0)</f>
        <v>0</v>
      </c>
      <c r="P36" s="10"/>
    </row>
    <row r="37" spans="2:16" ht="12.75">
      <c r="B37" s="10"/>
      <c r="C37" s="11" t="s">
        <v>35</v>
      </c>
      <c r="D37" s="10"/>
      <c r="E37" s="10"/>
      <c r="F37" s="10"/>
      <c r="G37" s="10"/>
      <c r="H37" s="10"/>
      <c r="I37" s="10"/>
      <c r="J37" s="10"/>
      <c r="K37" s="10"/>
      <c r="L37" s="10"/>
      <c r="M37" s="16"/>
      <c r="N37" s="16"/>
      <c r="O37" s="16"/>
      <c r="P37" s="10"/>
    </row>
    <row r="38" spans="2:16" ht="12.75">
      <c r="B38" s="17" t="s">
        <v>37</v>
      </c>
      <c r="C38" s="11" t="s">
        <v>38</v>
      </c>
      <c r="D38" s="12">
        <f>SUM(D30:D37)</f>
        <v>1</v>
      </c>
      <c r="E38" s="12">
        <f>SUM(E30:E37)</f>
        <v>0</v>
      </c>
      <c r="F38" s="12">
        <f>SUM(F30:F37)</f>
        <v>-1</v>
      </c>
      <c r="G38" s="12">
        <f>SUM(G30:G37)</f>
        <v>2</v>
      </c>
      <c r="H38" s="12">
        <f>SUM(H30:H37)</f>
        <v>1</v>
      </c>
      <c r="I38" s="12">
        <f>SUM(I30:I37)</f>
        <v>-2</v>
      </c>
      <c r="J38" s="12">
        <f>SUM(J30:J37)</f>
        <v>2</v>
      </c>
      <c r="K38" s="12">
        <f>SUM(K30:K37)</f>
        <v>1</v>
      </c>
      <c r="L38" s="12">
        <f>SUM(L30:L37)</f>
        <v>0</v>
      </c>
      <c r="M38" s="18">
        <f>SUM(M30:M37)</f>
        <v>1</v>
      </c>
      <c r="N38" s="18">
        <f>SUM(N30:N37)</f>
        <v>2</v>
      </c>
      <c r="O38" s="18">
        <f>SUM(O30:O37)</f>
        <v>3</v>
      </c>
      <c r="P38" s="12">
        <f>SUM(P30:P37)</f>
        <v>1</v>
      </c>
    </row>
    <row r="39" spans="2:16" ht="12.75">
      <c r="B39" s="6" t="s">
        <v>89</v>
      </c>
      <c r="C39" s="19" t="s">
        <v>40</v>
      </c>
      <c r="D39" s="20">
        <f>1.5^D38</f>
        <v>1.5</v>
      </c>
      <c r="E39" s="20">
        <f>1.5^E38</f>
        <v>1</v>
      </c>
      <c r="F39" s="20">
        <f>1.5^F38</f>
        <v>0.6666666666666666</v>
      </c>
      <c r="G39" s="20">
        <f>1.5^G38</f>
        <v>2.25</v>
      </c>
      <c r="H39" s="20">
        <f>1.5^H38</f>
        <v>1.5</v>
      </c>
      <c r="I39" s="20">
        <f>1.5^I38</f>
        <v>0.4444444444444444</v>
      </c>
      <c r="J39" s="20">
        <f>1.5^J38</f>
        <v>2.25</v>
      </c>
      <c r="K39" s="20">
        <f>1.5^K38</f>
        <v>1.5</v>
      </c>
      <c r="L39" s="20">
        <f>1.5^L38</f>
        <v>1</v>
      </c>
      <c r="M39" s="20">
        <f>1.5^M38</f>
        <v>1.5</v>
      </c>
      <c r="N39" s="20">
        <f>1.5^N38</f>
        <v>2.25</v>
      </c>
      <c r="O39" s="20">
        <f>1.5^O38</f>
        <v>3.375</v>
      </c>
      <c r="P39" s="21">
        <f>P38</f>
        <v>1</v>
      </c>
    </row>
    <row r="41" ht="12.75">
      <c r="B41" t="s">
        <v>106</v>
      </c>
    </row>
    <row r="42" spans="2:16" ht="13.5">
      <c r="B42" s="7" t="s">
        <v>5</v>
      </c>
      <c r="C42" s="8" t="s">
        <v>6</v>
      </c>
      <c r="D42" s="9" t="s">
        <v>7</v>
      </c>
      <c r="E42" s="9" t="s">
        <v>8</v>
      </c>
      <c r="F42" s="9" t="s">
        <v>9</v>
      </c>
      <c r="G42" s="9" t="s">
        <v>10</v>
      </c>
      <c r="H42" s="9" t="s">
        <v>11</v>
      </c>
      <c r="I42" s="9" t="s">
        <v>12</v>
      </c>
      <c r="J42" s="9" t="s">
        <v>13</v>
      </c>
      <c r="K42" s="9" t="s">
        <v>14</v>
      </c>
      <c r="L42" s="9" t="s">
        <v>15</v>
      </c>
      <c r="M42" s="9" t="s">
        <v>16</v>
      </c>
      <c r="N42" s="9" t="s">
        <v>17</v>
      </c>
      <c r="O42" s="9" t="s">
        <v>18</v>
      </c>
      <c r="P42" s="8" t="s">
        <v>19</v>
      </c>
    </row>
    <row r="43" spans="2:16" ht="12.75">
      <c r="B43" s="10" t="s">
        <v>73</v>
      </c>
      <c r="C43" s="11" t="s">
        <v>68</v>
      </c>
      <c r="D43" s="25">
        <f>VLOOKUP(B43,ＩＤデータ!C1:L100,2,FALSE)</f>
        <v>4</v>
      </c>
      <c r="E43" s="25">
        <f>VLOOKUP(B43,ＩＤデータ!C1:L100,3,FALSE)</f>
        <v>8</v>
      </c>
      <c r="F43" s="26">
        <f>VLOOKUP(B43,ＩＤデータ!C1:L100,4,FALSE)</f>
        <v>3</v>
      </c>
      <c r="G43" s="26">
        <f>VLOOKUP(B43,ＩＤデータ!C1:L100,5,FALSE)</f>
        <v>2</v>
      </c>
      <c r="H43" s="25">
        <f>VLOOKUP(B43,ＩＤデータ!C1:L100,6,FALSE)</f>
        <v>8</v>
      </c>
      <c r="I43" s="12">
        <f>VLOOKUP(B43,ＩＤデータ!C1:L100,7,FALSE)</f>
        <v>-1</v>
      </c>
      <c r="J43" s="12">
        <f>VLOOKUP(B43,ＩＤデータ!C1:L100,8,FALSE)</f>
        <v>-1</v>
      </c>
      <c r="K43" s="12">
        <f>VLOOKUP(B43,ＩＤデータ!C1:L100,9,FALSE)</f>
        <v>-1</v>
      </c>
      <c r="L43" s="12">
        <f>VLOOKUP(B43,ＩＤデータ!C1:L100,10,FALSE)</f>
        <v>-2</v>
      </c>
      <c r="M43" s="12"/>
      <c r="N43" s="12"/>
      <c r="O43" s="12"/>
      <c r="P43" s="12"/>
    </row>
    <row r="44" spans="2:16" ht="12.75">
      <c r="B44" s="10"/>
      <c r="C44" s="11" t="s">
        <v>74</v>
      </c>
      <c r="D44" s="12">
        <f>D12</f>
        <v>0</v>
      </c>
      <c r="E44" s="12">
        <f>E12</f>
        <v>-1</v>
      </c>
      <c r="F44" s="12">
        <f>F12</f>
        <v>-1</v>
      </c>
      <c r="G44" s="12">
        <f>G12</f>
        <v>1</v>
      </c>
      <c r="H44" s="12">
        <f>H12</f>
        <v>-1</v>
      </c>
      <c r="I44" s="12">
        <f>I12</f>
        <v>1</v>
      </c>
      <c r="J44" s="12">
        <f>J12</f>
        <v>2</v>
      </c>
      <c r="K44" s="12">
        <f>K12</f>
        <v>3</v>
      </c>
      <c r="L44" s="12">
        <f>L12</f>
        <v>-2</v>
      </c>
      <c r="M44" s="12"/>
      <c r="N44" s="12"/>
      <c r="O44" s="12"/>
      <c r="P44" s="12"/>
    </row>
    <row r="45" spans="2:16" ht="12.75">
      <c r="B45" s="10"/>
      <c r="C45" s="11" t="s">
        <v>77</v>
      </c>
      <c r="D45" s="10"/>
      <c r="E45" s="10"/>
      <c r="F45" s="10"/>
      <c r="G45" s="10"/>
      <c r="H45" s="10"/>
      <c r="I45" s="10"/>
      <c r="J45" s="10"/>
      <c r="K45" s="10"/>
      <c r="L45" s="10"/>
      <c r="M45" s="12"/>
      <c r="N45" s="12"/>
      <c r="O45" s="12"/>
      <c r="P45" s="12"/>
    </row>
    <row r="46" spans="2:16" ht="12.75">
      <c r="B46" s="10"/>
      <c r="C46" s="11" t="s">
        <v>78</v>
      </c>
      <c r="D46" s="10"/>
      <c r="E46" s="10"/>
      <c r="F46" s="10"/>
      <c r="G46" s="10"/>
      <c r="H46" s="10"/>
      <c r="I46" s="10"/>
      <c r="J46" s="10"/>
      <c r="K46" s="10"/>
      <c r="L46" s="10"/>
      <c r="M46" s="12"/>
      <c r="N46" s="12"/>
      <c r="O46" s="12"/>
      <c r="P46" s="12"/>
    </row>
    <row r="47" spans="2:16" ht="12.75">
      <c r="B47" s="10"/>
      <c r="C47" s="11" t="s">
        <v>79</v>
      </c>
      <c r="D47" s="12">
        <f>D44</f>
        <v>0</v>
      </c>
      <c r="E47" s="12">
        <f>E44</f>
        <v>-1</v>
      </c>
      <c r="F47" s="12">
        <f>F44</f>
        <v>-1</v>
      </c>
      <c r="G47" s="12">
        <f>G44</f>
        <v>1</v>
      </c>
      <c r="H47" s="12">
        <f>H44</f>
        <v>-1</v>
      </c>
      <c r="I47" s="12">
        <f>MAX(I44:I46)</f>
        <v>1</v>
      </c>
      <c r="J47" s="12">
        <f>MAX(J44:J46)</f>
        <v>2</v>
      </c>
      <c r="K47" s="12">
        <f>MAX(K44:K46)</f>
        <v>3</v>
      </c>
      <c r="L47" s="12">
        <f>MAX(L44:L46)</f>
        <v>-2</v>
      </c>
      <c r="M47" s="12"/>
      <c r="N47" s="12"/>
      <c r="O47" s="12"/>
      <c r="P47" s="12"/>
    </row>
    <row r="48" spans="2:16" ht="12.75">
      <c r="B48" s="10"/>
      <c r="C48" s="11" t="s">
        <v>32</v>
      </c>
      <c r="D48" s="10"/>
      <c r="E48" s="10"/>
      <c r="F48" s="10"/>
      <c r="G48" s="10"/>
      <c r="H48" s="10"/>
      <c r="I48" s="10"/>
      <c r="J48" s="10"/>
      <c r="K48" s="10"/>
      <c r="L48" s="10"/>
      <c r="M48" s="10"/>
      <c r="N48" s="10"/>
      <c r="O48" s="10"/>
      <c r="P48" s="10"/>
    </row>
    <row r="49" spans="2:16" ht="12.75">
      <c r="B49" s="11"/>
      <c r="C49" s="11" t="s">
        <v>38</v>
      </c>
      <c r="D49" s="12">
        <f>D43</f>
        <v>4</v>
      </c>
      <c r="E49" s="12">
        <f>E43</f>
        <v>8</v>
      </c>
      <c r="F49" s="12">
        <f>F43</f>
        <v>3</v>
      </c>
      <c r="G49" s="12">
        <f>G43</f>
        <v>2</v>
      </c>
      <c r="H49" s="12">
        <f>H43</f>
        <v>8</v>
      </c>
      <c r="I49" s="12">
        <f>I43+I47</f>
        <v>0</v>
      </c>
      <c r="J49" s="12">
        <f>J43+J47</f>
        <v>1</v>
      </c>
      <c r="K49" s="12">
        <f>K43+K47</f>
        <v>2</v>
      </c>
      <c r="L49" s="12">
        <f>L43+L47</f>
        <v>-4</v>
      </c>
      <c r="M49" s="13">
        <f>ROUND((D49+E49)/2,0)</f>
        <v>6</v>
      </c>
      <c r="N49" s="13">
        <f>ROUND((D49+F49)/2,0)</f>
        <v>4</v>
      </c>
      <c r="O49" s="13">
        <f>ROUND((H49+J49)/2,0)</f>
        <v>5</v>
      </c>
      <c r="P49" s="12">
        <f>SUM(P43:P44)</f>
        <v>0</v>
      </c>
    </row>
    <row r="50" spans="2:16" ht="12.75">
      <c r="B50" s="6" t="s">
        <v>83</v>
      </c>
      <c r="C50" s="19" t="s">
        <v>40</v>
      </c>
      <c r="D50" s="20">
        <f>1.5^D49</f>
        <v>5.0625</v>
      </c>
      <c r="E50" s="20">
        <f>1.5^E49</f>
        <v>25.62890625</v>
      </c>
      <c r="F50" s="20">
        <f>1.5^F49</f>
        <v>3.375</v>
      </c>
      <c r="G50" s="20">
        <f>1.5^G49</f>
        <v>2.25</v>
      </c>
      <c r="H50" s="20">
        <f>1.5^H49</f>
        <v>25.62890625</v>
      </c>
      <c r="I50" s="20">
        <f>1.5^I49</f>
        <v>1</v>
      </c>
      <c r="J50" s="20">
        <f>1.5^J49</f>
        <v>1.5</v>
      </c>
      <c r="K50" s="20">
        <f>1.5^K49</f>
        <v>2.25</v>
      </c>
      <c r="L50" s="20">
        <f>1.5^L49</f>
        <v>0.19753086419753085</v>
      </c>
      <c r="M50" s="20">
        <f>1.5^M49</f>
        <v>11.390625</v>
      </c>
      <c r="N50" s="20">
        <f>1.5^N49</f>
        <v>5.0625</v>
      </c>
      <c r="O50" s="20">
        <f>1.5^O49</f>
        <v>7.59375</v>
      </c>
      <c r="P50" s="21">
        <f>P49</f>
        <v>0</v>
      </c>
    </row>
    <row r="54" ht="12.75">
      <c r="B54" t="s">
        <v>87</v>
      </c>
    </row>
    <row r="55" spans="2:16" ht="13.5">
      <c r="B55" s="7" t="s">
        <v>5</v>
      </c>
      <c r="C55" s="8" t="s">
        <v>6</v>
      </c>
      <c r="D55" s="9" t="s">
        <v>7</v>
      </c>
      <c r="E55" s="9" t="s">
        <v>8</v>
      </c>
      <c r="F55" s="9" t="s">
        <v>9</v>
      </c>
      <c r="G55" s="9" t="s">
        <v>10</v>
      </c>
      <c r="H55" s="9" t="s">
        <v>11</v>
      </c>
      <c r="I55" s="9" t="s">
        <v>12</v>
      </c>
      <c r="J55" s="9" t="s">
        <v>13</v>
      </c>
      <c r="K55" s="9" t="s">
        <v>14</v>
      </c>
      <c r="L55" s="9" t="s">
        <v>15</v>
      </c>
      <c r="M55" s="9" t="s">
        <v>16</v>
      </c>
      <c r="N55" s="9" t="s">
        <v>17</v>
      </c>
      <c r="O55" s="9" t="s">
        <v>18</v>
      </c>
      <c r="P55" s="8" t="s">
        <v>19</v>
      </c>
    </row>
    <row r="56" spans="2:16" ht="12.75">
      <c r="B56" s="10" t="s">
        <v>83</v>
      </c>
      <c r="C56" s="11" t="s">
        <v>40</v>
      </c>
      <c r="D56" s="12">
        <v>5.06</v>
      </c>
      <c r="E56" s="12">
        <v>25.63</v>
      </c>
      <c r="F56" s="12">
        <v>3.38</v>
      </c>
      <c r="G56" s="12">
        <v>2.25</v>
      </c>
      <c r="H56" s="12">
        <v>25.63</v>
      </c>
      <c r="I56" s="12">
        <v>1</v>
      </c>
      <c r="J56" s="12">
        <v>1.5</v>
      </c>
      <c r="K56" s="12">
        <v>2.25</v>
      </c>
      <c r="L56" s="12">
        <v>0.2</v>
      </c>
      <c r="M56" s="28">
        <v>11.39</v>
      </c>
      <c r="N56" s="28">
        <v>5.06</v>
      </c>
      <c r="O56" s="28">
        <v>7.59</v>
      </c>
      <c r="P56" s="12">
        <v>0</v>
      </c>
    </row>
    <row r="57" spans="2:16" ht="12.75">
      <c r="B57" s="10" t="s">
        <v>83</v>
      </c>
      <c r="C57" s="11" t="s">
        <v>40</v>
      </c>
      <c r="D57" s="12">
        <v>5.06</v>
      </c>
      <c r="E57" s="12">
        <v>25.63</v>
      </c>
      <c r="F57" s="12">
        <v>3.38</v>
      </c>
      <c r="G57" s="12">
        <v>2.25</v>
      </c>
      <c r="H57" s="12">
        <v>25.63</v>
      </c>
      <c r="I57" s="12">
        <v>1</v>
      </c>
      <c r="J57" s="12">
        <v>1.5</v>
      </c>
      <c r="K57" s="12">
        <v>2.25</v>
      </c>
      <c r="L57" s="12">
        <v>0.2</v>
      </c>
      <c r="M57" s="28">
        <v>11.39</v>
      </c>
      <c r="N57" s="28">
        <v>5.06</v>
      </c>
      <c r="O57" s="28">
        <v>7.59</v>
      </c>
      <c r="P57" s="12">
        <v>0</v>
      </c>
    </row>
    <row r="58" spans="2:16" ht="12.75">
      <c r="B58" s="10" t="s">
        <v>83</v>
      </c>
      <c r="C58" s="11" t="s">
        <v>40</v>
      </c>
      <c r="D58" s="12">
        <v>5.06</v>
      </c>
      <c r="E58" s="12">
        <v>25.63</v>
      </c>
      <c r="F58" s="12">
        <v>3.38</v>
      </c>
      <c r="G58" s="12">
        <v>2.25</v>
      </c>
      <c r="H58" s="12">
        <v>25.63</v>
      </c>
      <c r="I58" s="12">
        <v>1</v>
      </c>
      <c r="J58" s="12">
        <v>1.5</v>
      </c>
      <c r="K58" s="12">
        <v>2.25</v>
      </c>
      <c r="L58" s="12">
        <v>0.2</v>
      </c>
      <c r="M58" s="28">
        <v>11.39</v>
      </c>
      <c r="N58" s="28">
        <v>5.06</v>
      </c>
      <c r="O58" s="28">
        <v>7.59</v>
      </c>
      <c r="P58" s="12">
        <v>0</v>
      </c>
    </row>
    <row r="59" spans="2:16" ht="12.75">
      <c r="B59" s="10" t="s">
        <v>89</v>
      </c>
      <c r="C59" s="11" t="s">
        <v>40</v>
      </c>
      <c r="D59" s="12">
        <v>1.5</v>
      </c>
      <c r="E59" s="12">
        <v>1</v>
      </c>
      <c r="F59" s="12">
        <v>0.67</v>
      </c>
      <c r="G59" s="12">
        <v>2.25</v>
      </c>
      <c r="H59" s="12">
        <v>1.5</v>
      </c>
      <c r="I59" s="12">
        <v>0.44</v>
      </c>
      <c r="J59" s="12">
        <v>2.25</v>
      </c>
      <c r="K59" s="12">
        <v>1.5</v>
      </c>
      <c r="L59" s="12">
        <v>1</v>
      </c>
      <c r="M59" s="28">
        <v>1.5</v>
      </c>
      <c r="N59" s="28">
        <v>2.25</v>
      </c>
      <c r="O59" s="28">
        <v>3.38</v>
      </c>
      <c r="P59" s="12">
        <v>1</v>
      </c>
    </row>
    <row r="60" spans="2:16" ht="12.75">
      <c r="B60" s="10" t="s">
        <v>89</v>
      </c>
      <c r="C60" s="11" t="s">
        <v>40</v>
      </c>
      <c r="D60" s="12">
        <v>1.5</v>
      </c>
      <c r="E60" s="12">
        <v>1</v>
      </c>
      <c r="F60" s="12">
        <v>0.67</v>
      </c>
      <c r="G60" s="12">
        <v>2.25</v>
      </c>
      <c r="H60" s="12">
        <v>1.5</v>
      </c>
      <c r="I60" s="12">
        <v>0.44</v>
      </c>
      <c r="J60" s="12">
        <v>2.25</v>
      </c>
      <c r="K60" s="12">
        <v>1.5</v>
      </c>
      <c r="L60" s="12">
        <v>1</v>
      </c>
      <c r="M60" s="28">
        <v>1.5</v>
      </c>
      <c r="N60" s="28">
        <v>2.25</v>
      </c>
      <c r="O60" s="28">
        <v>3.38</v>
      </c>
      <c r="P60" s="12">
        <v>1</v>
      </c>
    </row>
    <row r="61" spans="2:16" ht="12.75">
      <c r="B61" s="10" t="s">
        <v>89</v>
      </c>
      <c r="C61" s="11" t="s">
        <v>40</v>
      </c>
      <c r="D61" s="12">
        <v>1.5</v>
      </c>
      <c r="E61" s="12">
        <v>1</v>
      </c>
      <c r="F61" s="12">
        <v>0.67</v>
      </c>
      <c r="G61" s="12">
        <v>2.25</v>
      </c>
      <c r="H61" s="12">
        <v>1.5</v>
      </c>
      <c r="I61" s="12">
        <v>0.44</v>
      </c>
      <c r="J61" s="12">
        <v>2.25</v>
      </c>
      <c r="K61" s="12">
        <v>1.5</v>
      </c>
      <c r="L61" s="12">
        <v>1</v>
      </c>
      <c r="M61" s="28">
        <v>1.5</v>
      </c>
      <c r="N61" s="28">
        <v>2.25</v>
      </c>
      <c r="O61" s="28">
        <v>3.38</v>
      </c>
      <c r="P61" s="12">
        <v>1</v>
      </c>
    </row>
    <row r="62" spans="2:16" ht="12.75">
      <c r="B62" s="10" t="s">
        <v>89</v>
      </c>
      <c r="C62" s="11" t="s">
        <v>40</v>
      </c>
      <c r="D62" s="12">
        <v>1.5</v>
      </c>
      <c r="E62" s="12">
        <v>1</v>
      </c>
      <c r="F62" s="12">
        <v>0.67</v>
      </c>
      <c r="G62" s="12">
        <v>2.25</v>
      </c>
      <c r="H62" s="12">
        <v>1.5</v>
      </c>
      <c r="I62" s="12">
        <v>0.44</v>
      </c>
      <c r="J62" s="12">
        <v>2.25</v>
      </c>
      <c r="K62" s="12">
        <v>1.5</v>
      </c>
      <c r="L62" s="12">
        <v>1</v>
      </c>
      <c r="M62" s="28">
        <v>1.5</v>
      </c>
      <c r="N62" s="28">
        <v>2.25</v>
      </c>
      <c r="O62" s="28">
        <v>3.38</v>
      </c>
      <c r="P62" s="12">
        <v>1</v>
      </c>
    </row>
    <row r="63" spans="2:16" ht="12.75">
      <c r="B63" s="10" t="s">
        <v>89</v>
      </c>
      <c r="C63" s="11" t="s">
        <v>40</v>
      </c>
      <c r="D63" s="12">
        <v>1.5</v>
      </c>
      <c r="E63" s="12">
        <v>1</v>
      </c>
      <c r="F63" s="12">
        <v>0.67</v>
      </c>
      <c r="G63" s="12">
        <v>2.25</v>
      </c>
      <c r="H63" s="12">
        <v>1.5</v>
      </c>
      <c r="I63" s="12">
        <v>0.44</v>
      </c>
      <c r="J63" s="12">
        <v>2.25</v>
      </c>
      <c r="K63" s="12">
        <v>1.5</v>
      </c>
      <c r="L63" s="12">
        <v>1</v>
      </c>
      <c r="M63" s="28">
        <v>1.5</v>
      </c>
      <c r="N63" s="28">
        <v>2.25</v>
      </c>
      <c r="O63" s="28">
        <v>3.38</v>
      </c>
      <c r="P63" s="12">
        <v>1</v>
      </c>
    </row>
    <row r="64" spans="2:16" ht="12.75">
      <c r="B64" s="10" t="s">
        <v>55</v>
      </c>
      <c r="C64" s="11" t="s">
        <v>40</v>
      </c>
      <c r="D64" s="12">
        <v>1.5</v>
      </c>
      <c r="E64" s="12">
        <v>1</v>
      </c>
      <c r="F64" s="12">
        <v>0.67</v>
      </c>
      <c r="G64" s="12">
        <v>2.25</v>
      </c>
      <c r="H64" s="12">
        <v>1.5</v>
      </c>
      <c r="I64" s="12">
        <v>0.44</v>
      </c>
      <c r="J64" s="12">
        <v>1.5</v>
      </c>
      <c r="K64" s="12">
        <v>1.5</v>
      </c>
      <c r="L64" s="12">
        <v>1</v>
      </c>
      <c r="M64" s="28">
        <v>1.5</v>
      </c>
      <c r="N64" s="28">
        <v>2.25</v>
      </c>
      <c r="O64" s="28">
        <v>2.25</v>
      </c>
      <c r="P64" s="12">
        <v>0</v>
      </c>
    </row>
    <row r="65" spans="2:16" ht="12.75">
      <c r="B65" s="10" t="s">
        <v>55</v>
      </c>
      <c r="C65" s="11" t="s">
        <v>40</v>
      </c>
      <c r="D65" s="12">
        <v>1.5</v>
      </c>
      <c r="E65" s="12">
        <v>1</v>
      </c>
      <c r="F65" s="12">
        <v>0.67</v>
      </c>
      <c r="G65" s="12">
        <v>2.25</v>
      </c>
      <c r="H65" s="12">
        <v>1.5</v>
      </c>
      <c r="I65" s="12">
        <v>0.44</v>
      </c>
      <c r="J65" s="12">
        <v>1.5</v>
      </c>
      <c r="K65" s="12">
        <v>1.5</v>
      </c>
      <c r="L65" s="12">
        <v>1</v>
      </c>
      <c r="M65" s="28">
        <v>1.5</v>
      </c>
      <c r="N65" s="28">
        <v>2.25</v>
      </c>
      <c r="O65" s="28">
        <v>2.25</v>
      </c>
      <c r="P65" s="12">
        <v>0</v>
      </c>
    </row>
    <row r="66" spans="2:16" ht="12.75">
      <c r="B66" s="10" t="s">
        <v>55</v>
      </c>
      <c r="C66" s="11" t="s">
        <v>40</v>
      </c>
      <c r="D66" s="12">
        <v>1.5</v>
      </c>
      <c r="E66" s="12">
        <v>1</v>
      </c>
      <c r="F66" s="12">
        <v>0.67</v>
      </c>
      <c r="G66" s="12">
        <v>2.25</v>
      </c>
      <c r="H66" s="12">
        <v>1.5</v>
      </c>
      <c r="I66" s="12">
        <v>0.44</v>
      </c>
      <c r="J66" s="12">
        <v>1.5</v>
      </c>
      <c r="K66" s="12">
        <v>1.5</v>
      </c>
      <c r="L66" s="12">
        <v>1</v>
      </c>
      <c r="M66" s="28">
        <v>1.5</v>
      </c>
      <c r="N66" s="28">
        <v>2.25</v>
      </c>
      <c r="O66" s="28">
        <v>2.25</v>
      </c>
      <c r="P66" s="12">
        <v>0</v>
      </c>
    </row>
    <row r="67" spans="2:16" ht="12.75">
      <c r="B67" s="10" t="s">
        <v>55</v>
      </c>
      <c r="C67" s="11" t="s">
        <v>40</v>
      </c>
      <c r="D67" s="12">
        <v>1.5</v>
      </c>
      <c r="E67" s="12">
        <v>1</v>
      </c>
      <c r="F67" s="12">
        <v>0.67</v>
      </c>
      <c r="G67" s="12">
        <v>2.25</v>
      </c>
      <c r="H67" s="12">
        <v>1.5</v>
      </c>
      <c r="I67" s="12">
        <v>0.44</v>
      </c>
      <c r="J67" s="12">
        <v>1.5</v>
      </c>
      <c r="K67" s="12">
        <v>1.5</v>
      </c>
      <c r="L67" s="12">
        <v>1</v>
      </c>
      <c r="M67" s="28">
        <v>1.5</v>
      </c>
      <c r="N67" s="28">
        <v>2.25</v>
      </c>
      <c r="O67" s="28">
        <v>2.25</v>
      </c>
      <c r="P67" s="12">
        <v>0</v>
      </c>
    </row>
    <row r="68" spans="2:16" ht="12.75">
      <c r="B68" s="10" t="s">
        <v>55</v>
      </c>
      <c r="C68" s="11" t="s">
        <v>40</v>
      </c>
      <c r="D68" s="12">
        <v>1.5</v>
      </c>
      <c r="E68" s="12">
        <v>1</v>
      </c>
      <c r="F68" s="12">
        <v>0.67</v>
      </c>
      <c r="G68" s="12">
        <v>2.25</v>
      </c>
      <c r="H68" s="12">
        <v>1.5</v>
      </c>
      <c r="I68" s="12">
        <v>0.44</v>
      </c>
      <c r="J68" s="12">
        <v>1.5</v>
      </c>
      <c r="K68" s="12">
        <v>1.5</v>
      </c>
      <c r="L68" s="12">
        <v>1</v>
      </c>
      <c r="M68" s="28">
        <v>1.5</v>
      </c>
      <c r="N68" s="28">
        <v>2.25</v>
      </c>
      <c r="O68" s="28">
        <v>2.25</v>
      </c>
      <c r="P68" s="12">
        <v>0</v>
      </c>
    </row>
    <row r="69" spans="2:16" ht="12.75">
      <c r="B69" s="10" t="s">
        <v>55</v>
      </c>
      <c r="C69" s="11" t="s">
        <v>40</v>
      </c>
      <c r="D69" s="12">
        <v>1.5</v>
      </c>
      <c r="E69" s="12">
        <v>1</v>
      </c>
      <c r="F69" s="12">
        <v>0.67</v>
      </c>
      <c r="G69" s="12">
        <v>2.25</v>
      </c>
      <c r="H69" s="12">
        <v>1.5</v>
      </c>
      <c r="I69" s="12">
        <v>0.44</v>
      </c>
      <c r="J69" s="12">
        <v>1.5</v>
      </c>
      <c r="K69" s="12">
        <v>1.5</v>
      </c>
      <c r="L69" s="12">
        <v>1</v>
      </c>
      <c r="M69" s="28">
        <v>1.5</v>
      </c>
      <c r="N69" s="28">
        <v>2.25</v>
      </c>
      <c r="O69" s="28">
        <v>2.25</v>
      </c>
      <c r="P69" s="12">
        <v>0</v>
      </c>
    </row>
    <row r="70" spans="2:16" ht="12.75">
      <c r="B70" s="10" t="s">
        <v>55</v>
      </c>
      <c r="C70" s="11" t="s">
        <v>40</v>
      </c>
      <c r="D70" s="12">
        <v>1.5</v>
      </c>
      <c r="E70" s="12">
        <v>1</v>
      </c>
      <c r="F70" s="12">
        <v>0.67</v>
      </c>
      <c r="G70" s="12">
        <v>2.25</v>
      </c>
      <c r="H70" s="12">
        <v>1.5</v>
      </c>
      <c r="I70" s="12">
        <v>0.44</v>
      </c>
      <c r="J70" s="12">
        <v>1.5</v>
      </c>
      <c r="K70" s="12">
        <v>1.5</v>
      </c>
      <c r="L70" s="12">
        <v>1</v>
      </c>
      <c r="M70" s="28">
        <v>1.5</v>
      </c>
      <c r="N70" s="28">
        <v>2.25</v>
      </c>
      <c r="O70" s="28">
        <v>2.25</v>
      </c>
      <c r="P70" s="12">
        <v>0</v>
      </c>
    </row>
    <row r="71" spans="2:16" ht="12.75">
      <c r="B71" s="10" t="s">
        <v>55</v>
      </c>
      <c r="C71" s="11" t="s">
        <v>40</v>
      </c>
      <c r="D71" s="12">
        <v>1.5</v>
      </c>
      <c r="E71" s="12">
        <v>1</v>
      </c>
      <c r="F71" s="12">
        <v>0.67</v>
      </c>
      <c r="G71" s="12">
        <v>2.25</v>
      </c>
      <c r="H71" s="12">
        <v>1.5</v>
      </c>
      <c r="I71" s="12">
        <v>0.44</v>
      </c>
      <c r="J71" s="12">
        <v>1.5</v>
      </c>
      <c r="K71" s="12">
        <v>1.5</v>
      </c>
      <c r="L71" s="12">
        <v>1</v>
      </c>
      <c r="M71" s="28">
        <v>1.5</v>
      </c>
      <c r="N71" s="28">
        <v>2.25</v>
      </c>
      <c r="O71" s="28">
        <v>2.25</v>
      </c>
      <c r="P71" s="12">
        <v>0</v>
      </c>
    </row>
    <row r="72" spans="2:16" ht="12.75">
      <c r="B72" s="10" t="s">
        <v>55</v>
      </c>
      <c r="C72" s="11" t="s">
        <v>40</v>
      </c>
      <c r="D72" s="12">
        <v>1.5</v>
      </c>
      <c r="E72" s="12">
        <v>1</v>
      </c>
      <c r="F72" s="12">
        <v>0.67</v>
      </c>
      <c r="G72" s="12">
        <v>2.25</v>
      </c>
      <c r="H72" s="12">
        <v>1.5</v>
      </c>
      <c r="I72" s="12">
        <v>0.44</v>
      </c>
      <c r="J72" s="12">
        <v>1.5</v>
      </c>
      <c r="K72" s="12">
        <v>1.5</v>
      </c>
      <c r="L72" s="12">
        <v>1</v>
      </c>
      <c r="M72" s="28">
        <v>1.5</v>
      </c>
      <c r="N72" s="28">
        <v>2.25</v>
      </c>
      <c r="O72" s="28">
        <v>2.25</v>
      </c>
      <c r="P72" s="12">
        <v>0</v>
      </c>
    </row>
    <row r="73" spans="2:16" ht="12.75">
      <c r="B73" s="10" t="s">
        <v>55</v>
      </c>
      <c r="C73" s="11" t="s">
        <v>40</v>
      </c>
      <c r="D73" s="12">
        <v>1.5</v>
      </c>
      <c r="E73" s="12">
        <v>1</v>
      </c>
      <c r="F73" s="12">
        <v>0.67</v>
      </c>
      <c r="G73" s="12">
        <v>2.25</v>
      </c>
      <c r="H73" s="12">
        <v>1.5</v>
      </c>
      <c r="I73" s="12">
        <v>0.44</v>
      </c>
      <c r="J73" s="12">
        <v>1.5</v>
      </c>
      <c r="K73" s="12">
        <v>1.5</v>
      </c>
      <c r="L73" s="12">
        <v>1</v>
      </c>
      <c r="M73" s="28">
        <v>1.5</v>
      </c>
      <c r="N73" s="28">
        <v>2.25</v>
      </c>
      <c r="O73" s="28">
        <v>2.25</v>
      </c>
      <c r="P73" s="12">
        <v>0</v>
      </c>
    </row>
    <row r="74" spans="2:16" ht="12.75">
      <c r="B74" s="10"/>
      <c r="C74" s="11"/>
      <c r="D74" s="12"/>
      <c r="E74" s="12"/>
      <c r="F74" s="12"/>
      <c r="G74" s="12"/>
      <c r="H74" s="12"/>
      <c r="I74" s="12"/>
      <c r="J74" s="12"/>
      <c r="K74" s="12"/>
      <c r="L74" s="12"/>
      <c r="M74" s="28"/>
      <c r="N74" s="28"/>
      <c r="O74" s="28"/>
      <c r="P74" s="12"/>
    </row>
    <row r="75" spans="2:18" ht="12.75">
      <c r="B75" s="10"/>
      <c r="C75" s="11"/>
      <c r="D75" s="12"/>
      <c r="E75" s="12"/>
      <c r="F75" s="12"/>
      <c r="G75" s="12"/>
      <c r="H75" s="12"/>
      <c r="I75" s="12"/>
      <c r="J75" s="12"/>
      <c r="K75" s="12"/>
      <c r="L75" s="12"/>
      <c r="M75" s="28"/>
      <c r="N75" s="28"/>
      <c r="O75" s="28"/>
      <c r="P75" s="12"/>
      <c r="R75" t="s">
        <v>107</v>
      </c>
    </row>
    <row r="76" spans="2:20" ht="12.75">
      <c r="B76" s="10"/>
      <c r="C76" s="11"/>
      <c r="D76" s="12"/>
      <c r="E76" s="12"/>
      <c r="F76" s="12"/>
      <c r="G76" s="12"/>
      <c r="H76" s="12"/>
      <c r="I76" s="12"/>
      <c r="J76" s="12"/>
      <c r="K76" s="12"/>
      <c r="L76" s="12"/>
      <c r="M76" s="28"/>
      <c r="N76" s="28"/>
      <c r="O76" s="28"/>
      <c r="P76" s="12"/>
      <c r="R76" s="34"/>
      <c r="S76" s="34" t="s">
        <v>98</v>
      </c>
      <c r="T76" s="34" t="s">
        <v>99</v>
      </c>
    </row>
    <row r="77" spans="2:20" ht="12.75">
      <c r="B77" s="10"/>
      <c r="C77" s="11"/>
      <c r="D77" s="12"/>
      <c r="E77" s="12"/>
      <c r="F77" s="12"/>
      <c r="G77" s="12"/>
      <c r="H77" s="12"/>
      <c r="I77" s="12"/>
      <c r="J77" s="12"/>
      <c r="K77" s="12"/>
      <c r="L77" s="12"/>
      <c r="M77" s="28"/>
      <c r="N77" s="28"/>
      <c r="O77" s="28"/>
      <c r="P77" s="12"/>
      <c r="R77" s="34" t="s">
        <v>7</v>
      </c>
      <c r="S77" s="30">
        <f>D88</f>
        <v>9</v>
      </c>
      <c r="T77" s="30">
        <f>D87</f>
        <v>37.68</v>
      </c>
    </row>
    <row r="78" spans="2:20" ht="12.75">
      <c r="B78" s="10"/>
      <c r="C78" s="11"/>
      <c r="D78" s="12"/>
      <c r="E78" s="12"/>
      <c r="F78" s="12"/>
      <c r="G78" s="12"/>
      <c r="H78" s="12"/>
      <c r="I78" s="12"/>
      <c r="J78" s="12"/>
      <c r="K78" s="12"/>
      <c r="L78" s="12"/>
      <c r="M78" s="28"/>
      <c r="N78" s="28"/>
      <c r="O78" s="28"/>
      <c r="P78" s="12"/>
      <c r="R78" s="34" t="s">
        <v>8</v>
      </c>
      <c r="S78" s="30">
        <f>E88</f>
        <v>11</v>
      </c>
      <c r="T78" s="30">
        <f>E87</f>
        <v>91.88999999999999</v>
      </c>
    </row>
    <row r="79" spans="2:20" ht="12.75">
      <c r="B79" s="10"/>
      <c r="C79" s="11"/>
      <c r="D79" s="12"/>
      <c r="E79" s="12"/>
      <c r="F79" s="12"/>
      <c r="G79" s="12"/>
      <c r="H79" s="12"/>
      <c r="I79" s="12"/>
      <c r="J79" s="12"/>
      <c r="K79" s="12"/>
      <c r="L79" s="12"/>
      <c r="M79" s="28"/>
      <c r="N79" s="28"/>
      <c r="O79" s="28"/>
      <c r="P79" s="12"/>
      <c r="R79" s="34" t="s">
        <v>100</v>
      </c>
      <c r="S79" s="30">
        <f>F88</f>
        <v>7</v>
      </c>
      <c r="T79" s="30">
        <f>F87</f>
        <v>20.19</v>
      </c>
    </row>
    <row r="80" spans="2:20" ht="12.75">
      <c r="B80" s="10"/>
      <c r="C80" s="11"/>
      <c r="D80" s="12"/>
      <c r="E80" s="12"/>
      <c r="F80" s="12"/>
      <c r="G80" s="12"/>
      <c r="H80" s="12"/>
      <c r="I80" s="12"/>
      <c r="J80" s="12"/>
      <c r="K80" s="12"/>
      <c r="L80" s="12"/>
      <c r="M80" s="28"/>
      <c r="N80" s="28"/>
      <c r="O80" s="28"/>
      <c r="P80" s="12"/>
      <c r="R80" s="34" t="s">
        <v>10</v>
      </c>
      <c r="S80" s="30">
        <f>G88</f>
        <v>9</v>
      </c>
      <c r="T80" s="30">
        <f>G87</f>
        <v>40.5</v>
      </c>
    </row>
    <row r="81" spans="2:20" ht="12.75">
      <c r="B81" s="10"/>
      <c r="C81" s="11"/>
      <c r="D81" s="12"/>
      <c r="E81" s="12"/>
      <c r="F81" s="12"/>
      <c r="G81" s="12"/>
      <c r="H81" s="12"/>
      <c r="I81" s="12"/>
      <c r="J81" s="12"/>
      <c r="K81" s="12"/>
      <c r="L81" s="12"/>
      <c r="M81" s="28"/>
      <c r="N81" s="28"/>
      <c r="O81" s="28"/>
      <c r="P81" s="12"/>
      <c r="R81" s="34" t="s">
        <v>11</v>
      </c>
      <c r="S81" s="30">
        <f>H88</f>
        <v>11</v>
      </c>
      <c r="T81" s="30">
        <f>H87</f>
        <v>99.38999999999999</v>
      </c>
    </row>
    <row r="82" spans="2:20" ht="12.75">
      <c r="B82" s="10"/>
      <c r="C82" s="11"/>
      <c r="D82" s="12"/>
      <c r="E82" s="12"/>
      <c r="F82" s="12"/>
      <c r="G82" s="12"/>
      <c r="H82" s="12"/>
      <c r="I82" s="12"/>
      <c r="J82" s="12"/>
      <c r="K82" s="12"/>
      <c r="L82" s="12"/>
      <c r="M82" s="28"/>
      <c r="N82" s="28"/>
      <c r="O82" s="28"/>
      <c r="P82" s="12"/>
      <c r="R82" s="34" t="s">
        <v>12</v>
      </c>
      <c r="S82" s="30">
        <f>I88</f>
        <v>6</v>
      </c>
      <c r="T82" s="30">
        <f>I87</f>
        <v>9.600000000000003</v>
      </c>
    </row>
    <row r="83" spans="2:20" ht="12.75">
      <c r="B83" s="10"/>
      <c r="C83" s="11"/>
      <c r="D83" s="12"/>
      <c r="E83" s="12"/>
      <c r="F83" s="12"/>
      <c r="G83" s="12"/>
      <c r="H83" s="12"/>
      <c r="I83" s="12"/>
      <c r="J83" s="12"/>
      <c r="K83" s="12"/>
      <c r="L83" s="12"/>
      <c r="M83" s="28"/>
      <c r="N83" s="28"/>
      <c r="O83" s="28"/>
      <c r="P83" s="12"/>
      <c r="R83" s="34" t="s">
        <v>13</v>
      </c>
      <c r="S83" s="30">
        <f>J88</f>
        <v>8</v>
      </c>
      <c r="T83" s="30">
        <f>J87</f>
        <v>30.75</v>
      </c>
    </row>
    <row r="84" spans="2:20" ht="12.75">
      <c r="B84" s="10"/>
      <c r="C84" s="11"/>
      <c r="D84" s="12"/>
      <c r="E84" s="12"/>
      <c r="F84" s="12"/>
      <c r="G84" s="12"/>
      <c r="H84" s="12"/>
      <c r="I84" s="12"/>
      <c r="J84" s="12"/>
      <c r="K84" s="12"/>
      <c r="L84" s="12"/>
      <c r="M84" s="28"/>
      <c r="N84" s="28"/>
      <c r="O84" s="28"/>
      <c r="P84" s="12"/>
      <c r="R84" s="34" t="s">
        <v>14</v>
      </c>
      <c r="S84" s="30">
        <f>K88</f>
        <v>8</v>
      </c>
      <c r="T84" s="30">
        <f>K87</f>
        <v>29.25</v>
      </c>
    </row>
    <row r="85" spans="2:20" ht="12.75">
      <c r="B85" s="10"/>
      <c r="C85" s="11"/>
      <c r="D85" s="12"/>
      <c r="E85" s="12"/>
      <c r="F85" s="12"/>
      <c r="G85" s="12"/>
      <c r="H85" s="12"/>
      <c r="I85" s="12"/>
      <c r="J85" s="12"/>
      <c r="K85" s="12"/>
      <c r="L85" s="12"/>
      <c r="M85" s="28"/>
      <c r="N85" s="28"/>
      <c r="O85" s="28"/>
      <c r="P85" s="12"/>
      <c r="R85" s="34" t="s">
        <v>15</v>
      </c>
      <c r="S85" s="30">
        <f>L88</f>
        <v>7</v>
      </c>
      <c r="T85" s="30">
        <f>L87</f>
        <v>15.6</v>
      </c>
    </row>
    <row r="86" spans="2:20" ht="12.75">
      <c r="B86" s="10"/>
      <c r="C86" s="11"/>
      <c r="D86" s="12"/>
      <c r="E86" s="12"/>
      <c r="F86" s="12"/>
      <c r="G86" s="12"/>
      <c r="H86" s="12"/>
      <c r="I86" s="12"/>
      <c r="J86" s="12"/>
      <c r="K86" s="12"/>
      <c r="L86" s="12"/>
      <c r="M86" s="28"/>
      <c r="N86" s="28"/>
      <c r="O86" s="28"/>
      <c r="P86" s="12"/>
      <c r="R86" s="34" t="s">
        <v>16</v>
      </c>
      <c r="S86" s="30">
        <f>M88</f>
        <v>10</v>
      </c>
      <c r="T86" s="30" t="str">
        <f>M87</f>
        <v>----</v>
      </c>
    </row>
    <row r="87" spans="2:20" ht="12.75">
      <c r="B87" s="19" t="s">
        <v>38</v>
      </c>
      <c r="C87" s="19"/>
      <c r="D87" s="20">
        <f>SUM(D56:D86)</f>
        <v>37.68</v>
      </c>
      <c r="E87" s="20">
        <f>SUM(E56:E86)</f>
        <v>91.88999999999999</v>
      </c>
      <c r="F87" s="20">
        <f>SUM(F56:F86)</f>
        <v>20.19</v>
      </c>
      <c r="G87" s="20">
        <f>SUM(G56:G86)</f>
        <v>40.5</v>
      </c>
      <c r="H87" s="20">
        <f>SUM(H56:H86)</f>
        <v>99.38999999999999</v>
      </c>
      <c r="I87" s="20">
        <f>SUM(I56:I86)</f>
        <v>9.600000000000003</v>
      </c>
      <c r="J87" s="20">
        <f>SUM(J56:J86)</f>
        <v>30.75</v>
      </c>
      <c r="K87" s="20">
        <f>SUM(K56:K86)</f>
        <v>29.25</v>
      </c>
      <c r="L87" s="20">
        <f>SUM(L56:L86)</f>
        <v>15.6</v>
      </c>
      <c r="M87" s="35" t="s">
        <v>101</v>
      </c>
      <c r="N87" s="35" t="s">
        <v>101</v>
      </c>
      <c r="O87" s="35" t="s">
        <v>101</v>
      </c>
      <c r="P87" s="31">
        <f>SUM(P56:P86)</f>
        <v>5</v>
      </c>
      <c r="R87" s="34" t="s">
        <v>17</v>
      </c>
      <c r="S87" s="30">
        <f>N88</f>
        <v>8</v>
      </c>
      <c r="T87" s="30" t="str">
        <f>N87</f>
        <v>----</v>
      </c>
    </row>
    <row r="88" spans="2:20" ht="12.75">
      <c r="B88" s="19" t="s">
        <v>102</v>
      </c>
      <c r="C88" s="19"/>
      <c r="D88" s="20">
        <f>ROUND(LOG(D87,1.5),0)</f>
        <v>9</v>
      </c>
      <c r="E88" s="20">
        <f>ROUND(LOG(E87,1.5),0)</f>
        <v>11</v>
      </c>
      <c r="F88" s="20">
        <f>ROUND(LOG(F87,1.5),0)</f>
        <v>7</v>
      </c>
      <c r="G88" s="20">
        <f>ROUND(LOG(G87,1.5),0)</f>
        <v>9</v>
      </c>
      <c r="H88" s="20">
        <f>ROUND(LOG(H87,1.5),0)</f>
        <v>11</v>
      </c>
      <c r="I88" s="20">
        <f>ROUND(LOG(I87,1.5),0)</f>
        <v>6</v>
      </c>
      <c r="J88" s="20">
        <f>ROUND(LOG(J87,1.5),0)</f>
        <v>8</v>
      </c>
      <c r="K88" s="20">
        <f>ROUND(LOG(K87,1.5),0)</f>
        <v>8</v>
      </c>
      <c r="L88" s="20">
        <f>ROUND(LOG(L87,1.5),0)</f>
        <v>7</v>
      </c>
      <c r="M88" s="13">
        <f>ROUND((D88+E88)/2,0)</f>
        <v>10</v>
      </c>
      <c r="N88" s="13">
        <f>ROUND((D88+F88)/2,0)</f>
        <v>8</v>
      </c>
      <c r="O88" s="32">
        <f>ROUND((J88+H88)/2,0)</f>
        <v>10</v>
      </c>
      <c r="P88" s="36" t="s">
        <v>101</v>
      </c>
      <c r="R88" s="34" t="s">
        <v>104</v>
      </c>
      <c r="S88" s="30">
        <f>O88</f>
        <v>10</v>
      </c>
      <c r="T88" s="30" t="str">
        <f>O87</f>
        <v>----</v>
      </c>
    </row>
    <row r="93" ht="12.75">
      <c r="B93" t="s">
        <v>108</v>
      </c>
    </row>
    <row r="94" spans="2:4" ht="39.75">
      <c r="B94" s="37" t="s">
        <v>109</v>
      </c>
      <c r="C94" s="10">
        <v>0</v>
      </c>
      <c r="D94" t="s">
        <v>110</v>
      </c>
    </row>
    <row r="95" spans="2:4" ht="49.5">
      <c r="B95" s="37" t="s">
        <v>111</v>
      </c>
      <c r="C95" s="10">
        <v>0</v>
      </c>
      <c r="D95" t="s">
        <v>112</v>
      </c>
    </row>
    <row r="96" spans="2:4" ht="59.25">
      <c r="B96" s="37" t="s">
        <v>113</v>
      </c>
      <c r="C96" s="10">
        <v>0</v>
      </c>
      <c r="D96" t="s">
        <v>114</v>
      </c>
    </row>
    <row r="97" spans="2:3" ht="12.75">
      <c r="B97" s="11" t="s">
        <v>115</v>
      </c>
      <c r="C97" s="12">
        <f>C96+C94-C95</f>
        <v>0</v>
      </c>
    </row>
    <row r="98" spans="2:3" ht="12.75">
      <c r="B98" s="11" t="s">
        <v>116</v>
      </c>
      <c r="C98" s="38">
        <f>IF(C97=0,50,IF(C97=1,60,IF(C97=-1,40,IF(C97&gt;=2,(C97-1)*20+60,IF(C97&lt;=-2,(C97+1)*20+40,-100)))))</f>
        <v>50</v>
      </c>
    </row>
    <row r="101" spans="1:25" ht="13.5">
      <c r="A101" s="39" t="s">
        <v>117</v>
      </c>
      <c r="B101" s="39"/>
      <c r="C101" s="39"/>
      <c r="D101" s="39"/>
      <c r="E101" s="39"/>
      <c r="F101" s="39"/>
      <c r="G101" s="40"/>
      <c r="H101" s="40"/>
      <c r="I101" s="40"/>
      <c r="J101" s="40"/>
      <c r="K101" s="40"/>
      <c r="L101" s="40"/>
      <c r="M101" s="40"/>
      <c r="N101" s="41"/>
      <c r="O101" s="41"/>
      <c r="P101" s="39"/>
      <c r="Q101" s="39"/>
      <c r="R101" s="39"/>
      <c r="S101" s="39"/>
      <c r="T101" s="39"/>
      <c r="U101" s="39"/>
      <c r="V101" s="39"/>
      <c r="W101" s="39"/>
      <c r="X101" s="39"/>
      <c r="Y101" s="39"/>
    </row>
    <row r="102" spans="6:18" ht="13.5">
      <c r="F102" s="42" t="s">
        <v>118</v>
      </c>
      <c r="G102" s="42" t="s">
        <v>119</v>
      </c>
      <c r="H102" s="43"/>
      <c r="I102" s="43"/>
      <c r="J102" s="43"/>
      <c r="K102" s="44" t="s">
        <v>120</v>
      </c>
      <c r="L102" s="45" t="s">
        <v>121</v>
      </c>
      <c r="M102" s="45" t="s">
        <v>122</v>
      </c>
      <c r="N102" s="44" t="s">
        <v>123</v>
      </c>
      <c r="O102" s="44" t="s">
        <v>124</v>
      </c>
      <c r="P102" s="46"/>
      <c r="Q102" s="46"/>
      <c r="R102" s="46"/>
    </row>
    <row r="103" spans="4:18" ht="13.5">
      <c r="D103" s="47"/>
      <c r="E103" s="48"/>
      <c r="F103" s="49">
        <v>5000</v>
      </c>
      <c r="G103" s="49">
        <v>0</v>
      </c>
      <c r="H103" s="50">
        <v>0</v>
      </c>
      <c r="I103" s="50">
        <v>0</v>
      </c>
      <c r="J103" s="50">
        <v>0</v>
      </c>
      <c r="K103" s="49"/>
      <c r="L103" s="49"/>
      <c r="M103" s="49"/>
      <c r="N103" s="49">
        <v>3</v>
      </c>
      <c r="O103" s="49"/>
      <c r="P103" s="46"/>
      <c r="Q103" s="46"/>
      <c r="R103" s="46"/>
    </row>
    <row r="104" spans="4:18" ht="12.75">
      <c r="D104" s="46"/>
      <c r="J104" s="46"/>
      <c r="K104" s="46"/>
      <c r="L104" s="46"/>
      <c r="M104" s="46"/>
      <c r="N104" s="46"/>
      <c r="O104" s="46"/>
      <c r="P104" s="46"/>
      <c r="Q104" s="46"/>
      <c r="R104" s="46"/>
    </row>
    <row r="105" spans="9:18" ht="12.75">
      <c r="I105" s="46"/>
      <c r="J105" s="46"/>
      <c r="K105" s="46"/>
      <c r="L105" s="46"/>
      <c r="M105" s="46"/>
      <c r="N105" s="46"/>
      <c r="O105" s="46"/>
      <c r="P105" s="46"/>
      <c r="Q105" s="46"/>
      <c r="R105" s="46"/>
    </row>
    <row r="106" spans="4:18" ht="12.75">
      <c r="D106" s="51" t="s">
        <v>125</v>
      </c>
      <c r="E106" s="52">
        <v>0</v>
      </c>
      <c r="F106" s="52">
        <v>0</v>
      </c>
      <c r="G106" s="52">
        <v>0</v>
      </c>
      <c r="I106" s="46"/>
      <c r="J106" s="46"/>
      <c r="K106" s="46"/>
      <c r="L106" s="46"/>
      <c r="M106" s="46"/>
      <c r="N106" s="46"/>
      <c r="O106" s="46"/>
      <c r="P106" s="46"/>
      <c r="Q106" s="46"/>
      <c r="R106" s="46"/>
    </row>
    <row r="107" spans="4:18" ht="12.75">
      <c r="D107" s="52" t="s">
        <v>126</v>
      </c>
      <c r="E107" s="53">
        <f ca="1">INT(RAND()*100+1)</f>
        <v>73</v>
      </c>
      <c r="F107" s="53">
        <f ca="1">INT(RAND()*100+1)</f>
        <v>58</v>
      </c>
      <c r="G107" s="53">
        <f ca="1">INT(RAND()*100+1)</f>
        <v>73</v>
      </c>
      <c r="H107" t="s">
        <v>127</v>
      </c>
      <c r="I107" t="s">
        <v>128</v>
      </c>
      <c r="J107" s="46"/>
      <c r="K107" s="46"/>
      <c r="L107" s="46"/>
      <c r="M107" s="46"/>
      <c r="N107" s="46"/>
      <c r="O107" s="46"/>
      <c r="P107" s="46"/>
      <c r="Q107" s="46"/>
      <c r="R107" s="46"/>
    </row>
    <row r="108" spans="4:18" ht="12.75">
      <c r="D108" s="52" t="s">
        <v>129</v>
      </c>
      <c r="E108" s="52">
        <f>IF(E106-E107&gt;=0,1,0)</f>
        <v>0</v>
      </c>
      <c r="F108" s="52">
        <f>IF(F106-F107&gt;=0,1,0)</f>
        <v>0</v>
      </c>
      <c r="G108" s="52">
        <f>IF(G106-G107&gt;=0,1,0)</f>
        <v>0</v>
      </c>
      <c r="H108" s="20">
        <f>SUM(E108:G108)</f>
        <v>0</v>
      </c>
      <c r="I108" s="46" t="str">
        <f ca="1">IF(H108=1,INT(RAND()*6+1),IF(H108=2,INT(RAND()*6+1)+INT(RAND()*6+1),IF(H108=3,((INT(RAND()*6+1+INT(RAND()*6+1))*2)),"デスペナルティ")))</f>
        <v>デスペナルティ</v>
      </c>
      <c r="J108" s="46"/>
      <c r="K108" s="46"/>
      <c r="L108" s="46"/>
      <c r="M108" s="46"/>
      <c r="N108" s="46"/>
      <c r="O108" s="46"/>
      <c r="P108" s="46"/>
      <c r="Q108" s="46"/>
      <c r="R108" s="46"/>
    </row>
    <row r="109" spans="17:18" ht="12.75">
      <c r="Q109" s="46"/>
      <c r="R109" s="46"/>
    </row>
    <row r="110" spans="5:18" ht="12.75">
      <c r="E110" t="s">
        <v>130</v>
      </c>
      <c r="K110" t="s">
        <v>131</v>
      </c>
      <c r="L110" t="s">
        <v>132</v>
      </c>
      <c r="N110" t="s">
        <v>133</v>
      </c>
      <c r="R110" s="54" t="s">
        <v>134</v>
      </c>
    </row>
    <row r="111" spans="4:18" ht="12.75">
      <c r="D111" t="s">
        <v>135</v>
      </c>
      <c r="E111" s="20">
        <f>F103/1000</f>
        <v>5</v>
      </c>
      <c r="K111" s="20">
        <f>J103</f>
        <v>0</v>
      </c>
      <c r="L111" s="20">
        <f>G103/3</f>
        <v>0</v>
      </c>
      <c r="N111" s="55">
        <f>SUM(E111:M111)</f>
        <v>5</v>
      </c>
      <c r="O111" s="56"/>
      <c r="P111" s="57"/>
      <c r="Q111" s="56"/>
      <c r="R111" s="53">
        <f>INT(N111+I108+0.5)</f>
        <v>5</v>
      </c>
    </row>
    <row r="112" spans="8:9" ht="12.75">
      <c r="H112" t="s">
        <v>136</v>
      </c>
      <c r="I112" s="58">
        <f>D102</f>
        <v>0</v>
      </c>
    </row>
    <row r="113" spans="8:16" ht="12.75">
      <c r="H113" t="s">
        <v>137</v>
      </c>
      <c r="I113" s="46" t="str">
        <f>IF(H108=1,"中間判定",IF(H108=2,"成功",IF(H108=3,"大成功","完全失敗")))</f>
        <v>完全失敗</v>
      </c>
      <c r="J113" s="46" t="s">
        <v>138</v>
      </c>
      <c r="K113" s="46">
        <f>L103</f>
        <v>0</v>
      </c>
      <c r="L113" s="20">
        <f>R111</f>
        <v>5</v>
      </c>
      <c r="M113" s="46" t="s">
        <v>139</v>
      </c>
      <c r="N113" s="46"/>
      <c r="O113" s="46"/>
      <c r="P113" s="46"/>
    </row>
    <row r="114" ht="12.75">
      <c r="H114" t="s">
        <v>140</v>
      </c>
    </row>
    <row r="116" spans="7:14" ht="12.75">
      <c r="G116" t="s">
        <v>141</v>
      </c>
      <c r="K116" t="s">
        <v>142</v>
      </c>
      <c r="N116" t="s">
        <v>143</v>
      </c>
    </row>
    <row r="117" spans="6:15" ht="12.75">
      <c r="F117">
        <v>0</v>
      </c>
      <c r="G117" t="s">
        <v>144</v>
      </c>
      <c r="H117" t="s">
        <v>145</v>
      </c>
      <c r="J117">
        <v>0</v>
      </c>
      <c r="K117" t="s">
        <v>146</v>
      </c>
      <c r="L117" t="s">
        <v>145</v>
      </c>
      <c r="M117">
        <v>0</v>
      </c>
      <c r="N117" t="s">
        <v>144</v>
      </c>
      <c r="O117" t="s">
        <v>145</v>
      </c>
    </row>
    <row r="118" spans="6:15" ht="12.75">
      <c r="F118">
        <v>6</v>
      </c>
      <c r="G118" t="s">
        <v>147</v>
      </c>
      <c r="H118">
        <v>2</v>
      </c>
      <c r="J118">
        <v>6</v>
      </c>
      <c r="K118" t="s">
        <v>144</v>
      </c>
      <c r="L118" t="s">
        <v>148</v>
      </c>
      <c r="M118">
        <v>6</v>
      </c>
      <c r="N118" t="s">
        <v>149</v>
      </c>
      <c r="O118">
        <v>2</v>
      </c>
    </row>
    <row r="119" spans="6:15" ht="12.75">
      <c r="F119">
        <v>12</v>
      </c>
      <c r="G119" t="s">
        <v>150</v>
      </c>
      <c r="H119">
        <v>4</v>
      </c>
      <c r="J119">
        <v>12</v>
      </c>
      <c r="K119" t="s">
        <v>150</v>
      </c>
      <c r="L119">
        <v>2</v>
      </c>
      <c r="M119">
        <v>12</v>
      </c>
      <c r="N119" t="s">
        <v>151</v>
      </c>
      <c r="O119">
        <v>4</v>
      </c>
    </row>
    <row r="120" spans="6:15" ht="12.75">
      <c r="F120">
        <v>18</v>
      </c>
      <c r="G120" t="s">
        <v>147</v>
      </c>
      <c r="H120">
        <v>6</v>
      </c>
      <c r="J120">
        <v>18</v>
      </c>
      <c r="K120" t="s">
        <v>152</v>
      </c>
      <c r="L120">
        <v>2</v>
      </c>
      <c r="M120">
        <v>18</v>
      </c>
      <c r="N120" t="s">
        <v>149</v>
      </c>
      <c r="O120">
        <v>6</v>
      </c>
    </row>
    <row r="121" spans="6:15" ht="12.75">
      <c r="F121">
        <v>24</v>
      </c>
      <c r="G121" t="s">
        <v>147</v>
      </c>
      <c r="H121">
        <v>12</v>
      </c>
      <c r="J121">
        <v>24</v>
      </c>
      <c r="K121" t="s">
        <v>153</v>
      </c>
      <c r="L121" t="s">
        <v>154</v>
      </c>
      <c r="M121">
        <v>24</v>
      </c>
      <c r="N121" t="s">
        <v>149</v>
      </c>
      <c r="O121">
        <v>12</v>
      </c>
    </row>
    <row r="122" spans="6:15" ht="12.75">
      <c r="F122">
        <v>30</v>
      </c>
      <c r="G122" t="s">
        <v>147</v>
      </c>
      <c r="H122">
        <v>20</v>
      </c>
      <c r="J122">
        <v>30</v>
      </c>
      <c r="K122" t="s">
        <v>155</v>
      </c>
      <c r="L122" t="s">
        <v>154</v>
      </c>
      <c r="M122">
        <v>30</v>
      </c>
      <c r="N122" t="s">
        <v>155</v>
      </c>
      <c r="O122" t="s">
        <v>154</v>
      </c>
    </row>
    <row r="124" spans="7:14" ht="12.75">
      <c r="G124" t="s">
        <v>156</v>
      </c>
      <c r="K124" t="s">
        <v>157</v>
      </c>
      <c r="N124" t="s">
        <v>158</v>
      </c>
    </row>
    <row r="125" spans="6:15" ht="12.75">
      <c r="F125">
        <v>0</v>
      </c>
      <c r="G125" t="s">
        <v>159</v>
      </c>
      <c r="H125" t="s">
        <v>145</v>
      </c>
      <c r="J125">
        <v>0</v>
      </c>
      <c r="K125" t="s">
        <v>160</v>
      </c>
      <c r="L125" t="s">
        <v>145</v>
      </c>
      <c r="M125">
        <v>0</v>
      </c>
      <c r="N125" t="s">
        <v>160</v>
      </c>
      <c r="O125" t="s">
        <v>145</v>
      </c>
    </row>
    <row r="126" spans="6:15" ht="12.75">
      <c r="F126">
        <v>6</v>
      </c>
      <c r="G126" t="s">
        <v>160</v>
      </c>
      <c r="H126" t="s">
        <v>145</v>
      </c>
      <c r="J126">
        <v>6</v>
      </c>
      <c r="K126" t="s">
        <v>160</v>
      </c>
      <c r="L126" t="s">
        <v>145</v>
      </c>
      <c r="M126">
        <v>6</v>
      </c>
      <c r="N126" t="s">
        <v>150</v>
      </c>
      <c r="O126">
        <v>1</v>
      </c>
    </row>
    <row r="127" spans="6:15" ht="12.75">
      <c r="F127">
        <v>12</v>
      </c>
      <c r="G127" t="s">
        <v>149</v>
      </c>
      <c r="H127">
        <v>2</v>
      </c>
      <c r="J127">
        <v>12</v>
      </c>
      <c r="K127" t="s">
        <v>161</v>
      </c>
      <c r="L127">
        <v>4</v>
      </c>
      <c r="M127">
        <v>12</v>
      </c>
      <c r="N127" t="s">
        <v>150</v>
      </c>
      <c r="O127">
        <v>2</v>
      </c>
    </row>
    <row r="128" spans="6:15" ht="12.75">
      <c r="F128">
        <v>18</v>
      </c>
      <c r="G128" t="s">
        <v>152</v>
      </c>
      <c r="H128">
        <v>2</v>
      </c>
      <c r="J128">
        <v>18</v>
      </c>
      <c r="K128" t="s">
        <v>161</v>
      </c>
      <c r="L128">
        <v>10</v>
      </c>
      <c r="M128">
        <v>18</v>
      </c>
      <c r="N128" t="s">
        <v>150</v>
      </c>
      <c r="O128">
        <v>4</v>
      </c>
    </row>
    <row r="129" spans="6:15" ht="12.75">
      <c r="F129">
        <v>24</v>
      </c>
      <c r="G129" t="s">
        <v>162</v>
      </c>
      <c r="H129" t="s">
        <v>154</v>
      </c>
      <c r="J129">
        <v>24</v>
      </c>
      <c r="K129" t="s">
        <v>161</v>
      </c>
      <c r="L129">
        <v>14</v>
      </c>
      <c r="M129">
        <v>24</v>
      </c>
      <c r="N129" t="s">
        <v>150</v>
      </c>
      <c r="O129">
        <v>12</v>
      </c>
    </row>
    <row r="130" spans="6:15" ht="12.75">
      <c r="F130">
        <v>30</v>
      </c>
      <c r="G130" t="s">
        <v>162</v>
      </c>
      <c r="H130" t="s">
        <v>154</v>
      </c>
      <c r="J130">
        <v>30</v>
      </c>
      <c r="K130" t="s">
        <v>155</v>
      </c>
      <c r="L130" t="s">
        <v>154</v>
      </c>
      <c r="M130">
        <v>30</v>
      </c>
      <c r="N130" t="s">
        <v>163</v>
      </c>
      <c r="O130" t="s">
        <v>154</v>
      </c>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M135"/>
  <sheetViews>
    <sheetView workbookViewId="0" topLeftCell="A1">
      <selection activeCell="F20" sqref="F20"/>
    </sheetView>
  </sheetViews>
  <sheetFormatPr defaultColWidth="1.00390625" defaultRowHeight="12.75"/>
  <cols>
    <col min="1" max="1" width="17.125" style="59" customWidth="1"/>
    <col min="2" max="2" width="17.25390625" style="59" customWidth="1"/>
    <col min="3" max="11" width="12.50390625" style="59" customWidth="1"/>
    <col min="12" max="16384" width="0" style="59" hidden="1" customWidth="1"/>
  </cols>
  <sheetData>
    <row r="1" spans="1:11" ht="15" customHeight="1">
      <c r="A1" s="12" t="s">
        <v>164</v>
      </c>
      <c r="B1" s="14" t="s">
        <v>165</v>
      </c>
      <c r="C1" s="9" t="s">
        <v>7</v>
      </c>
      <c r="D1" s="9" t="s">
        <v>8</v>
      </c>
      <c r="E1" s="9" t="s">
        <v>9</v>
      </c>
      <c r="F1" s="9" t="s">
        <v>10</v>
      </c>
      <c r="G1" s="9" t="s">
        <v>11</v>
      </c>
      <c r="H1" s="9" t="s">
        <v>12</v>
      </c>
      <c r="I1" s="9" t="s">
        <v>13</v>
      </c>
      <c r="J1" s="9" t="s">
        <v>14</v>
      </c>
      <c r="K1" s="9" t="s">
        <v>15</v>
      </c>
    </row>
    <row r="2" spans="1:11" ht="15" customHeight="1">
      <c r="A2" s="11">
        <v>1</v>
      </c>
      <c r="B2" s="60" t="s">
        <v>166</v>
      </c>
      <c r="C2" s="10">
        <v>-1</v>
      </c>
      <c r="D2" s="10">
        <v>1</v>
      </c>
      <c r="E2" s="10">
        <v>1</v>
      </c>
      <c r="F2" s="10">
        <v>0</v>
      </c>
      <c r="G2" s="10">
        <v>1</v>
      </c>
      <c r="H2" s="10">
        <v>0</v>
      </c>
      <c r="I2" s="10">
        <v>0</v>
      </c>
      <c r="J2" s="10">
        <v>0</v>
      </c>
      <c r="K2" s="10">
        <v>0</v>
      </c>
    </row>
    <row r="3" spans="1:11" ht="15" customHeight="1">
      <c r="A3" s="11">
        <v>2</v>
      </c>
      <c r="B3" s="60" t="s">
        <v>167</v>
      </c>
      <c r="C3" s="10">
        <v>0</v>
      </c>
      <c r="D3" s="10">
        <v>-1</v>
      </c>
      <c r="E3" s="10">
        <v>0</v>
      </c>
      <c r="F3" s="10">
        <v>0</v>
      </c>
      <c r="G3" s="10">
        <v>1</v>
      </c>
      <c r="H3" s="10">
        <v>1</v>
      </c>
      <c r="I3" s="10">
        <v>1</v>
      </c>
      <c r="J3" s="10">
        <v>0</v>
      </c>
      <c r="K3" s="10">
        <v>0</v>
      </c>
    </row>
    <row r="4" spans="1:11" ht="15" customHeight="1">
      <c r="A4" s="11">
        <v>3</v>
      </c>
      <c r="B4" s="60" t="s">
        <v>168</v>
      </c>
      <c r="C4" s="10">
        <v>-1</v>
      </c>
      <c r="D4" s="10">
        <v>0</v>
      </c>
      <c r="E4" s="10">
        <v>-1</v>
      </c>
      <c r="F4" s="10">
        <v>1</v>
      </c>
      <c r="G4" s="10">
        <v>1</v>
      </c>
      <c r="H4" s="10">
        <v>0</v>
      </c>
      <c r="I4" s="10">
        <v>1</v>
      </c>
      <c r="J4" s="10">
        <v>1</v>
      </c>
      <c r="K4" s="10">
        <v>0</v>
      </c>
    </row>
    <row r="5" spans="1:11" ht="15" customHeight="1">
      <c r="A5" s="11">
        <v>4</v>
      </c>
      <c r="B5" s="60" t="s">
        <v>20</v>
      </c>
      <c r="C5" s="10">
        <v>1</v>
      </c>
      <c r="D5" s="10">
        <v>0</v>
      </c>
      <c r="E5" s="10">
        <v>-1</v>
      </c>
      <c r="F5" s="10">
        <v>1</v>
      </c>
      <c r="G5" s="10">
        <v>0</v>
      </c>
      <c r="H5" s="10">
        <v>0</v>
      </c>
      <c r="I5" s="10">
        <v>0</v>
      </c>
      <c r="J5" s="10">
        <v>1</v>
      </c>
      <c r="K5" s="10">
        <v>0</v>
      </c>
    </row>
    <row r="6" spans="1:11" ht="15" customHeight="1">
      <c r="A6" s="11">
        <v>5</v>
      </c>
      <c r="B6" s="60" t="s">
        <v>169</v>
      </c>
      <c r="C6" s="10">
        <v>0</v>
      </c>
      <c r="D6" s="10">
        <v>0</v>
      </c>
      <c r="E6" s="10">
        <v>0</v>
      </c>
      <c r="F6" s="10">
        <v>0</v>
      </c>
      <c r="G6" s="10">
        <v>0</v>
      </c>
      <c r="H6" s="10">
        <v>0</v>
      </c>
      <c r="I6" s="10">
        <v>1</v>
      </c>
      <c r="J6" s="10">
        <v>1</v>
      </c>
      <c r="K6" s="10">
        <v>0</v>
      </c>
    </row>
    <row r="7" spans="1:11" ht="15" customHeight="1">
      <c r="A7" s="11">
        <v>6</v>
      </c>
      <c r="B7" s="60" t="s">
        <v>170</v>
      </c>
      <c r="C7" s="10">
        <v>0</v>
      </c>
      <c r="D7" s="10">
        <v>1</v>
      </c>
      <c r="E7" s="10">
        <v>1</v>
      </c>
      <c r="F7" s="10">
        <v>0</v>
      </c>
      <c r="G7" s="10">
        <v>0</v>
      </c>
      <c r="H7" s="10">
        <v>-1</v>
      </c>
      <c r="I7" s="10">
        <v>1</v>
      </c>
      <c r="J7" s="10">
        <v>0</v>
      </c>
      <c r="K7" s="10">
        <v>0</v>
      </c>
    </row>
    <row r="8" spans="1:11" ht="15" customHeight="1">
      <c r="A8" s="11">
        <v>7</v>
      </c>
      <c r="B8" s="60" t="s">
        <v>171</v>
      </c>
      <c r="C8" s="61">
        <v>999</v>
      </c>
      <c r="D8" s="61">
        <v>999</v>
      </c>
      <c r="E8" s="61">
        <v>999</v>
      </c>
      <c r="F8" s="61">
        <v>999</v>
      </c>
      <c r="G8" s="61">
        <v>999</v>
      </c>
      <c r="H8" s="61">
        <v>999</v>
      </c>
      <c r="I8" s="61">
        <v>999</v>
      </c>
      <c r="J8" s="61">
        <v>999</v>
      </c>
      <c r="K8" s="61">
        <v>999</v>
      </c>
    </row>
    <row r="9" spans="1:11" ht="15" customHeight="1">
      <c r="A9"/>
      <c r="B9"/>
      <c r="C9"/>
      <c r="D9"/>
      <c r="E9"/>
      <c r="F9"/>
      <c r="G9"/>
      <c r="H9"/>
      <c r="I9"/>
      <c r="J9"/>
      <c r="K9"/>
    </row>
    <row r="10" spans="1:11" ht="15" customHeight="1">
      <c r="A10"/>
      <c r="B10"/>
      <c r="C10"/>
      <c r="D10"/>
      <c r="E10"/>
      <c r="F10"/>
      <c r="G10"/>
      <c r="H10"/>
      <c r="I10"/>
      <c r="J10"/>
      <c r="K10"/>
    </row>
    <row r="11" spans="1:11" ht="15" customHeight="1">
      <c r="A11"/>
      <c r="B11"/>
      <c r="C11"/>
      <c r="D11"/>
      <c r="E11"/>
      <c r="F11"/>
      <c r="G11"/>
      <c r="H11"/>
      <c r="I11"/>
      <c r="J11"/>
      <c r="K11"/>
    </row>
    <row r="12" spans="1:11" ht="15" customHeight="1">
      <c r="A12"/>
      <c r="B12"/>
      <c r="C12"/>
      <c r="D12"/>
      <c r="E12"/>
      <c r="F12"/>
      <c r="G12"/>
      <c r="H12"/>
      <c r="I12"/>
      <c r="J12"/>
      <c r="K12"/>
    </row>
    <row r="13" spans="1:11" ht="15" customHeight="1">
      <c r="A13"/>
      <c r="B13"/>
      <c r="C13"/>
      <c r="D13"/>
      <c r="E13"/>
      <c r="F13"/>
      <c r="G13"/>
      <c r="H13"/>
      <c r="I13"/>
      <c r="J13"/>
      <c r="K13"/>
    </row>
    <row r="14" spans="1:11" ht="15" customHeight="1">
      <c r="A14"/>
      <c r="B14"/>
      <c r="C14"/>
      <c r="D14"/>
      <c r="E14"/>
      <c r="F14"/>
      <c r="G14"/>
      <c r="H14"/>
      <c r="I14"/>
      <c r="J14"/>
      <c r="K14"/>
    </row>
    <row r="15" spans="1:11" ht="15" customHeight="1">
      <c r="A15"/>
      <c r="B15"/>
      <c r="C15"/>
      <c r="D15"/>
      <c r="E15"/>
      <c r="F15"/>
      <c r="G15"/>
      <c r="H15"/>
      <c r="I15"/>
      <c r="J15"/>
      <c r="K15"/>
    </row>
    <row r="16" spans="1:11" ht="15" customHeight="1">
      <c r="A16"/>
      <c r="B16"/>
      <c r="C16"/>
      <c r="D16"/>
      <c r="E16"/>
      <c r="F16"/>
      <c r="G16"/>
      <c r="H16"/>
      <c r="I16"/>
      <c r="J16"/>
      <c r="K16"/>
    </row>
    <row r="17" spans="1:11" ht="15" customHeight="1">
      <c r="A17"/>
      <c r="B17"/>
      <c r="C17"/>
      <c r="D17"/>
      <c r="E17"/>
      <c r="F17"/>
      <c r="G17"/>
      <c r="H17"/>
      <c r="I17"/>
      <c r="J17"/>
      <c r="K17"/>
    </row>
    <row r="18" spans="1:11" ht="15" customHeight="1">
      <c r="A18"/>
      <c r="B18"/>
      <c r="C18"/>
      <c r="D18"/>
      <c r="E18"/>
      <c r="F18"/>
      <c r="G18"/>
      <c r="H18"/>
      <c r="I18"/>
      <c r="J18"/>
      <c r="K18"/>
    </row>
    <row r="19" spans="1:11" ht="15" customHeight="1">
      <c r="A19"/>
      <c r="B19"/>
      <c r="C19"/>
      <c r="D19"/>
      <c r="E19"/>
      <c r="F19"/>
      <c r="G19"/>
      <c r="H19"/>
      <c r="I19"/>
      <c r="J19"/>
      <c r="K19"/>
    </row>
    <row r="20" spans="1:11" ht="15" customHeight="1">
      <c r="A20"/>
      <c r="B20"/>
      <c r="C20"/>
      <c r="D20"/>
      <c r="E20"/>
      <c r="F20"/>
      <c r="G20"/>
      <c r="H20"/>
      <c r="I20"/>
      <c r="J20"/>
      <c r="K20"/>
    </row>
    <row r="21" spans="1:11" ht="15" customHeight="1">
      <c r="A21"/>
      <c r="B21"/>
      <c r="C21"/>
      <c r="D21"/>
      <c r="E21"/>
      <c r="F21"/>
      <c r="G21"/>
      <c r="H21"/>
      <c r="I21"/>
      <c r="J21"/>
      <c r="K21"/>
    </row>
    <row r="22" spans="1:11" ht="15" customHeight="1">
      <c r="A22"/>
      <c r="B22"/>
      <c r="C22"/>
      <c r="D22"/>
      <c r="E22"/>
      <c r="F22"/>
      <c r="G22"/>
      <c r="H22"/>
      <c r="I22"/>
      <c r="J22"/>
      <c r="K22"/>
    </row>
    <row r="23" spans="1:11" ht="15" customHeight="1">
      <c r="A23"/>
      <c r="B23"/>
      <c r="C23"/>
      <c r="D23"/>
      <c r="E23"/>
      <c r="F23"/>
      <c r="G23"/>
      <c r="H23"/>
      <c r="I23"/>
      <c r="J23"/>
      <c r="K23"/>
    </row>
    <row r="24" spans="1:13" ht="15" customHeight="1">
      <c r="A24"/>
      <c r="B24"/>
      <c r="C24"/>
      <c r="D24"/>
      <c r="E24"/>
      <c r="F24"/>
      <c r="G24"/>
      <c r="H24"/>
      <c r="I24"/>
      <c r="J24"/>
      <c r="K24"/>
      <c r="M24" s="62"/>
    </row>
    <row r="25" spans="1:13" ht="15" customHeight="1">
      <c r="A25"/>
      <c r="B25"/>
      <c r="C25"/>
      <c r="D25"/>
      <c r="E25"/>
      <c r="F25"/>
      <c r="G25"/>
      <c r="H25"/>
      <c r="I25"/>
      <c r="J25"/>
      <c r="K25"/>
      <c r="M25" s="62"/>
    </row>
    <row r="26" spans="1:13" ht="15" customHeight="1">
      <c r="A26"/>
      <c r="B26"/>
      <c r="C26"/>
      <c r="D26"/>
      <c r="E26"/>
      <c r="F26"/>
      <c r="G26"/>
      <c r="H26"/>
      <c r="I26"/>
      <c r="J26"/>
      <c r="K26"/>
      <c r="M26" s="62"/>
    </row>
    <row r="27" spans="1:13" ht="15" customHeight="1">
      <c r="A27"/>
      <c r="B27"/>
      <c r="C27"/>
      <c r="D27"/>
      <c r="E27"/>
      <c r="F27"/>
      <c r="G27"/>
      <c r="H27"/>
      <c r="I27"/>
      <c r="J27"/>
      <c r="K27"/>
      <c r="M27" s="62"/>
    </row>
    <row r="28" spans="1:13" ht="15" customHeight="1">
      <c r="A28"/>
      <c r="B28"/>
      <c r="C28"/>
      <c r="D28"/>
      <c r="E28"/>
      <c r="F28"/>
      <c r="G28"/>
      <c r="H28"/>
      <c r="I28"/>
      <c r="J28"/>
      <c r="K28"/>
      <c r="M28" s="62"/>
    </row>
    <row r="29" spans="1:11" ht="15" customHeight="1">
      <c r="A29"/>
      <c r="B29"/>
      <c r="C29"/>
      <c r="D29"/>
      <c r="E29"/>
      <c r="F29"/>
      <c r="G29"/>
      <c r="H29"/>
      <c r="I29"/>
      <c r="J29"/>
      <c r="K29"/>
    </row>
    <row r="30" spans="1:5" ht="15" customHeight="1">
      <c r="A30" s="62" t="s">
        <v>171</v>
      </c>
      <c r="B30" s="59" t="s">
        <v>171</v>
      </c>
      <c r="C30" s="59" t="s">
        <v>171</v>
      </c>
      <c r="D30" s="62" t="s">
        <v>171</v>
      </c>
      <c r="E30"/>
    </row>
    <row r="31" spans="1:5" ht="15" customHeight="1">
      <c r="A31" s="59" t="s">
        <v>172</v>
      </c>
      <c r="B31" s="59" t="s">
        <v>168</v>
      </c>
      <c r="C31" s="59" t="s">
        <v>173</v>
      </c>
      <c r="D31" s="59" t="s">
        <v>174</v>
      </c>
      <c r="E31"/>
    </row>
    <row r="32" spans="1:5" ht="15" customHeight="1">
      <c r="A32" s="59" t="s">
        <v>175</v>
      </c>
      <c r="B32" s="59" t="s">
        <v>168</v>
      </c>
      <c r="C32" s="59" t="s">
        <v>176</v>
      </c>
      <c r="D32" s="59" t="s">
        <v>177</v>
      </c>
      <c r="E32" s="63"/>
    </row>
    <row r="33" spans="1:5" ht="15" customHeight="1">
      <c r="A33" s="59" t="s">
        <v>178</v>
      </c>
      <c r="B33" s="59" t="s">
        <v>168</v>
      </c>
      <c r="C33" s="59" t="s">
        <v>179</v>
      </c>
      <c r="D33" s="59" t="s">
        <v>180</v>
      </c>
      <c r="E33" s="63"/>
    </row>
    <row r="34" spans="1:5" ht="15" customHeight="1">
      <c r="A34" s="64" t="s">
        <v>181</v>
      </c>
      <c r="B34" s="59" t="s">
        <v>166</v>
      </c>
      <c r="C34" s="59" t="s">
        <v>182</v>
      </c>
      <c r="D34" s="59" t="s">
        <v>176</v>
      </c>
      <c r="E34" s="63"/>
    </row>
    <row r="35" spans="1:5" ht="15" customHeight="1">
      <c r="A35" s="64" t="s">
        <v>183</v>
      </c>
      <c r="B35" s="59" t="s">
        <v>166</v>
      </c>
      <c r="C35" s="59" t="s">
        <v>173</v>
      </c>
      <c r="D35" s="59" t="s">
        <v>177</v>
      </c>
      <c r="E35" s="63"/>
    </row>
    <row r="36" spans="1:4" ht="15" customHeight="1">
      <c r="A36" s="64" t="s">
        <v>184</v>
      </c>
      <c r="B36" s="59" t="s">
        <v>166</v>
      </c>
      <c r="C36" s="59" t="s">
        <v>185</v>
      </c>
      <c r="D36" s="59" t="s">
        <v>186</v>
      </c>
    </row>
    <row r="37" spans="1:4" ht="15" customHeight="1">
      <c r="A37" s="64" t="s">
        <v>187</v>
      </c>
      <c r="B37" s="59" t="s">
        <v>167</v>
      </c>
      <c r="C37" s="59" t="s">
        <v>173</v>
      </c>
      <c r="D37" s="59" t="s">
        <v>188</v>
      </c>
    </row>
    <row r="38" spans="1:4" ht="15" customHeight="1">
      <c r="A38" s="64" t="s">
        <v>189</v>
      </c>
      <c r="B38" s="59" t="s">
        <v>167</v>
      </c>
      <c r="C38" s="59" t="s">
        <v>176</v>
      </c>
      <c r="D38" s="59" t="s">
        <v>186</v>
      </c>
    </row>
    <row r="39" spans="1:4" ht="15" customHeight="1">
      <c r="A39" s="64" t="s">
        <v>190</v>
      </c>
      <c r="B39" s="59" t="s">
        <v>167</v>
      </c>
      <c r="C39" s="59" t="s">
        <v>191</v>
      </c>
      <c r="D39" s="59" t="s">
        <v>185</v>
      </c>
    </row>
    <row r="40" spans="1:4" ht="15" customHeight="1">
      <c r="A40" s="59" t="s">
        <v>192</v>
      </c>
      <c r="B40" s="59" t="s">
        <v>168</v>
      </c>
      <c r="C40" s="59" t="s">
        <v>179</v>
      </c>
      <c r="D40" s="59" t="s">
        <v>188</v>
      </c>
    </row>
    <row r="41" spans="1:4" ht="15" customHeight="1">
      <c r="A41" s="59" t="s">
        <v>193</v>
      </c>
      <c r="B41" s="59" t="s">
        <v>168</v>
      </c>
      <c r="C41" s="59" t="s">
        <v>176</v>
      </c>
      <c r="D41" s="59" t="s">
        <v>177</v>
      </c>
    </row>
    <row r="42" spans="1:4" ht="15" customHeight="1">
      <c r="A42" s="59" t="s">
        <v>194</v>
      </c>
      <c r="B42" s="59" t="s">
        <v>168</v>
      </c>
      <c r="C42" s="59" t="s">
        <v>173</v>
      </c>
      <c r="D42" s="59" t="s">
        <v>180</v>
      </c>
    </row>
    <row r="43" spans="1:4" ht="15" customHeight="1">
      <c r="A43" s="59" t="s">
        <v>195</v>
      </c>
      <c r="B43" s="59" t="s">
        <v>166</v>
      </c>
      <c r="C43" s="59" t="s">
        <v>173</v>
      </c>
      <c r="D43" s="59" t="s">
        <v>177</v>
      </c>
    </row>
    <row r="44" spans="1:4" ht="15" customHeight="1">
      <c r="A44" s="59" t="s">
        <v>196</v>
      </c>
      <c r="B44" s="59" t="s">
        <v>166</v>
      </c>
      <c r="C44" s="59" t="s">
        <v>176</v>
      </c>
      <c r="D44" s="59" t="s">
        <v>182</v>
      </c>
    </row>
    <row r="45" spans="1:4" ht="15" customHeight="1">
      <c r="A45" s="59" t="s">
        <v>197</v>
      </c>
      <c r="B45" s="59" t="s">
        <v>166</v>
      </c>
      <c r="C45" s="59" t="s">
        <v>198</v>
      </c>
      <c r="D45" s="59" t="s">
        <v>186</v>
      </c>
    </row>
    <row r="46" spans="1:4" ht="15" customHeight="1">
      <c r="A46" s="59" t="s">
        <v>199</v>
      </c>
      <c r="B46" s="59" t="s">
        <v>167</v>
      </c>
      <c r="C46" s="59" t="s">
        <v>176</v>
      </c>
      <c r="D46" s="59" t="s">
        <v>173</v>
      </c>
    </row>
    <row r="47" spans="1:4" ht="15" customHeight="1">
      <c r="A47" s="59" t="s">
        <v>200</v>
      </c>
      <c r="B47" s="59" t="s">
        <v>167</v>
      </c>
      <c r="C47" s="59" t="s">
        <v>186</v>
      </c>
      <c r="D47" s="59" t="s">
        <v>188</v>
      </c>
    </row>
    <row r="48" spans="1:4" ht="15" customHeight="1">
      <c r="A48" s="59" t="s">
        <v>201</v>
      </c>
      <c r="B48" s="59" t="s">
        <v>167</v>
      </c>
      <c r="C48" s="59" t="s">
        <v>191</v>
      </c>
      <c r="D48" s="59" t="s">
        <v>182</v>
      </c>
    </row>
    <row r="49" spans="1:4" ht="15" customHeight="1">
      <c r="A49" s="59" t="s">
        <v>202</v>
      </c>
      <c r="B49" s="59" t="s">
        <v>166</v>
      </c>
      <c r="C49" s="59" t="s">
        <v>176</v>
      </c>
      <c r="D49" s="59" t="s">
        <v>186</v>
      </c>
    </row>
    <row r="50" spans="1:4" ht="15" customHeight="1">
      <c r="A50" s="59" t="s">
        <v>203</v>
      </c>
      <c r="B50" s="59" t="s">
        <v>166</v>
      </c>
      <c r="C50" s="59" t="s">
        <v>173</v>
      </c>
      <c r="D50" s="59" t="s">
        <v>177</v>
      </c>
    </row>
    <row r="51" spans="1:4" ht="15" customHeight="1">
      <c r="A51" s="59" t="s">
        <v>204</v>
      </c>
      <c r="B51" s="59" t="s">
        <v>166</v>
      </c>
      <c r="C51" s="59" t="s">
        <v>198</v>
      </c>
      <c r="D51" s="59" t="s">
        <v>182</v>
      </c>
    </row>
    <row r="52" spans="1:4" ht="15" customHeight="1">
      <c r="A52" s="59" t="s">
        <v>205</v>
      </c>
      <c r="B52" s="59" t="s">
        <v>20</v>
      </c>
      <c r="C52" s="59" t="s">
        <v>179</v>
      </c>
      <c r="D52" s="59" t="s">
        <v>173</v>
      </c>
    </row>
    <row r="53" spans="1:4" ht="15" customHeight="1">
      <c r="A53" s="59" t="s">
        <v>206</v>
      </c>
      <c r="B53" s="59" t="s">
        <v>20</v>
      </c>
      <c r="C53" s="59" t="s">
        <v>186</v>
      </c>
      <c r="D53" s="59" t="s">
        <v>186</v>
      </c>
    </row>
    <row r="54" spans="1:4" ht="15" customHeight="1">
      <c r="A54" s="59" t="s">
        <v>207</v>
      </c>
      <c r="B54" s="59" t="s">
        <v>20</v>
      </c>
      <c r="C54" s="59" t="s">
        <v>188</v>
      </c>
      <c r="D54" s="59" t="s">
        <v>188</v>
      </c>
    </row>
    <row r="55" spans="1:4" ht="15" customHeight="1">
      <c r="A55" s="59" t="s">
        <v>208</v>
      </c>
      <c r="B55" s="59" t="s">
        <v>168</v>
      </c>
      <c r="C55" s="59" t="s">
        <v>177</v>
      </c>
      <c r="D55" s="59" t="s">
        <v>177</v>
      </c>
    </row>
    <row r="56" spans="1:4" ht="15" customHeight="1">
      <c r="A56" s="59" t="s">
        <v>209</v>
      </c>
      <c r="B56" s="59" t="s">
        <v>168</v>
      </c>
      <c r="C56" s="59" t="s">
        <v>188</v>
      </c>
      <c r="D56" s="59" t="s">
        <v>188</v>
      </c>
    </row>
    <row r="57" spans="1:4" ht="15" customHeight="1">
      <c r="A57" s="59" t="s">
        <v>210</v>
      </c>
      <c r="B57" s="59" t="s">
        <v>168</v>
      </c>
      <c r="C57" s="59" t="s">
        <v>173</v>
      </c>
      <c r="D57" s="59" t="s">
        <v>176</v>
      </c>
    </row>
    <row r="58" spans="1:4" ht="15" customHeight="1">
      <c r="A58" s="59" t="s">
        <v>211</v>
      </c>
      <c r="B58" s="59" t="s">
        <v>168</v>
      </c>
      <c r="C58" s="59" t="s">
        <v>173</v>
      </c>
      <c r="D58" s="59" t="s">
        <v>179</v>
      </c>
    </row>
    <row r="59" spans="1:4" ht="15" customHeight="1">
      <c r="A59" s="59" t="s">
        <v>212</v>
      </c>
      <c r="B59" s="59" t="s">
        <v>168</v>
      </c>
      <c r="C59" s="59" t="s">
        <v>177</v>
      </c>
      <c r="D59" s="59" t="s">
        <v>188</v>
      </c>
    </row>
    <row r="60" spans="1:4" ht="15" customHeight="1">
      <c r="A60" s="59" t="s">
        <v>213</v>
      </c>
      <c r="B60" s="59" t="s">
        <v>168</v>
      </c>
      <c r="C60" s="59" t="s">
        <v>174</v>
      </c>
      <c r="D60" s="59" t="s">
        <v>176</v>
      </c>
    </row>
    <row r="61" spans="1:4" ht="15" customHeight="1">
      <c r="A61" s="59" t="s">
        <v>214</v>
      </c>
      <c r="B61" s="59" t="s">
        <v>168</v>
      </c>
      <c r="C61" s="59" t="s">
        <v>173</v>
      </c>
      <c r="D61" s="59" t="s">
        <v>180</v>
      </c>
    </row>
    <row r="62" spans="1:4" ht="15" customHeight="1">
      <c r="A62" s="59" t="s">
        <v>215</v>
      </c>
      <c r="B62" s="59" t="s">
        <v>168</v>
      </c>
      <c r="C62" s="59" t="s">
        <v>177</v>
      </c>
      <c r="D62" s="59" t="s">
        <v>188</v>
      </c>
    </row>
    <row r="63" spans="1:4" ht="15" customHeight="1">
      <c r="A63" s="59" t="s">
        <v>216</v>
      </c>
      <c r="B63" s="59" t="s">
        <v>168</v>
      </c>
      <c r="C63" s="59" t="s">
        <v>174</v>
      </c>
      <c r="D63" s="59" t="s">
        <v>176</v>
      </c>
    </row>
    <row r="64" spans="1:4" ht="15" customHeight="1">
      <c r="A64" s="59" t="s">
        <v>217</v>
      </c>
      <c r="B64" s="59" t="s">
        <v>20</v>
      </c>
      <c r="C64" s="59" t="s">
        <v>218</v>
      </c>
      <c r="D64" s="59" t="s">
        <v>186</v>
      </c>
    </row>
    <row r="65" spans="1:4" ht="15" customHeight="1">
      <c r="A65" s="59" t="s">
        <v>219</v>
      </c>
      <c r="B65" s="59" t="s">
        <v>20</v>
      </c>
      <c r="C65" s="59" t="s">
        <v>188</v>
      </c>
      <c r="D65" s="59" t="s">
        <v>182</v>
      </c>
    </row>
    <row r="66" spans="1:4" ht="15" customHeight="1">
      <c r="A66" s="59" t="s">
        <v>220</v>
      </c>
      <c r="B66" s="59" t="s">
        <v>20</v>
      </c>
      <c r="C66" s="59" t="s">
        <v>173</v>
      </c>
      <c r="D66" s="59" t="s">
        <v>179</v>
      </c>
    </row>
    <row r="67" spans="1:4" ht="15" customHeight="1">
      <c r="A67" s="59" t="s">
        <v>221</v>
      </c>
      <c r="B67" s="59" t="s">
        <v>20</v>
      </c>
      <c r="C67" s="59" t="s">
        <v>173</v>
      </c>
      <c r="D67" s="59" t="s">
        <v>173</v>
      </c>
    </row>
    <row r="68" spans="1:4" ht="15" customHeight="1">
      <c r="A68" s="59" t="s">
        <v>222</v>
      </c>
      <c r="B68" s="59" t="s">
        <v>20</v>
      </c>
      <c r="C68" s="59" t="s">
        <v>182</v>
      </c>
      <c r="D68" s="59" t="s">
        <v>186</v>
      </c>
    </row>
    <row r="69" spans="1:4" ht="15" customHeight="1">
      <c r="A69" s="59" t="s">
        <v>223</v>
      </c>
      <c r="B69" s="59" t="s">
        <v>20</v>
      </c>
      <c r="C69" s="59" t="s">
        <v>218</v>
      </c>
      <c r="D69" s="59" t="s">
        <v>188</v>
      </c>
    </row>
    <row r="70" spans="1:4" ht="15" customHeight="1">
      <c r="A70" s="59" t="s">
        <v>224</v>
      </c>
      <c r="B70" s="59" t="s">
        <v>20</v>
      </c>
      <c r="C70" s="59" t="s">
        <v>179</v>
      </c>
      <c r="D70" s="59" t="s">
        <v>173</v>
      </c>
    </row>
    <row r="71" spans="1:4" ht="15" customHeight="1">
      <c r="A71" s="59" t="s">
        <v>225</v>
      </c>
      <c r="B71" s="59" t="s">
        <v>20</v>
      </c>
      <c r="C71" s="59" t="s">
        <v>173</v>
      </c>
      <c r="D71" s="59" t="s">
        <v>218</v>
      </c>
    </row>
    <row r="72" spans="1:4" ht="15" customHeight="1">
      <c r="A72" s="59" t="s">
        <v>226</v>
      </c>
      <c r="B72" s="59" t="s">
        <v>20</v>
      </c>
      <c r="C72" s="59" t="s">
        <v>188</v>
      </c>
      <c r="D72" s="59" t="s">
        <v>186</v>
      </c>
    </row>
    <row r="73" spans="1:4" ht="15" customHeight="1">
      <c r="A73" s="59" t="s">
        <v>227</v>
      </c>
      <c r="B73" s="59" t="s">
        <v>167</v>
      </c>
      <c r="C73" s="59" t="s">
        <v>173</v>
      </c>
      <c r="D73" s="59" t="s">
        <v>188</v>
      </c>
    </row>
    <row r="74" spans="1:4" ht="15" customHeight="1">
      <c r="A74" s="59" t="s">
        <v>228</v>
      </c>
      <c r="B74" s="59" t="s">
        <v>167</v>
      </c>
      <c r="C74" s="59" t="s">
        <v>176</v>
      </c>
      <c r="D74" s="59" t="s">
        <v>186</v>
      </c>
    </row>
    <row r="75" spans="1:4" ht="15" customHeight="1">
      <c r="A75" s="59" t="s">
        <v>229</v>
      </c>
      <c r="B75" s="59" t="s">
        <v>167</v>
      </c>
      <c r="C75" s="59" t="s">
        <v>191</v>
      </c>
      <c r="D75" s="59" t="s">
        <v>182</v>
      </c>
    </row>
    <row r="76" spans="1:4" ht="15" customHeight="1">
      <c r="A76" s="59" t="s">
        <v>230</v>
      </c>
      <c r="B76" s="59" t="s">
        <v>167</v>
      </c>
      <c r="C76" s="59" t="s">
        <v>173</v>
      </c>
      <c r="D76" s="59" t="s">
        <v>176</v>
      </c>
    </row>
    <row r="77" spans="1:4" ht="15" customHeight="1">
      <c r="A77" s="59" t="s">
        <v>231</v>
      </c>
      <c r="B77" s="59" t="s">
        <v>167</v>
      </c>
      <c r="C77" s="59" t="s">
        <v>188</v>
      </c>
      <c r="D77" s="59" t="s">
        <v>186</v>
      </c>
    </row>
    <row r="78" spans="1:4" ht="15" customHeight="1">
      <c r="A78" s="59" t="s">
        <v>232</v>
      </c>
      <c r="B78" s="59" t="s">
        <v>167</v>
      </c>
      <c r="C78" s="59" t="s">
        <v>191</v>
      </c>
      <c r="D78" s="59" t="s">
        <v>182</v>
      </c>
    </row>
    <row r="79" spans="1:4" ht="15" customHeight="1">
      <c r="A79" s="64" t="s">
        <v>233</v>
      </c>
      <c r="B79" s="59" t="s">
        <v>169</v>
      </c>
      <c r="C79" s="59" t="s">
        <v>173</v>
      </c>
      <c r="D79" s="59" t="s">
        <v>180</v>
      </c>
    </row>
    <row r="80" spans="1:4" ht="15" customHeight="1">
      <c r="A80" s="64" t="s">
        <v>234</v>
      </c>
      <c r="B80" s="59" t="s">
        <v>169</v>
      </c>
      <c r="C80" s="59" t="s">
        <v>235</v>
      </c>
      <c r="D80" s="59" t="s">
        <v>191</v>
      </c>
    </row>
    <row r="81" spans="1:4" ht="15" customHeight="1">
      <c r="A81" s="64" t="s">
        <v>236</v>
      </c>
      <c r="B81" s="59" t="s">
        <v>169</v>
      </c>
      <c r="C81" s="59" t="s">
        <v>218</v>
      </c>
      <c r="D81" s="59" t="s">
        <v>174</v>
      </c>
    </row>
    <row r="82" spans="1:4" ht="15" customHeight="1">
      <c r="A82" s="59" t="s">
        <v>237</v>
      </c>
      <c r="B82" s="59" t="s">
        <v>20</v>
      </c>
      <c r="C82" s="59" t="s">
        <v>173</v>
      </c>
      <c r="D82" s="59" t="s">
        <v>179</v>
      </c>
    </row>
    <row r="83" spans="1:4" ht="15" customHeight="1">
      <c r="A83" s="59" t="s">
        <v>238</v>
      </c>
      <c r="B83" s="59" t="s">
        <v>20</v>
      </c>
      <c r="C83" s="59" t="s">
        <v>182</v>
      </c>
      <c r="D83" s="59" t="s">
        <v>186</v>
      </c>
    </row>
    <row r="84" spans="1:4" ht="15" customHeight="1">
      <c r="A84" s="59" t="s">
        <v>239</v>
      </c>
      <c r="B84" s="59" t="s">
        <v>20</v>
      </c>
      <c r="C84" s="59" t="s">
        <v>218</v>
      </c>
      <c r="D84" s="59" t="s">
        <v>188</v>
      </c>
    </row>
    <row r="85" spans="1:4" ht="15" customHeight="1">
      <c r="A85" s="59" t="s">
        <v>240</v>
      </c>
      <c r="B85" s="59" t="s">
        <v>20</v>
      </c>
      <c r="C85" s="59" t="s">
        <v>218</v>
      </c>
      <c r="D85" s="59" t="s">
        <v>173</v>
      </c>
    </row>
    <row r="86" spans="1:4" ht="15" customHeight="1">
      <c r="A86" s="59" t="s">
        <v>241</v>
      </c>
      <c r="B86" s="59" t="s">
        <v>20</v>
      </c>
      <c r="C86" s="59" t="s">
        <v>182</v>
      </c>
      <c r="D86" s="59" t="s">
        <v>182</v>
      </c>
    </row>
    <row r="87" spans="1:4" ht="15" customHeight="1">
      <c r="A87" s="59" t="s">
        <v>242</v>
      </c>
      <c r="B87" s="59" t="s">
        <v>20</v>
      </c>
      <c r="C87" s="59" t="s">
        <v>186</v>
      </c>
      <c r="D87" s="59" t="s">
        <v>188</v>
      </c>
    </row>
    <row r="88" spans="1:4" ht="15" customHeight="1">
      <c r="A88" s="59" t="s">
        <v>243</v>
      </c>
      <c r="B88" s="59" t="s">
        <v>170</v>
      </c>
      <c r="C88" s="59" t="s">
        <v>173</v>
      </c>
      <c r="D88" s="59" t="s">
        <v>180</v>
      </c>
    </row>
    <row r="89" spans="1:4" ht="15" customHeight="1">
      <c r="A89" s="59" t="s">
        <v>244</v>
      </c>
      <c r="B89" s="59" t="s">
        <v>170</v>
      </c>
      <c r="C89" s="59" t="s">
        <v>198</v>
      </c>
      <c r="D89" s="59" t="s">
        <v>218</v>
      </c>
    </row>
    <row r="90" spans="1:4" ht="15" customHeight="1">
      <c r="A90" s="59" t="s">
        <v>245</v>
      </c>
      <c r="B90" s="59" t="s">
        <v>170</v>
      </c>
      <c r="C90" s="59" t="s">
        <v>235</v>
      </c>
      <c r="D90" s="59" t="s">
        <v>186</v>
      </c>
    </row>
    <row r="91" spans="1:4" ht="15" customHeight="1">
      <c r="A91" s="59" t="s">
        <v>246</v>
      </c>
      <c r="B91" s="59" t="s">
        <v>20</v>
      </c>
      <c r="C91" s="59" t="s">
        <v>173</v>
      </c>
      <c r="D91" s="59" t="s">
        <v>173</v>
      </c>
    </row>
    <row r="92" spans="1:4" ht="15" customHeight="1">
      <c r="A92" s="59" t="s">
        <v>247</v>
      </c>
      <c r="B92" s="59" t="s">
        <v>20</v>
      </c>
      <c r="C92" s="59" t="s">
        <v>218</v>
      </c>
      <c r="D92" s="59" t="s">
        <v>182</v>
      </c>
    </row>
    <row r="93" spans="1:4" ht="15" customHeight="1">
      <c r="A93" s="59" t="s">
        <v>248</v>
      </c>
      <c r="B93" s="59" t="s">
        <v>20</v>
      </c>
      <c r="C93" s="59" t="s">
        <v>186</v>
      </c>
      <c r="D93" s="59" t="s">
        <v>188</v>
      </c>
    </row>
    <row r="94" spans="1:4" ht="15" customHeight="1">
      <c r="A94" s="59" t="s">
        <v>249</v>
      </c>
      <c r="B94" s="59" t="s">
        <v>20</v>
      </c>
      <c r="C94" s="59" t="s">
        <v>218</v>
      </c>
      <c r="D94" s="59" t="s">
        <v>182</v>
      </c>
    </row>
    <row r="95" spans="1:4" ht="15" customHeight="1">
      <c r="A95" s="59" t="s">
        <v>250</v>
      </c>
      <c r="B95" s="59" t="s">
        <v>20</v>
      </c>
      <c r="C95" s="59" t="s">
        <v>173</v>
      </c>
      <c r="D95" s="59" t="s">
        <v>188</v>
      </c>
    </row>
    <row r="96" spans="1:4" ht="15" customHeight="1">
      <c r="A96" s="59" t="s">
        <v>251</v>
      </c>
      <c r="B96" s="59" t="s">
        <v>20</v>
      </c>
      <c r="C96" s="59" t="s">
        <v>186</v>
      </c>
      <c r="D96" s="59" t="s">
        <v>188</v>
      </c>
    </row>
    <row r="97" spans="1:4" ht="15" customHeight="1">
      <c r="A97" s="59" t="s">
        <v>252</v>
      </c>
      <c r="B97" s="59" t="s">
        <v>167</v>
      </c>
      <c r="C97" s="59" t="s">
        <v>173</v>
      </c>
      <c r="D97" s="59" t="s">
        <v>188</v>
      </c>
    </row>
    <row r="98" spans="1:4" ht="15" customHeight="1">
      <c r="A98" s="59" t="s">
        <v>253</v>
      </c>
      <c r="B98" s="59" t="s">
        <v>167</v>
      </c>
      <c r="C98" s="59" t="s">
        <v>186</v>
      </c>
      <c r="D98" s="59" t="s">
        <v>185</v>
      </c>
    </row>
    <row r="99" spans="1:4" ht="15" customHeight="1">
      <c r="A99" s="59" t="s">
        <v>254</v>
      </c>
      <c r="B99" s="59" t="s">
        <v>167</v>
      </c>
      <c r="C99" s="59" t="s">
        <v>176</v>
      </c>
      <c r="D99" s="59" t="s">
        <v>176</v>
      </c>
    </row>
    <row r="100" spans="1:4" ht="15" customHeight="1">
      <c r="A100" s="59" t="s">
        <v>255</v>
      </c>
      <c r="B100" s="59" t="s">
        <v>166</v>
      </c>
      <c r="C100" s="59" t="s">
        <v>173</v>
      </c>
      <c r="D100" s="59" t="s">
        <v>177</v>
      </c>
    </row>
    <row r="101" spans="1:4" ht="15" customHeight="1">
      <c r="A101" s="59" t="s">
        <v>256</v>
      </c>
      <c r="B101" s="59" t="s">
        <v>166</v>
      </c>
      <c r="C101" s="59" t="s">
        <v>182</v>
      </c>
      <c r="D101" s="59" t="s">
        <v>186</v>
      </c>
    </row>
    <row r="102" spans="1:4" ht="15" customHeight="1">
      <c r="A102" s="59" t="s">
        <v>257</v>
      </c>
      <c r="B102" s="59" t="s">
        <v>166</v>
      </c>
      <c r="C102" s="59" t="s">
        <v>176</v>
      </c>
      <c r="D102" s="59" t="s">
        <v>198</v>
      </c>
    </row>
    <row r="103" spans="1:4" ht="15" customHeight="1">
      <c r="A103" s="59" t="s">
        <v>258</v>
      </c>
      <c r="B103" s="59" t="s">
        <v>167</v>
      </c>
      <c r="C103" s="59" t="s">
        <v>173</v>
      </c>
      <c r="D103" s="59" t="s">
        <v>188</v>
      </c>
    </row>
    <row r="104" spans="1:4" ht="15" customHeight="1">
      <c r="A104" s="59" t="s">
        <v>259</v>
      </c>
      <c r="B104" s="59" t="s">
        <v>167</v>
      </c>
      <c r="C104" s="59" t="s">
        <v>176</v>
      </c>
      <c r="D104" s="59" t="s">
        <v>182</v>
      </c>
    </row>
    <row r="105" spans="1:4" ht="15" customHeight="1">
      <c r="A105" s="59" t="s">
        <v>260</v>
      </c>
      <c r="B105" s="59" t="s">
        <v>167</v>
      </c>
      <c r="C105" s="59" t="s">
        <v>186</v>
      </c>
      <c r="D105" s="59" t="s">
        <v>188</v>
      </c>
    </row>
    <row r="106" spans="1:4" ht="15" customHeight="1">
      <c r="A106" s="59" t="s">
        <v>261</v>
      </c>
      <c r="B106" s="59" t="s">
        <v>169</v>
      </c>
      <c r="C106" s="59" t="s">
        <v>173</v>
      </c>
      <c r="D106" s="59" t="s">
        <v>218</v>
      </c>
    </row>
    <row r="107" spans="1:4" ht="15" customHeight="1">
      <c r="A107" s="59" t="s">
        <v>262</v>
      </c>
      <c r="B107" s="59" t="s">
        <v>169</v>
      </c>
      <c r="C107" s="59" t="s">
        <v>191</v>
      </c>
      <c r="D107" s="59" t="s">
        <v>235</v>
      </c>
    </row>
    <row r="108" spans="1:4" ht="15" customHeight="1">
      <c r="A108" s="59" t="s">
        <v>263</v>
      </c>
      <c r="B108" s="59" t="s">
        <v>169</v>
      </c>
      <c r="C108" s="59" t="s">
        <v>174</v>
      </c>
      <c r="D108" s="59" t="s">
        <v>180</v>
      </c>
    </row>
    <row r="109" spans="1:4" ht="15" customHeight="1">
      <c r="A109" s="59" t="s">
        <v>264</v>
      </c>
      <c r="B109" s="59" t="s">
        <v>20</v>
      </c>
      <c r="C109" s="59" t="s">
        <v>173</v>
      </c>
      <c r="D109" s="59" t="s">
        <v>188</v>
      </c>
    </row>
    <row r="110" spans="1:4" ht="15" customHeight="1">
      <c r="A110" s="59" t="s">
        <v>265</v>
      </c>
      <c r="B110" s="59" t="s">
        <v>20</v>
      </c>
      <c r="C110" s="59" t="s">
        <v>186</v>
      </c>
      <c r="D110" s="59" t="s">
        <v>179</v>
      </c>
    </row>
    <row r="111" spans="1:4" ht="15" customHeight="1">
      <c r="A111" s="59" t="s">
        <v>266</v>
      </c>
      <c r="B111" s="59" t="s">
        <v>20</v>
      </c>
      <c r="C111" s="59" t="s">
        <v>182</v>
      </c>
      <c r="D111" s="59" t="s">
        <v>218</v>
      </c>
    </row>
    <row r="112" spans="1:4" ht="15" customHeight="1">
      <c r="A112" s="59" t="s">
        <v>267</v>
      </c>
      <c r="B112" s="59" t="s">
        <v>20</v>
      </c>
      <c r="C112" s="59" t="s">
        <v>173</v>
      </c>
      <c r="D112" s="59" t="s">
        <v>188</v>
      </c>
    </row>
    <row r="113" spans="1:4" ht="15" customHeight="1">
      <c r="A113" s="59" t="s">
        <v>268</v>
      </c>
      <c r="B113" s="59" t="s">
        <v>20</v>
      </c>
      <c r="C113" s="59" t="s">
        <v>218</v>
      </c>
      <c r="D113" s="59" t="s">
        <v>182</v>
      </c>
    </row>
    <row r="114" spans="1:4" ht="15" customHeight="1">
      <c r="A114" s="59" t="s">
        <v>269</v>
      </c>
      <c r="B114" s="59" t="s">
        <v>20</v>
      </c>
      <c r="C114" s="59" t="s">
        <v>179</v>
      </c>
      <c r="D114" s="59" t="s">
        <v>186</v>
      </c>
    </row>
    <row r="115" spans="1:4" ht="15" customHeight="1">
      <c r="A115" s="59" t="s">
        <v>270</v>
      </c>
      <c r="B115" s="59" t="s">
        <v>170</v>
      </c>
      <c r="C115" s="59" t="s">
        <v>173</v>
      </c>
      <c r="D115" s="59" t="s">
        <v>180</v>
      </c>
    </row>
    <row r="116" spans="1:4" ht="15" customHeight="1">
      <c r="A116" s="59" t="s">
        <v>271</v>
      </c>
      <c r="B116" s="59" t="s">
        <v>170</v>
      </c>
      <c r="C116" s="59" t="s">
        <v>218</v>
      </c>
      <c r="D116" s="59" t="s">
        <v>235</v>
      </c>
    </row>
    <row r="117" spans="1:4" ht="15" customHeight="1">
      <c r="A117" s="59" t="s">
        <v>272</v>
      </c>
      <c r="B117" s="59" t="s">
        <v>170</v>
      </c>
      <c r="C117" s="59" t="s">
        <v>186</v>
      </c>
      <c r="D117" s="59" t="s">
        <v>198</v>
      </c>
    </row>
    <row r="118" spans="1:4" ht="15" customHeight="1">
      <c r="A118" s="59" t="s">
        <v>273</v>
      </c>
      <c r="B118" s="59" t="s">
        <v>167</v>
      </c>
      <c r="C118" s="59" t="s">
        <v>186</v>
      </c>
      <c r="D118" s="59" t="s">
        <v>185</v>
      </c>
    </row>
    <row r="119" spans="1:4" ht="15" customHeight="1">
      <c r="A119" s="59" t="s">
        <v>274</v>
      </c>
      <c r="B119" s="59" t="s">
        <v>167</v>
      </c>
      <c r="C119" s="59" t="s">
        <v>176</v>
      </c>
      <c r="D119" s="59" t="s">
        <v>182</v>
      </c>
    </row>
    <row r="120" spans="1:4" ht="15" customHeight="1">
      <c r="A120" s="59" t="s">
        <v>275</v>
      </c>
      <c r="B120" s="59" t="s">
        <v>167</v>
      </c>
      <c r="C120" s="59" t="s">
        <v>173</v>
      </c>
      <c r="D120" s="59" t="s">
        <v>188</v>
      </c>
    </row>
    <row r="121" spans="1:4" ht="15" customHeight="1">
      <c r="A121" s="62" t="s">
        <v>276</v>
      </c>
      <c r="B121" s="62" t="s">
        <v>20</v>
      </c>
      <c r="C121" s="62" t="s">
        <v>173</v>
      </c>
      <c r="D121" s="62" t="s">
        <v>186</v>
      </c>
    </row>
    <row r="122" spans="1:4" ht="15" customHeight="1">
      <c r="A122" s="62" t="s">
        <v>277</v>
      </c>
      <c r="B122" s="62" t="s">
        <v>20</v>
      </c>
      <c r="C122" s="62" t="s">
        <v>182</v>
      </c>
      <c r="D122" s="62" t="s">
        <v>188</v>
      </c>
    </row>
    <row r="123" spans="1:4" ht="15" customHeight="1">
      <c r="A123" s="62" t="s">
        <v>278</v>
      </c>
      <c r="B123" s="62" t="s">
        <v>20</v>
      </c>
      <c r="C123" s="62" t="s">
        <v>179</v>
      </c>
      <c r="D123" s="62" t="s">
        <v>218</v>
      </c>
    </row>
    <row r="124" spans="1:4" ht="15" customHeight="1">
      <c r="A124" s="62" t="s">
        <v>279</v>
      </c>
      <c r="B124" s="62" t="s">
        <v>169</v>
      </c>
      <c r="C124" s="62" t="s">
        <v>173</v>
      </c>
      <c r="D124" s="62" t="s">
        <v>180</v>
      </c>
    </row>
    <row r="125" spans="1:4" ht="15" customHeight="1">
      <c r="A125" s="62" t="s">
        <v>280</v>
      </c>
      <c r="B125" s="62" t="s">
        <v>169</v>
      </c>
      <c r="C125" s="62" t="s">
        <v>191</v>
      </c>
      <c r="D125" s="62" t="s">
        <v>235</v>
      </c>
    </row>
    <row r="126" spans="1:4" ht="15" customHeight="1">
      <c r="A126" s="62" t="s">
        <v>281</v>
      </c>
      <c r="B126" s="62" t="s">
        <v>169</v>
      </c>
      <c r="C126" s="62" t="s">
        <v>218</v>
      </c>
      <c r="D126" s="62" t="s">
        <v>185</v>
      </c>
    </row>
    <row r="127" spans="1:4" ht="15" customHeight="1">
      <c r="A127" s="62" t="s">
        <v>282</v>
      </c>
      <c r="B127" s="62" t="s">
        <v>167</v>
      </c>
      <c r="C127" s="62" t="s">
        <v>173</v>
      </c>
      <c r="D127" s="62" t="s">
        <v>186</v>
      </c>
    </row>
    <row r="128" spans="1:4" ht="15" customHeight="1">
      <c r="A128" s="62" t="s">
        <v>283</v>
      </c>
      <c r="B128" s="62" t="s">
        <v>167</v>
      </c>
      <c r="C128" s="62" t="s">
        <v>176</v>
      </c>
      <c r="D128" s="62" t="s">
        <v>188</v>
      </c>
    </row>
    <row r="129" spans="1:4" ht="15" customHeight="1">
      <c r="A129" s="62" t="s">
        <v>284</v>
      </c>
      <c r="B129" s="62" t="s">
        <v>167</v>
      </c>
      <c r="C129" s="62" t="s">
        <v>191</v>
      </c>
      <c r="D129" s="62" t="s">
        <v>182</v>
      </c>
    </row>
    <row r="130" spans="1:4" ht="15" customHeight="1">
      <c r="A130" s="62" t="s">
        <v>285</v>
      </c>
      <c r="B130" s="62" t="s">
        <v>166</v>
      </c>
      <c r="C130" s="62" t="s">
        <v>173</v>
      </c>
      <c r="D130" s="62" t="s">
        <v>177</v>
      </c>
    </row>
    <row r="131" spans="1:4" ht="15" customHeight="1">
      <c r="A131" s="62" t="s">
        <v>286</v>
      </c>
      <c r="B131" s="62" t="s">
        <v>166</v>
      </c>
      <c r="C131" s="62" t="s">
        <v>176</v>
      </c>
      <c r="D131" s="62" t="s">
        <v>185</v>
      </c>
    </row>
    <row r="132" spans="1:4" ht="15" customHeight="1">
      <c r="A132" s="62" t="s">
        <v>287</v>
      </c>
      <c r="B132" s="62" t="s">
        <v>166</v>
      </c>
      <c r="C132" s="62" t="s">
        <v>198</v>
      </c>
      <c r="D132" s="62" t="s">
        <v>182</v>
      </c>
    </row>
    <row r="133" spans="1:4" ht="15" customHeight="1">
      <c r="A133" s="62" t="s">
        <v>288</v>
      </c>
      <c r="B133" s="62" t="s">
        <v>168</v>
      </c>
      <c r="C133" s="62" t="s">
        <v>173</v>
      </c>
      <c r="D133" s="62" t="s">
        <v>180</v>
      </c>
    </row>
    <row r="134" spans="1:4" ht="15" customHeight="1">
      <c r="A134" s="62" t="s">
        <v>289</v>
      </c>
      <c r="B134" s="62" t="s">
        <v>168</v>
      </c>
      <c r="C134" s="62" t="s">
        <v>176</v>
      </c>
      <c r="D134" s="62" t="s">
        <v>188</v>
      </c>
    </row>
    <row r="135" spans="1:4" ht="15" customHeight="1">
      <c r="A135" s="62" t="s">
        <v>290</v>
      </c>
      <c r="B135" s="62" t="s">
        <v>168</v>
      </c>
      <c r="C135" s="62" t="s">
        <v>177</v>
      </c>
      <c r="D135" s="62" t="s">
        <v>174</v>
      </c>
    </row>
    <row r="136" ht="15" customHeight="1"/>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dimension ref="A1:J100"/>
  <sheetViews>
    <sheetView workbookViewId="0" topLeftCell="A1">
      <selection activeCell="A15" sqref="A15"/>
    </sheetView>
  </sheetViews>
  <sheetFormatPr defaultColWidth="12.00390625" defaultRowHeight="12.75"/>
  <sheetData>
    <row r="1" spans="1:10" ht="13.5">
      <c r="A1" s="60" t="s">
        <v>171</v>
      </c>
      <c r="B1" s="61">
        <v>0</v>
      </c>
      <c r="C1" s="61">
        <v>0</v>
      </c>
      <c r="D1" s="61">
        <v>0</v>
      </c>
      <c r="E1" s="61">
        <v>0</v>
      </c>
      <c r="F1" s="61">
        <v>0</v>
      </c>
      <c r="G1" s="61">
        <v>0</v>
      </c>
      <c r="H1" s="61">
        <v>0</v>
      </c>
      <c r="I1" s="61">
        <v>0</v>
      </c>
      <c r="J1" s="61">
        <v>0</v>
      </c>
    </row>
    <row r="2" spans="1:10" ht="13.5">
      <c r="A2" s="60" t="s">
        <v>291</v>
      </c>
      <c r="B2" s="10">
        <v>-1</v>
      </c>
      <c r="C2" s="10">
        <v>-1</v>
      </c>
      <c r="D2" s="10">
        <v>0</v>
      </c>
      <c r="E2" s="10">
        <v>0</v>
      </c>
      <c r="F2" s="10">
        <v>0</v>
      </c>
      <c r="G2" s="10">
        <v>1</v>
      </c>
      <c r="H2" s="10">
        <v>0</v>
      </c>
      <c r="I2" s="10">
        <v>1</v>
      </c>
      <c r="J2" s="10">
        <v>0</v>
      </c>
    </row>
    <row r="3" spans="1:10" ht="13.5">
      <c r="A3" s="60" t="s">
        <v>292</v>
      </c>
      <c r="B3" s="10">
        <v>-1</v>
      </c>
      <c r="C3" s="10">
        <v>0</v>
      </c>
      <c r="D3" s="10">
        <v>0</v>
      </c>
      <c r="E3" s="10">
        <v>1</v>
      </c>
      <c r="F3" s="10">
        <v>1</v>
      </c>
      <c r="G3" s="10">
        <v>-1</v>
      </c>
      <c r="H3" s="10">
        <v>1</v>
      </c>
      <c r="I3" s="10">
        <v>-1</v>
      </c>
      <c r="J3" s="10">
        <v>0</v>
      </c>
    </row>
    <row r="4" spans="1:10" ht="13.5">
      <c r="A4" s="60" t="s">
        <v>47</v>
      </c>
      <c r="B4" s="10">
        <v>0</v>
      </c>
      <c r="C4" s="10">
        <v>0</v>
      </c>
      <c r="D4" s="10">
        <v>-1</v>
      </c>
      <c r="E4" s="10">
        <v>1</v>
      </c>
      <c r="F4" s="10">
        <v>0</v>
      </c>
      <c r="G4" s="10">
        <v>-1</v>
      </c>
      <c r="H4" s="10">
        <v>1</v>
      </c>
      <c r="I4" s="10">
        <v>-1</v>
      </c>
      <c r="J4" s="10">
        <v>1</v>
      </c>
    </row>
    <row r="5" spans="1:10" ht="13.5">
      <c r="A5" s="60" t="s">
        <v>293</v>
      </c>
      <c r="B5" s="10">
        <v>0</v>
      </c>
      <c r="C5" s="10">
        <v>-1</v>
      </c>
      <c r="D5" s="10">
        <v>0</v>
      </c>
      <c r="E5" s="10">
        <v>0</v>
      </c>
      <c r="F5" s="10">
        <v>0</v>
      </c>
      <c r="G5" s="10">
        <v>1</v>
      </c>
      <c r="H5" s="10">
        <v>0</v>
      </c>
      <c r="I5" s="10">
        <v>1</v>
      </c>
      <c r="J5" s="10">
        <v>-1</v>
      </c>
    </row>
    <row r="6" spans="1:10" ht="13.5">
      <c r="A6" s="60" t="s">
        <v>294</v>
      </c>
      <c r="B6" s="10">
        <v>1</v>
      </c>
      <c r="C6" s="10">
        <v>1</v>
      </c>
      <c r="D6" s="10">
        <v>1</v>
      </c>
      <c r="E6" s="10">
        <v>-1</v>
      </c>
      <c r="F6" s="10">
        <v>0</v>
      </c>
      <c r="G6" s="10">
        <v>-1</v>
      </c>
      <c r="H6" s="10">
        <v>0</v>
      </c>
      <c r="I6" s="10">
        <v>-1</v>
      </c>
      <c r="J6" s="10">
        <v>0</v>
      </c>
    </row>
    <row r="7" spans="1:10" ht="13.5">
      <c r="A7" s="60" t="s">
        <v>295</v>
      </c>
      <c r="B7" s="10">
        <v>0</v>
      </c>
      <c r="C7" s="10">
        <v>-1</v>
      </c>
      <c r="D7" s="10">
        <v>-1</v>
      </c>
      <c r="E7" s="10">
        <v>0</v>
      </c>
      <c r="F7" s="10">
        <v>-1</v>
      </c>
      <c r="G7" s="10">
        <v>1</v>
      </c>
      <c r="H7" s="10">
        <v>1</v>
      </c>
      <c r="I7" s="10">
        <v>1</v>
      </c>
      <c r="J7" s="10">
        <v>0</v>
      </c>
    </row>
    <row r="8" spans="1:10" ht="13.5">
      <c r="A8" s="60" t="s">
        <v>296</v>
      </c>
      <c r="B8" s="10">
        <v>-1</v>
      </c>
      <c r="C8" s="10">
        <v>-1</v>
      </c>
      <c r="D8" s="10">
        <v>1</v>
      </c>
      <c r="E8" s="10">
        <v>-1</v>
      </c>
      <c r="F8" s="10">
        <v>1</v>
      </c>
      <c r="G8" s="10">
        <v>1</v>
      </c>
      <c r="H8" s="10">
        <v>1</v>
      </c>
      <c r="I8" s="10">
        <v>0</v>
      </c>
      <c r="J8" s="10">
        <v>-1</v>
      </c>
    </row>
    <row r="9" spans="1:10" ht="13.5">
      <c r="A9" s="60" t="s">
        <v>297</v>
      </c>
      <c r="B9" s="10">
        <v>1</v>
      </c>
      <c r="C9" s="10">
        <v>1</v>
      </c>
      <c r="D9" s="10">
        <v>1</v>
      </c>
      <c r="E9" s="10">
        <v>-1</v>
      </c>
      <c r="F9" s="10">
        <v>-1</v>
      </c>
      <c r="G9" s="10">
        <v>-1</v>
      </c>
      <c r="H9" s="10">
        <v>1</v>
      </c>
      <c r="I9" s="10">
        <v>0</v>
      </c>
      <c r="J9" s="10">
        <v>-1</v>
      </c>
    </row>
    <row r="10" spans="1:10" ht="13.5">
      <c r="A10" s="60" t="s">
        <v>298</v>
      </c>
      <c r="B10" s="10">
        <v>0</v>
      </c>
      <c r="C10" s="10">
        <v>0</v>
      </c>
      <c r="D10" s="10">
        <v>-1</v>
      </c>
      <c r="E10" s="10">
        <v>-1</v>
      </c>
      <c r="F10" s="10">
        <v>0</v>
      </c>
      <c r="G10" s="10">
        <v>1</v>
      </c>
      <c r="H10" s="10">
        <v>2</v>
      </c>
      <c r="I10" s="10">
        <v>0</v>
      </c>
      <c r="J10" s="10">
        <v>-1</v>
      </c>
    </row>
    <row r="11" spans="1:10" ht="13.5">
      <c r="A11" s="60" t="s">
        <v>49</v>
      </c>
      <c r="B11" s="10">
        <v>0</v>
      </c>
      <c r="C11" s="10">
        <v>0</v>
      </c>
      <c r="D11" s="10">
        <v>1</v>
      </c>
      <c r="E11" s="10">
        <v>0</v>
      </c>
      <c r="F11" s="10">
        <v>1</v>
      </c>
      <c r="G11" s="10">
        <v>-1</v>
      </c>
      <c r="H11" s="10">
        <v>0</v>
      </c>
      <c r="I11" s="10">
        <v>1</v>
      </c>
      <c r="J11" s="10">
        <v>-1</v>
      </c>
    </row>
    <row r="12" spans="1:10" ht="13.5">
      <c r="A12" s="60" t="s">
        <v>23</v>
      </c>
      <c r="B12" s="10">
        <v>-1</v>
      </c>
      <c r="C12" s="10">
        <v>0</v>
      </c>
      <c r="D12" s="10">
        <v>0</v>
      </c>
      <c r="E12" s="10">
        <v>0</v>
      </c>
      <c r="F12" s="10">
        <v>0</v>
      </c>
      <c r="G12" s="10">
        <v>0</v>
      </c>
      <c r="H12" s="10">
        <v>1</v>
      </c>
      <c r="I12" s="10">
        <v>1</v>
      </c>
      <c r="J12" s="10">
        <v>-1</v>
      </c>
    </row>
    <row r="13" spans="1:10" ht="13.5">
      <c r="A13" s="60" t="s">
        <v>26</v>
      </c>
      <c r="B13" s="10">
        <v>0</v>
      </c>
      <c r="C13" s="10">
        <v>-1</v>
      </c>
      <c r="D13" s="10">
        <v>0</v>
      </c>
      <c r="E13" s="10">
        <v>0</v>
      </c>
      <c r="F13" s="10">
        <v>-1</v>
      </c>
      <c r="G13" s="10">
        <v>1</v>
      </c>
      <c r="H13" s="10">
        <v>1</v>
      </c>
      <c r="I13" s="10">
        <v>1</v>
      </c>
      <c r="J13" s="10">
        <v>-1</v>
      </c>
    </row>
    <row r="14" spans="1:10" ht="13.5">
      <c r="A14" s="60" t="s">
        <v>299</v>
      </c>
      <c r="B14" s="10">
        <v>0</v>
      </c>
      <c r="C14" s="10">
        <v>-1</v>
      </c>
      <c r="D14" s="10">
        <v>-1</v>
      </c>
      <c r="E14" s="10">
        <v>0</v>
      </c>
      <c r="F14" s="10">
        <v>0</v>
      </c>
      <c r="G14" s="10">
        <v>2</v>
      </c>
      <c r="H14" s="10">
        <v>0</v>
      </c>
      <c r="I14" s="10">
        <v>1</v>
      </c>
      <c r="J14" s="10">
        <v>-1</v>
      </c>
    </row>
    <row r="15" spans="1:10" ht="13.5">
      <c r="A15" s="60" t="s">
        <v>300</v>
      </c>
      <c r="B15" s="10">
        <v>0</v>
      </c>
      <c r="C15" s="10">
        <v>0</v>
      </c>
      <c r="D15" s="10">
        <v>0</v>
      </c>
      <c r="E15" s="10">
        <v>1</v>
      </c>
      <c r="F15" s="10">
        <v>0</v>
      </c>
      <c r="G15" s="10">
        <v>0</v>
      </c>
      <c r="H15" s="10">
        <v>0</v>
      </c>
      <c r="I15" s="10">
        <v>-1</v>
      </c>
      <c r="J15" s="10">
        <v>0</v>
      </c>
    </row>
    <row r="16" spans="1:10" ht="12.75">
      <c r="A16" s="65"/>
      <c r="B16" s="66"/>
      <c r="C16" s="66"/>
      <c r="D16" s="66"/>
      <c r="E16" s="66"/>
      <c r="F16" s="66"/>
      <c r="G16" s="66"/>
      <c r="H16" s="66"/>
      <c r="I16" s="66"/>
      <c r="J16" s="66"/>
    </row>
    <row r="17" spans="1:10" ht="12.75">
      <c r="A17" s="65"/>
      <c r="B17" s="66"/>
      <c r="C17" s="66"/>
      <c r="D17" s="66"/>
      <c r="E17" s="66"/>
      <c r="F17" s="66"/>
      <c r="G17" s="66"/>
      <c r="H17" s="66"/>
      <c r="I17" s="66"/>
      <c r="J17" s="66"/>
    </row>
    <row r="18" spans="1:10" ht="12.75">
      <c r="A18" s="65"/>
      <c r="B18" s="66"/>
      <c r="C18" s="66"/>
      <c r="D18" s="66"/>
      <c r="E18" s="66"/>
      <c r="F18" s="66"/>
      <c r="G18" s="66"/>
      <c r="H18" s="66"/>
      <c r="I18" s="66"/>
      <c r="J18" s="66"/>
    </row>
    <row r="19" spans="1:10" ht="12.75">
      <c r="A19" s="65"/>
      <c r="B19" s="66"/>
      <c r="C19" s="66"/>
      <c r="D19" s="66"/>
      <c r="E19" s="66"/>
      <c r="F19" s="66"/>
      <c r="G19" s="66"/>
      <c r="H19" s="66"/>
      <c r="I19" s="66"/>
      <c r="J19" s="66"/>
    </row>
    <row r="20" spans="1:10" ht="12.75">
      <c r="A20" s="65"/>
      <c r="B20" s="66"/>
      <c r="C20" s="66"/>
      <c r="D20" s="66"/>
      <c r="E20" s="66"/>
      <c r="F20" s="66"/>
      <c r="G20" s="66"/>
      <c r="H20" s="66"/>
      <c r="I20" s="66"/>
      <c r="J20" s="66"/>
    </row>
    <row r="21" spans="1:10" ht="12.75">
      <c r="A21" s="65"/>
      <c r="B21" s="66"/>
      <c r="C21" s="66"/>
      <c r="D21" s="66"/>
      <c r="E21" s="66"/>
      <c r="F21" s="66"/>
      <c r="G21" s="66"/>
      <c r="H21" s="66"/>
      <c r="I21" s="66"/>
      <c r="J21" s="66"/>
    </row>
    <row r="22" spans="1:10" ht="12.75">
      <c r="A22" s="65"/>
      <c r="B22" s="66"/>
      <c r="C22" s="66"/>
      <c r="D22" s="66"/>
      <c r="E22" s="66"/>
      <c r="F22" s="66"/>
      <c r="G22" s="66"/>
      <c r="H22" s="66"/>
      <c r="I22" s="66"/>
      <c r="J22" s="66"/>
    </row>
    <row r="23" spans="1:10" ht="12.75">
      <c r="A23" s="65"/>
      <c r="B23" s="66"/>
      <c r="C23" s="66"/>
      <c r="D23" s="66"/>
      <c r="E23" s="66"/>
      <c r="F23" s="66"/>
      <c r="G23" s="66"/>
      <c r="H23" s="66"/>
      <c r="I23" s="66"/>
      <c r="J23" s="66"/>
    </row>
    <row r="24" spans="1:10" ht="12.75">
      <c r="A24" s="65"/>
      <c r="B24" s="66"/>
      <c r="C24" s="66"/>
      <c r="D24" s="66"/>
      <c r="E24" s="66"/>
      <c r="F24" s="66"/>
      <c r="G24" s="66"/>
      <c r="H24" s="66"/>
      <c r="I24" s="66"/>
      <c r="J24" s="66"/>
    </row>
    <row r="25" spans="1:10" ht="12.75">
      <c r="A25" s="65"/>
      <c r="B25" s="66"/>
      <c r="C25" s="66"/>
      <c r="D25" s="66"/>
      <c r="E25" s="66"/>
      <c r="F25" s="66"/>
      <c r="G25" s="66"/>
      <c r="H25" s="66"/>
      <c r="I25" s="66"/>
      <c r="J25" s="66"/>
    </row>
    <row r="26" spans="1:10" ht="12.75">
      <c r="A26" s="65"/>
      <c r="B26" s="66"/>
      <c r="C26" s="66"/>
      <c r="D26" s="66"/>
      <c r="E26" s="66"/>
      <c r="F26" s="66"/>
      <c r="G26" s="66"/>
      <c r="H26" s="66"/>
      <c r="I26" s="66"/>
      <c r="J26" s="66"/>
    </row>
    <row r="27" spans="1:10" ht="12.75">
      <c r="A27" s="65"/>
      <c r="B27" s="66"/>
      <c r="C27" s="66"/>
      <c r="D27" s="66"/>
      <c r="E27" s="66"/>
      <c r="F27" s="66"/>
      <c r="G27" s="66"/>
      <c r="H27" s="66"/>
      <c r="I27" s="66"/>
      <c r="J27" s="66"/>
    </row>
    <row r="28" spans="1:10" ht="12.75">
      <c r="A28" s="65"/>
      <c r="B28" s="66"/>
      <c r="C28" s="66"/>
      <c r="D28" s="66"/>
      <c r="E28" s="66"/>
      <c r="F28" s="66"/>
      <c r="G28" s="66"/>
      <c r="H28" s="66"/>
      <c r="I28" s="66"/>
      <c r="J28" s="66"/>
    </row>
    <row r="29" spans="1:10" ht="12.75">
      <c r="A29" s="65"/>
      <c r="B29" s="66"/>
      <c r="C29" s="66"/>
      <c r="D29" s="66"/>
      <c r="E29" s="66"/>
      <c r="F29" s="66"/>
      <c r="G29" s="66"/>
      <c r="H29" s="66"/>
      <c r="I29" s="66"/>
      <c r="J29" s="66"/>
    </row>
    <row r="30" spans="1:10" ht="12.75">
      <c r="A30" s="65"/>
      <c r="B30" s="66"/>
      <c r="C30" s="66"/>
      <c r="D30" s="66"/>
      <c r="E30" s="66"/>
      <c r="F30" s="66"/>
      <c r="G30" s="66"/>
      <c r="H30" s="66"/>
      <c r="I30" s="66"/>
      <c r="J30" s="66"/>
    </row>
    <row r="31" spans="1:10" ht="12.75">
      <c r="A31" s="65"/>
      <c r="B31" s="66"/>
      <c r="C31" s="66"/>
      <c r="D31" s="66"/>
      <c r="E31" s="66"/>
      <c r="F31" s="66"/>
      <c r="G31" s="66"/>
      <c r="H31" s="66"/>
      <c r="I31" s="66"/>
      <c r="J31" s="66"/>
    </row>
    <row r="32" spans="1:10" ht="12.75">
      <c r="A32" s="65"/>
      <c r="B32" s="66"/>
      <c r="C32" s="66"/>
      <c r="D32" s="66"/>
      <c r="E32" s="66"/>
      <c r="F32" s="66"/>
      <c r="G32" s="66"/>
      <c r="H32" s="66"/>
      <c r="I32" s="66"/>
      <c r="J32" s="66"/>
    </row>
    <row r="33" spans="1:10" ht="12.75">
      <c r="A33" s="65"/>
      <c r="B33" s="66"/>
      <c r="C33" s="66"/>
      <c r="D33" s="66"/>
      <c r="E33" s="66"/>
      <c r="F33" s="66"/>
      <c r="G33" s="66"/>
      <c r="H33" s="66"/>
      <c r="I33" s="66"/>
      <c r="J33" s="66"/>
    </row>
    <row r="34" spans="1:10" ht="12.75">
      <c r="A34" s="65"/>
      <c r="B34" s="66"/>
      <c r="C34" s="66"/>
      <c r="D34" s="66"/>
      <c r="E34" s="66"/>
      <c r="F34" s="66"/>
      <c r="G34" s="66"/>
      <c r="H34" s="66"/>
      <c r="I34" s="66"/>
      <c r="J34" s="66"/>
    </row>
    <row r="35" spans="1:10" ht="12.75">
      <c r="A35" s="65"/>
      <c r="B35" s="66"/>
      <c r="C35" s="66"/>
      <c r="D35" s="66"/>
      <c r="E35" s="66"/>
      <c r="F35" s="66"/>
      <c r="G35" s="66"/>
      <c r="H35" s="66"/>
      <c r="I35" s="66"/>
      <c r="J35" s="66"/>
    </row>
    <row r="36" spans="1:10" ht="12.75">
      <c r="A36" s="65"/>
      <c r="B36" s="66"/>
      <c r="C36" s="66"/>
      <c r="D36" s="66"/>
      <c r="E36" s="66"/>
      <c r="F36" s="66"/>
      <c r="G36" s="66"/>
      <c r="H36" s="66"/>
      <c r="I36" s="66"/>
      <c r="J36" s="66"/>
    </row>
    <row r="37" spans="1:10" ht="12.75">
      <c r="A37" s="65"/>
      <c r="B37" s="66"/>
      <c r="C37" s="66"/>
      <c r="D37" s="66"/>
      <c r="E37" s="66"/>
      <c r="F37" s="66"/>
      <c r="G37" s="66"/>
      <c r="H37" s="66"/>
      <c r="I37" s="66"/>
      <c r="J37" s="66"/>
    </row>
    <row r="38" spans="1:10" ht="12.75">
      <c r="A38" s="65"/>
      <c r="B38" s="66"/>
      <c r="C38" s="66"/>
      <c r="D38" s="66"/>
      <c r="E38" s="66"/>
      <c r="F38" s="66"/>
      <c r="G38" s="66"/>
      <c r="H38" s="66"/>
      <c r="I38" s="66"/>
      <c r="J38" s="66"/>
    </row>
    <row r="39" spans="1:10" ht="12.75">
      <c r="A39" s="65"/>
      <c r="B39" s="66"/>
      <c r="C39" s="66"/>
      <c r="D39" s="66"/>
      <c r="E39" s="66"/>
      <c r="F39" s="66"/>
      <c r="G39" s="66"/>
      <c r="H39" s="66"/>
      <c r="I39" s="66"/>
      <c r="J39" s="66"/>
    </row>
    <row r="40" spans="1:10" ht="12.75">
      <c r="A40" s="65"/>
      <c r="B40" s="66"/>
      <c r="C40" s="66"/>
      <c r="D40" s="66"/>
      <c r="E40" s="66"/>
      <c r="F40" s="66"/>
      <c r="G40" s="66"/>
      <c r="H40" s="66"/>
      <c r="I40" s="66"/>
      <c r="J40" s="66"/>
    </row>
    <row r="41" spans="1:10" ht="12.75">
      <c r="A41" s="65"/>
      <c r="B41" s="66"/>
      <c r="C41" s="66"/>
      <c r="D41" s="66"/>
      <c r="E41" s="66"/>
      <c r="F41" s="66"/>
      <c r="G41" s="66"/>
      <c r="H41" s="66"/>
      <c r="I41" s="66"/>
      <c r="J41" s="66"/>
    </row>
    <row r="42" spans="1:10" ht="12.75">
      <c r="A42" s="65"/>
      <c r="B42" s="66"/>
      <c r="C42" s="66"/>
      <c r="D42" s="66"/>
      <c r="E42" s="66"/>
      <c r="F42" s="66"/>
      <c r="G42" s="66"/>
      <c r="H42" s="66"/>
      <c r="I42" s="66"/>
      <c r="J42" s="66"/>
    </row>
    <row r="43" spans="1:10" ht="12.75">
      <c r="A43" s="65"/>
      <c r="B43" s="66"/>
      <c r="C43" s="66"/>
      <c r="D43" s="66"/>
      <c r="E43" s="66"/>
      <c r="F43" s="66"/>
      <c r="G43" s="66"/>
      <c r="H43" s="66"/>
      <c r="I43" s="66"/>
      <c r="J43" s="66"/>
    </row>
    <row r="44" spans="1:10" ht="12.75">
      <c r="A44" s="65"/>
      <c r="B44" s="66"/>
      <c r="C44" s="66"/>
      <c r="D44" s="66"/>
      <c r="E44" s="66"/>
      <c r="F44" s="66"/>
      <c r="G44" s="66"/>
      <c r="H44" s="66"/>
      <c r="I44" s="66"/>
      <c r="J44" s="66"/>
    </row>
    <row r="45" spans="1:10" ht="12.75">
      <c r="A45" s="65"/>
      <c r="B45" s="66"/>
      <c r="C45" s="66"/>
      <c r="D45" s="66"/>
      <c r="E45" s="66"/>
      <c r="F45" s="66"/>
      <c r="G45" s="66"/>
      <c r="H45" s="66"/>
      <c r="I45" s="66"/>
      <c r="J45" s="66"/>
    </row>
    <row r="46" spans="1:10" ht="12.75">
      <c r="A46" s="65"/>
      <c r="B46" s="66"/>
      <c r="C46" s="66"/>
      <c r="D46" s="66"/>
      <c r="E46" s="66"/>
      <c r="F46" s="66"/>
      <c r="G46" s="66"/>
      <c r="H46" s="66"/>
      <c r="I46" s="66"/>
      <c r="J46" s="66"/>
    </row>
    <row r="47" spans="1:10" ht="12.75">
      <c r="A47" s="65"/>
      <c r="B47" s="66"/>
      <c r="C47" s="66"/>
      <c r="D47" s="66"/>
      <c r="E47" s="66"/>
      <c r="F47" s="66"/>
      <c r="G47" s="66"/>
      <c r="H47" s="66"/>
      <c r="I47" s="66"/>
      <c r="J47" s="66"/>
    </row>
    <row r="48" spans="1:10" ht="12.75">
      <c r="A48" s="65"/>
      <c r="B48" s="66"/>
      <c r="C48" s="66"/>
      <c r="D48" s="66"/>
      <c r="E48" s="66"/>
      <c r="F48" s="66"/>
      <c r="G48" s="66"/>
      <c r="H48" s="66"/>
      <c r="I48" s="66"/>
      <c r="J48" s="66"/>
    </row>
    <row r="49" spans="1:10" ht="12.75">
      <c r="A49" s="65"/>
      <c r="B49" s="66"/>
      <c r="C49" s="66"/>
      <c r="D49" s="66"/>
      <c r="E49" s="66"/>
      <c r="F49" s="66"/>
      <c r="G49" s="66"/>
      <c r="H49" s="66"/>
      <c r="I49" s="66"/>
      <c r="J49" s="66"/>
    </row>
    <row r="50" spans="1:10" ht="12.75">
      <c r="A50" s="65"/>
      <c r="B50" s="66"/>
      <c r="C50" s="66"/>
      <c r="D50" s="66"/>
      <c r="E50" s="66"/>
      <c r="F50" s="66"/>
      <c r="G50" s="66"/>
      <c r="H50" s="66"/>
      <c r="I50" s="66"/>
      <c r="J50" s="66"/>
    </row>
    <row r="51" spans="1:10" ht="12.75">
      <c r="A51" s="65"/>
      <c r="B51" s="66"/>
      <c r="C51" s="66"/>
      <c r="D51" s="66"/>
      <c r="E51" s="66"/>
      <c r="F51" s="66"/>
      <c r="G51" s="66"/>
      <c r="H51" s="66"/>
      <c r="I51" s="66"/>
      <c r="J51" s="66"/>
    </row>
    <row r="52" spans="1:10" ht="12.75">
      <c r="A52" s="65"/>
      <c r="B52" s="66"/>
      <c r="C52" s="66"/>
      <c r="D52" s="66"/>
      <c r="E52" s="66"/>
      <c r="F52" s="66"/>
      <c r="G52" s="66"/>
      <c r="H52" s="66"/>
      <c r="I52" s="66"/>
      <c r="J52" s="66"/>
    </row>
    <row r="53" spans="1:10" ht="12.75">
      <c r="A53" s="65"/>
      <c r="B53" s="66"/>
      <c r="C53" s="66"/>
      <c r="D53" s="66"/>
      <c r="E53" s="66"/>
      <c r="F53" s="66"/>
      <c r="G53" s="66"/>
      <c r="H53" s="66"/>
      <c r="I53" s="66"/>
      <c r="J53" s="66"/>
    </row>
    <row r="54" spans="1:10" ht="12.75">
      <c r="A54" s="65"/>
      <c r="B54" s="66"/>
      <c r="C54" s="66"/>
      <c r="D54" s="66"/>
      <c r="E54" s="66"/>
      <c r="F54" s="66"/>
      <c r="G54" s="66"/>
      <c r="H54" s="66"/>
      <c r="I54" s="66"/>
      <c r="J54" s="66"/>
    </row>
    <row r="55" spans="1:10" ht="12.75">
      <c r="A55" s="65"/>
      <c r="B55" s="66"/>
      <c r="C55" s="66"/>
      <c r="D55" s="66"/>
      <c r="E55" s="66"/>
      <c r="F55" s="66"/>
      <c r="G55" s="66"/>
      <c r="H55" s="66"/>
      <c r="I55" s="66"/>
      <c r="J55" s="66"/>
    </row>
    <row r="56" spans="1:10" ht="12.75">
      <c r="A56" s="65"/>
      <c r="B56" s="66"/>
      <c r="C56" s="66"/>
      <c r="D56" s="66"/>
      <c r="E56" s="66"/>
      <c r="F56" s="66"/>
      <c r="G56" s="66"/>
      <c r="H56" s="66"/>
      <c r="I56" s="66"/>
      <c r="J56" s="66"/>
    </row>
    <row r="57" spans="1:10" ht="12.75">
      <c r="A57" s="65"/>
      <c r="B57" s="66"/>
      <c r="C57" s="66"/>
      <c r="D57" s="66"/>
      <c r="E57" s="66"/>
      <c r="F57" s="66"/>
      <c r="G57" s="66"/>
      <c r="H57" s="66"/>
      <c r="I57" s="66"/>
      <c r="J57" s="66"/>
    </row>
    <row r="58" spans="1:10" ht="12.75">
      <c r="A58" s="65"/>
      <c r="B58" s="66"/>
      <c r="C58" s="66"/>
      <c r="D58" s="66"/>
      <c r="E58" s="66"/>
      <c r="F58" s="66"/>
      <c r="G58" s="66"/>
      <c r="H58" s="66"/>
      <c r="I58" s="66"/>
      <c r="J58" s="66"/>
    </row>
    <row r="59" spans="1:10" ht="12.75">
      <c r="A59" s="65"/>
      <c r="B59" s="66"/>
      <c r="C59" s="66"/>
      <c r="D59" s="66"/>
      <c r="E59" s="66"/>
      <c r="F59" s="66"/>
      <c r="G59" s="66"/>
      <c r="H59" s="66"/>
      <c r="I59" s="66"/>
      <c r="J59" s="66"/>
    </row>
    <row r="60" spans="1:10" ht="12.75">
      <c r="A60" s="65"/>
      <c r="B60" s="66"/>
      <c r="C60" s="66"/>
      <c r="D60" s="66"/>
      <c r="E60" s="66"/>
      <c r="F60" s="66"/>
      <c r="G60" s="66"/>
      <c r="H60" s="66"/>
      <c r="I60" s="66"/>
      <c r="J60" s="66"/>
    </row>
    <row r="61" spans="1:10" ht="12.75">
      <c r="A61" s="65"/>
      <c r="B61" s="66"/>
      <c r="C61" s="66"/>
      <c r="D61" s="66"/>
      <c r="E61" s="66"/>
      <c r="F61" s="66"/>
      <c r="G61" s="66"/>
      <c r="H61" s="66"/>
      <c r="I61" s="66"/>
      <c r="J61" s="66"/>
    </row>
    <row r="62" spans="1:10" ht="12.75">
      <c r="A62" s="65"/>
      <c r="B62" s="66"/>
      <c r="C62" s="66"/>
      <c r="D62" s="66"/>
      <c r="E62" s="66"/>
      <c r="F62" s="66"/>
      <c r="G62" s="66"/>
      <c r="H62" s="66"/>
      <c r="I62" s="66"/>
      <c r="J62" s="66"/>
    </row>
    <row r="63" spans="1:10" ht="12.75">
      <c r="A63" s="65"/>
      <c r="B63" s="66"/>
      <c r="C63" s="66"/>
      <c r="D63" s="66"/>
      <c r="E63" s="66"/>
      <c r="F63" s="66"/>
      <c r="G63" s="66"/>
      <c r="H63" s="66"/>
      <c r="I63" s="66"/>
      <c r="J63" s="66"/>
    </row>
    <row r="64" spans="1:10" ht="12.75">
      <c r="A64" s="65"/>
      <c r="B64" s="66"/>
      <c r="C64" s="66"/>
      <c r="D64" s="66"/>
      <c r="E64" s="66"/>
      <c r="F64" s="66"/>
      <c r="G64" s="66"/>
      <c r="H64" s="66"/>
      <c r="I64" s="66"/>
      <c r="J64" s="66"/>
    </row>
    <row r="65" spans="1:10" ht="12.75">
      <c r="A65" s="65"/>
      <c r="B65" s="66"/>
      <c r="C65" s="66"/>
      <c r="D65" s="66"/>
      <c r="E65" s="66"/>
      <c r="F65" s="66"/>
      <c r="G65" s="66"/>
      <c r="H65" s="66"/>
      <c r="I65" s="66"/>
      <c r="J65" s="66"/>
    </row>
    <row r="66" spans="1:10" ht="12.75">
      <c r="A66" s="65"/>
      <c r="B66" s="66"/>
      <c r="C66" s="66"/>
      <c r="D66" s="66"/>
      <c r="E66" s="66"/>
      <c r="F66" s="66"/>
      <c r="G66" s="66"/>
      <c r="H66" s="66"/>
      <c r="I66" s="66"/>
      <c r="J66" s="66"/>
    </row>
    <row r="67" spans="1:10" ht="12.75">
      <c r="A67" s="65"/>
      <c r="B67" s="66"/>
      <c r="C67" s="66"/>
      <c r="D67" s="66"/>
      <c r="E67" s="66"/>
      <c r="F67" s="66"/>
      <c r="G67" s="66"/>
      <c r="H67" s="66"/>
      <c r="I67" s="66"/>
      <c r="J67" s="66"/>
    </row>
    <row r="68" spans="1:10" ht="12.75">
      <c r="A68" s="65"/>
      <c r="B68" s="66"/>
      <c r="C68" s="66"/>
      <c r="D68" s="66"/>
      <c r="E68" s="66"/>
      <c r="F68" s="66"/>
      <c r="G68" s="66"/>
      <c r="H68" s="66"/>
      <c r="I68" s="66"/>
      <c r="J68" s="66"/>
    </row>
    <row r="69" spans="1:10" ht="12.75">
      <c r="A69" s="65"/>
      <c r="B69" s="66"/>
      <c r="C69" s="66"/>
      <c r="D69" s="66"/>
      <c r="E69" s="66"/>
      <c r="F69" s="66"/>
      <c r="G69" s="66"/>
      <c r="H69" s="66"/>
      <c r="I69" s="66"/>
      <c r="J69" s="66"/>
    </row>
    <row r="70" spans="1:10" ht="12.75">
      <c r="A70" s="65"/>
      <c r="B70" s="66"/>
      <c r="C70" s="66"/>
      <c r="D70" s="66"/>
      <c r="E70" s="66"/>
      <c r="F70" s="66"/>
      <c r="G70" s="66"/>
      <c r="H70" s="66"/>
      <c r="I70" s="66"/>
      <c r="J70" s="66"/>
    </row>
    <row r="71" spans="1:10" ht="12.75">
      <c r="A71" s="65"/>
      <c r="B71" s="66"/>
      <c r="C71" s="66"/>
      <c r="D71" s="66"/>
      <c r="E71" s="66"/>
      <c r="F71" s="66"/>
      <c r="G71" s="66"/>
      <c r="H71" s="66"/>
      <c r="I71" s="66"/>
      <c r="J71" s="66"/>
    </row>
    <row r="72" spans="1:10" ht="12.75">
      <c r="A72" s="65"/>
      <c r="B72" s="66"/>
      <c r="C72" s="66"/>
      <c r="D72" s="66"/>
      <c r="E72" s="66"/>
      <c r="F72" s="66"/>
      <c r="G72" s="66"/>
      <c r="H72" s="66"/>
      <c r="I72" s="66"/>
      <c r="J72" s="66"/>
    </row>
    <row r="73" spans="1:10" ht="12.75">
      <c r="A73" s="65"/>
      <c r="B73" s="66"/>
      <c r="C73" s="66"/>
      <c r="D73" s="66"/>
      <c r="E73" s="66"/>
      <c r="F73" s="66"/>
      <c r="G73" s="66"/>
      <c r="H73" s="66"/>
      <c r="I73" s="66"/>
      <c r="J73" s="66"/>
    </row>
    <row r="74" spans="1:10" ht="12.75">
      <c r="A74" s="65"/>
      <c r="B74" s="66"/>
      <c r="C74" s="66"/>
      <c r="D74" s="66"/>
      <c r="E74" s="66"/>
      <c r="F74" s="66"/>
      <c r="G74" s="66"/>
      <c r="H74" s="66"/>
      <c r="I74" s="66"/>
      <c r="J74" s="66"/>
    </row>
    <row r="75" spans="1:10" ht="12.75">
      <c r="A75" s="65"/>
      <c r="B75" s="66"/>
      <c r="C75" s="66"/>
      <c r="D75" s="66"/>
      <c r="E75" s="66"/>
      <c r="F75" s="66"/>
      <c r="G75" s="66"/>
      <c r="H75" s="66"/>
      <c r="I75" s="66"/>
      <c r="J75" s="66"/>
    </row>
    <row r="76" spans="1:10" ht="12.75">
      <c r="A76" s="65"/>
      <c r="B76" s="66"/>
      <c r="C76" s="66"/>
      <c r="D76" s="66"/>
      <c r="E76" s="66"/>
      <c r="F76" s="66"/>
      <c r="G76" s="66"/>
      <c r="H76" s="66"/>
      <c r="I76" s="66"/>
      <c r="J76" s="66"/>
    </row>
    <row r="77" spans="1:10" ht="12.75">
      <c r="A77" s="65"/>
      <c r="B77" s="66"/>
      <c r="C77" s="66"/>
      <c r="D77" s="66"/>
      <c r="E77" s="66"/>
      <c r="F77" s="66"/>
      <c r="G77" s="66"/>
      <c r="H77" s="66"/>
      <c r="I77" s="66"/>
      <c r="J77" s="66"/>
    </row>
    <row r="78" spans="1:10" ht="12.75">
      <c r="A78" s="65"/>
      <c r="B78" s="66"/>
      <c r="C78" s="66"/>
      <c r="D78" s="66"/>
      <c r="E78" s="66"/>
      <c r="F78" s="66"/>
      <c r="G78" s="66"/>
      <c r="H78" s="66"/>
      <c r="I78" s="66"/>
      <c r="J78" s="66"/>
    </row>
    <row r="79" spans="1:10" ht="12.75">
      <c r="A79" s="65"/>
      <c r="B79" s="66"/>
      <c r="C79" s="66"/>
      <c r="D79" s="66"/>
      <c r="E79" s="66"/>
      <c r="F79" s="66"/>
      <c r="G79" s="66"/>
      <c r="H79" s="66"/>
      <c r="I79" s="66"/>
      <c r="J79" s="66"/>
    </row>
    <row r="80" spans="1:10" ht="12.75">
      <c r="A80" s="65"/>
      <c r="B80" s="66"/>
      <c r="C80" s="66"/>
      <c r="D80" s="66"/>
      <c r="E80" s="66"/>
      <c r="F80" s="66"/>
      <c r="G80" s="66"/>
      <c r="H80" s="66"/>
      <c r="I80" s="66"/>
      <c r="J80" s="66"/>
    </row>
    <row r="81" spans="1:10" ht="12.75">
      <c r="A81" s="65"/>
      <c r="B81" s="66"/>
      <c r="C81" s="66"/>
      <c r="D81" s="66"/>
      <c r="E81" s="66"/>
      <c r="F81" s="66"/>
      <c r="G81" s="66"/>
      <c r="H81" s="66"/>
      <c r="I81" s="66"/>
      <c r="J81" s="66"/>
    </row>
    <row r="82" spans="1:10" ht="12.75">
      <c r="A82" s="65"/>
      <c r="B82" s="66"/>
      <c r="C82" s="66"/>
      <c r="D82" s="66"/>
      <c r="E82" s="66"/>
      <c r="F82" s="66"/>
      <c r="G82" s="66"/>
      <c r="H82" s="66"/>
      <c r="I82" s="66"/>
      <c r="J82" s="66"/>
    </row>
    <row r="83" spans="1:10" ht="12.75">
      <c r="A83" s="65"/>
      <c r="B83" s="66"/>
      <c r="C83" s="66"/>
      <c r="D83" s="66"/>
      <c r="E83" s="66"/>
      <c r="F83" s="66"/>
      <c r="G83" s="66"/>
      <c r="H83" s="66"/>
      <c r="I83" s="66"/>
      <c r="J83" s="66"/>
    </row>
    <row r="84" spans="1:10" ht="12.75">
      <c r="A84" s="65"/>
      <c r="B84" s="66"/>
      <c r="C84" s="66"/>
      <c r="D84" s="66"/>
      <c r="E84" s="66"/>
      <c r="F84" s="66"/>
      <c r="G84" s="66"/>
      <c r="H84" s="66"/>
      <c r="I84" s="66"/>
      <c r="J84" s="66"/>
    </row>
    <row r="85" spans="1:10" ht="12.75">
      <c r="A85" s="65"/>
      <c r="B85" s="66"/>
      <c r="C85" s="66"/>
      <c r="D85" s="66"/>
      <c r="E85" s="66"/>
      <c r="F85" s="66"/>
      <c r="G85" s="66"/>
      <c r="H85" s="66"/>
      <c r="I85" s="66"/>
      <c r="J85" s="66"/>
    </row>
    <row r="86" spans="1:10" ht="12.75">
      <c r="A86" s="65"/>
      <c r="B86" s="66"/>
      <c r="C86" s="66"/>
      <c r="D86" s="66"/>
      <c r="E86" s="66"/>
      <c r="F86" s="66"/>
      <c r="G86" s="66"/>
      <c r="H86" s="66"/>
      <c r="I86" s="66"/>
      <c r="J86" s="66"/>
    </row>
    <row r="87" spans="1:10" ht="12.75">
      <c r="A87" s="65"/>
      <c r="B87" s="66"/>
      <c r="C87" s="66"/>
      <c r="D87" s="66"/>
      <c r="E87" s="66"/>
      <c r="F87" s="66"/>
      <c r="G87" s="66"/>
      <c r="H87" s="66"/>
      <c r="I87" s="66"/>
      <c r="J87" s="66"/>
    </row>
    <row r="88" spans="1:10" ht="12.75">
      <c r="A88" s="65"/>
      <c r="B88" s="66"/>
      <c r="C88" s="66"/>
      <c r="D88" s="66"/>
      <c r="E88" s="66"/>
      <c r="F88" s="66"/>
      <c r="G88" s="66"/>
      <c r="H88" s="66"/>
      <c r="I88" s="66"/>
      <c r="J88" s="66"/>
    </row>
    <row r="89" spans="1:10" ht="12.75">
      <c r="A89" s="65"/>
      <c r="B89" s="66"/>
      <c r="C89" s="66"/>
      <c r="D89" s="66"/>
      <c r="E89" s="66"/>
      <c r="F89" s="66"/>
      <c r="G89" s="66"/>
      <c r="H89" s="66"/>
      <c r="I89" s="66"/>
      <c r="J89" s="66"/>
    </row>
    <row r="90" spans="1:10" ht="12.75">
      <c r="A90" s="65"/>
      <c r="B90" s="66"/>
      <c r="C90" s="66"/>
      <c r="D90" s="66"/>
      <c r="E90" s="66"/>
      <c r="F90" s="66"/>
      <c r="G90" s="66"/>
      <c r="H90" s="66"/>
      <c r="I90" s="66"/>
      <c r="J90" s="66"/>
    </row>
    <row r="91" spans="1:10" ht="12.75">
      <c r="A91" s="65"/>
      <c r="B91" s="66"/>
      <c r="C91" s="66"/>
      <c r="D91" s="66"/>
      <c r="E91" s="66"/>
      <c r="F91" s="66"/>
      <c r="G91" s="66"/>
      <c r="H91" s="66"/>
      <c r="I91" s="66"/>
      <c r="J91" s="66"/>
    </row>
    <row r="92" spans="1:10" ht="12.75">
      <c r="A92" s="65"/>
      <c r="B92" s="66"/>
      <c r="C92" s="66"/>
      <c r="D92" s="66"/>
      <c r="E92" s="66"/>
      <c r="F92" s="66"/>
      <c r="G92" s="66"/>
      <c r="H92" s="66"/>
      <c r="I92" s="66"/>
      <c r="J92" s="66"/>
    </row>
    <row r="93" spans="1:10" ht="12.75">
      <c r="A93" s="65"/>
      <c r="B93" s="66"/>
      <c r="C93" s="66"/>
      <c r="D93" s="66"/>
      <c r="E93" s="66"/>
      <c r="F93" s="66"/>
      <c r="G93" s="66"/>
      <c r="H93" s="66"/>
      <c r="I93" s="66"/>
      <c r="J93" s="66"/>
    </row>
    <row r="94" spans="1:10" ht="12.75">
      <c r="A94" s="65"/>
      <c r="B94" s="66"/>
      <c r="C94" s="66"/>
      <c r="D94" s="66"/>
      <c r="E94" s="66"/>
      <c r="F94" s="66"/>
      <c r="G94" s="66"/>
      <c r="H94" s="66"/>
      <c r="I94" s="66"/>
      <c r="J94" s="66"/>
    </row>
    <row r="95" spans="1:10" ht="12.75">
      <c r="A95" s="65"/>
      <c r="B95" s="66"/>
      <c r="C95" s="66"/>
      <c r="D95" s="66"/>
      <c r="E95" s="66"/>
      <c r="F95" s="66"/>
      <c r="G95" s="66"/>
      <c r="H95" s="66"/>
      <c r="I95" s="66"/>
      <c r="J95" s="66"/>
    </row>
    <row r="96" spans="1:10" ht="12.75">
      <c r="A96" s="65"/>
      <c r="B96" s="66"/>
      <c r="C96" s="66"/>
      <c r="D96" s="66"/>
      <c r="E96" s="66"/>
      <c r="F96" s="66"/>
      <c r="G96" s="66"/>
      <c r="H96" s="66"/>
      <c r="I96" s="66"/>
      <c r="J96" s="66"/>
    </row>
    <row r="97" spans="1:10" ht="12.75">
      <c r="A97" s="65"/>
      <c r="B97" s="66"/>
      <c r="C97" s="66"/>
      <c r="D97" s="66"/>
      <c r="E97" s="66"/>
      <c r="F97" s="66"/>
      <c r="G97" s="66"/>
      <c r="H97" s="66"/>
      <c r="I97" s="66"/>
      <c r="J97" s="66"/>
    </row>
    <row r="98" spans="1:10" ht="12.75">
      <c r="A98" s="65"/>
      <c r="B98" s="66"/>
      <c r="C98" s="66"/>
      <c r="D98" s="66"/>
      <c r="E98" s="66"/>
      <c r="F98" s="66"/>
      <c r="G98" s="66"/>
      <c r="H98" s="66"/>
      <c r="I98" s="66"/>
      <c r="J98" s="66"/>
    </row>
    <row r="99" spans="1:10" ht="12.75">
      <c r="A99" s="65"/>
      <c r="B99" s="66"/>
      <c r="C99" s="66"/>
      <c r="D99" s="66"/>
      <c r="E99" s="66"/>
      <c r="F99" s="66"/>
      <c r="G99" s="66"/>
      <c r="H99" s="66"/>
      <c r="I99" s="66"/>
      <c r="J99" s="66"/>
    </row>
    <row r="100" spans="1:10" ht="12.75">
      <c r="A100" s="65"/>
      <c r="B100" s="66"/>
      <c r="C100" s="66"/>
      <c r="D100" s="66"/>
      <c r="E100" s="66"/>
      <c r="F100" s="66"/>
      <c r="G100" s="66"/>
      <c r="H100" s="66"/>
      <c r="I100" s="66"/>
      <c r="J100" s="66"/>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5.xml><?xml version="1.0" encoding="utf-8"?>
<worksheet xmlns="http://schemas.openxmlformats.org/spreadsheetml/2006/main" xmlns:r="http://schemas.openxmlformats.org/officeDocument/2006/relationships">
  <dimension ref="A1:L50"/>
  <sheetViews>
    <sheetView workbookViewId="0" topLeftCell="A1">
      <selection activeCell="H8" sqref="H8"/>
    </sheetView>
  </sheetViews>
  <sheetFormatPr defaultColWidth="12.00390625" defaultRowHeight="12.75"/>
  <sheetData>
    <row r="1" spans="1:12" ht="13.5">
      <c r="A1" s="67" t="s">
        <v>301</v>
      </c>
      <c r="B1" s="68"/>
      <c r="C1" s="65" t="s">
        <v>73</v>
      </c>
      <c r="D1" s="61">
        <v>4</v>
      </c>
      <c r="E1" s="61">
        <v>8</v>
      </c>
      <c r="F1" s="61">
        <v>3</v>
      </c>
      <c r="G1" s="61">
        <v>2</v>
      </c>
      <c r="H1" s="61">
        <v>8</v>
      </c>
      <c r="I1" s="61">
        <v>-1</v>
      </c>
      <c r="J1" s="61">
        <v>-1</v>
      </c>
      <c r="K1" s="61">
        <v>-1</v>
      </c>
      <c r="L1" s="61">
        <v>-2</v>
      </c>
    </row>
    <row r="2" spans="1:12" ht="13.5">
      <c r="A2" s="69" t="s">
        <v>302</v>
      </c>
      <c r="B2" s="68"/>
      <c r="C2" s="65" t="s">
        <v>303</v>
      </c>
      <c r="D2" s="66">
        <v>4</v>
      </c>
      <c r="E2" s="61">
        <v>5</v>
      </c>
      <c r="F2" s="61">
        <v>8</v>
      </c>
      <c r="G2" s="61">
        <v>2</v>
      </c>
      <c r="H2" s="61">
        <v>5</v>
      </c>
      <c r="I2" s="61">
        <v>-1</v>
      </c>
      <c r="J2" s="61">
        <v>5</v>
      </c>
      <c r="K2" s="61">
        <v>-1</v>
      </c>
      <c r="L2" s="61">
        <v>0</v>
      </c>
    </row>
    <row r="3" spans="1:12" ht="12.75">
      <c r="A3" s="70"/>
      <c r="B3" s="68"/>
      <c r="C3" s="65"/>
      <c r="D3" s="66"/>
      <c r="E3" s="66"/>
      <c r="F3" s="66"/>
      <c r="G3" s="66"/>
      <c r="H3" s="66"/>
      <c r="I3" s="66"/>
      <c r="J3" s="66"/>
      <c r="K3" s="66"/>
      <c r="L3" s="66"/>
    </row>
    <row r="4" spans="1:12" ht="12.75">
      <c r="A4" s="70"/>
      <c r="B4" s="68"/>
      <c r="C4" s="65"/>
      <c r="D4" s="66"/>
      <c r="E4" s="66"/>
      <c r="F4" s="66"/>
      <c r="G4" s="66"/>
      <c r="H4" s="66"/>
      <c r="I4" s="66"/>
      <c r="J4" s="66"/>
      <c r="K4" s="66"/>
      <c r="L4" s="66"/>
    </row>
    <row r="5" spans="1:12" ht="12.75">
      <c r="A5" s="70"/>
      <c r="B5" s="68"/>
      <c r="C5" s="65"/>
      <c r="D5" s="66"/>
      <c r="E5" s="66"/>
      <c r="F5" s="66"/>
      <c r="G5" s="66"/>
      <c r="H5" s="66"/>
      <c r="I5" s="66"/>
      <c r="J5" s="66"/>
      <c r="K5" s="66"/>
      <c r="L5" s="66"/>
    </row>
    <row r="6" spans="1:12" ht="12.75">
      <c r="A6" s="70"/>
      <c r="B6" s="68"/>
      <c r="C6" s="65"/>
      <c r="D6" s="66"/>
      <c r="E6" s="66"/>
      <c r="F6" s="66"/>
      <c r="G6" s="66"/>
      <c r="H6" s="66"/>
      <c r="I6" s="66"/>
      <c r="J6" s="66"/>
      <c r="K6" s="66"/>
      <c r="L6" s="66"/>
    </row>
    <row r="7" spans="1:12" ht="12.75">
      <c r="A7" s="70"/>
      <c r="B7" s="68"/>
      <c r="C7" s="65"/>
      <c r="D7" s="66"/>
      <c r="E7" s="66"/>
      <c r="F7" s="66"/>
      <c r="G7" s="66"/>
      <c r="H7" s="66"/>
      <c r="I7" s="66"/>
      <c r="J7" s="66"/>
      <c r="K7" s="66"/>
      <c r="L7" s="66"/>
    </row>
    <row r="8" spans="1:12" ht="12.75">
      <c r="A8" s="70"/>
      <c r="B8" s="68"/>
      <c r="C8" s="65"/>
      <c r="D8" s="66"/>
      <c r="E8" s="66"/>
      <c r="F8" s="66"/>
      <c r="G8" s="66"/>
      <c r="H8" s="66"/>
      <c r="I8" s="66"/>
      <c r="J8" s="66"/>
      <c r="K8" s="66"/>
      <c r="L8" s="66"/>
    </row>
    <row r="9" spans="1:12" ht="12.75">
      <c r="A9" s="70"/>
      <c r="B9" s="68"/>
      <c r="C9" s="65"/>
      <c r="D9" s="66"/>
      <c r="E9" s="66"/>
      <c r="F9" s="66"/>
      <c r="G9" s="66"/>
      <c r="H9" s="66"/>
      <c r="I9" s="66"/>
      <c r="J9" s="66"/>
      <c r="K9" s="66"/>
      <c r="L9" s="66"/>
    </row>
    <row r="10" spans="1:12" ht="12.75">
      <c r="A10" s="70"/>
      <c r="B10" s="68"/>
      <c r="C10" s="65"/>
      <c r="D10" s="66"/>
      <c r="E10" s="66"/>
      <c r="F10" s="66"/>
      <c r="G10" s="66"/>
      <c r="H10" s="66"/>
      <c r="I10" s="66"/>
      <c r="J10" s="66"/>
      <c r="K10" s="66"/>
      <c r="L10" s="66"/>
    </row>
    <row r="11" spans="1:12" ht="12.75">
      <c r="A11" s="70"/>
      <c r="B11" s="68"/>
      <c r="C11" s="65"/>
      <c r="D11" s="66"/>
      <c r="E11" s="66"/>
      <c r="F11" s="66"/>
      <c r="G11" s="66"/>
      <c r="H11" s="66"/>
      <c r="I11" s="66"/>
      <c r="J11" s="66"/>
      <c r="K11" s="66"/>
      <c r="L11" s="66"/>
    </row>
    <row r="12" spans="1:12" ht="12.75">
      <c r="A12" s="70"/>
      <c r="B12" s="68"/>
      <c r="C12" s="65"/>
      <c r="D12" s="66"/>
      <c r="E12" s="66"/>
      <c r="F12" s="66"/>
      <c r="G12" s="66"/>
      <c r="H12" s="66"/>
      <c r="I12" s="66"/>
      <c r="J12" s="66"/>
      <c r="K12" s="66"/>
      <c r="L12" s="66"/>
    </row>
    <row r="13" spans="1:12" ht="12.75">
      <c r="A13" s="70"/>
      <c r="B13" s="68"/>
      <c r="C13" s="65"/>
      <c r="D13" s="66"/>
      <c r="E13" s="66"/>
      <c r="F13" s="66"/>
      <c r="G13" s="66"/>
      <c r="H13" s="66"/>
      <c r="I13" s="66"/>
      <c r="J13" s="66"/>
      <c r="K13" s="66"/>
      <c r="L13" s="66"/>
    </row>
    <row r="14" spans="1:12" ht="12.75">
      <c r="A14" s="70"/>
      <c r="B14" s="68"/>
      <c r="C14" s="65"/>
      <c r="D14" s="66"/>
      <c r="E14" s="66"/>
      <c r="F14" s="66"/>
      <c r="G14" s="66"/>
      <c r="H14" s="66"/>
      <c r="I14" s="66"/>
      <c r="J14" s="66"/>
      <c r="K14" s="66"/>
      <c r="L14" s="66"/>
    </row>
    <row r="15" spans="1:12" ht="12.75">
      <c r="A15" s="70"/>
      <c r="B15" s="68"/>
      <c r="C15" s="65"/>
      <c r="D15" s="66"/>
      <c r="E15" s="66"/>
      <c r="F15" s="66"/>
      <c r="G15" s="66"/>
      <c r="H15" s="66"/>
      <c r="I15" s="66"/>
      <c r="J15" s="66"/>
      <c r="K15" s="66"/>
      <c r="L15" s="66"/>
    </row>
    <row r="16" spans="1:12" ht="12.75">
      <c r="A16" s="70"/>
      <c r="B16" s="68"/>
      <c r="C16" s="65"/>
      <c r="D16" s="66"/>
      <c r="E16" s="66"/>
      <c r="F16" s="66"/>
      <c r="G16" s="66"/>
      <c r="H16" s="66"/>
      <c r="I16" s="66"/>
      <c r="J16" s="66"/>
      <c r="K16" s="66"/>
      <c r="L16" s="66"/>
    </row>
    <row r="17" spans="1:12" ht="12.75">
      <c r="A17" s="70"/>
      <c r="B17" s="68"/>
      <c r="C17" s="65"/>
      <c r="D17" s="66"/>
      <c r="E17" s="66"/>
      <c r="F17" s="66"/>
      <c r="G17" s="66"/>
      <c r="H17" s="66"/>
      <c r="I17" s="66"/>
      <c r="J17" s="66"/>
      <c r="K17" s="66"/>
      <c r="L17" s="66"/>
    </row>
    <row r="18" spans="1:12" ht="12.75">
      <c r="A18" s="70"/>
      <c r="B18" s="68"/>
      <c r="C18" s="65"/>
      <c r="D18" s="66"/>
      <c r="E18" s="66"/>
      <c r="F18" s="66"/>
      <c r="G18" s="66"/>
      <c r="H18" s="66"/>
      <c r="I18" s="66"/>
      <c r="J18" s="66"/>
      <c r="K18" s="66"/>
      <c r="L18" s="66"/>
    </row>
    <row r="19" spans="1:12" ht="12.75">
      <c r="A19" s="70"/>
      <c r="B19" s="68"/>
      <c r="C19" s="65"/>
      <c r="D19" s="66"/>
      <c r="E19" s="66"/>
      <c r="F19" s="66"/>
      <c r="G19" s="66"/>
      <c r="H19" s="66"/>
      <c r="I19" s="66"/>
      <c r="J19" s="66"/>
      <c r="K19" s="66"/>
      <c r="L19" s="66"/>
    </row>
    <row r="20" spans="1:12" ht="12.75">
      <c r="A20" s="70"/>
      <c r="B20" s="68"/>
      <c r="C20" s="65"/>
      <c r="D20" s="66"/>
      <c r="E20" s="66"/>
      <c r="F20" s="66"/>
      <c r="G20" s="66"/>
      <c r="H20" s="66"/>
      <c r="I20" s="66"/>
      <c r="J20" s="66"/>
      <c r="K20" s="66"/>
      <c r="L20" s="66"/>
    </row>
    <row r="21" spans="1:12" ht="12.75">
      <c r="A21" s="70"/>
      <c r="B21" s="68"/>
      <c r="C21" s="65"/>
      <c r="D21" s="66"/>
      <c r="E21" s="66"/>
      <c r="F21" s="66"/>
      <c r="G21" s="66"/>
      <c r="H21" s="66"/>
      <c r="I21" s="66"/>
      <c r="J21" s="66"/>
      <c r="K21" s="66"/>
      <c r="L21" s="66"/>
    </row>
    <row r="22" spans="1:12" ht="12.75">
      <c r="A22" s="70"/>
      <c r="B22" s="68"/>
      <c r="C22" s="65"/>
      <c r="D22" s="66"/>
      <c r="E22" s="66"/>
      <c r="F22" s="66"/>
      <c r="G22" s="66"/>
      <c r="H22" s="66"/>
      <c r="I22" s="66"/>
      <c r="J22" s="66"/>
      <c r="K22" s="66"/>
      <c r="L22" s="66"/>
    </row>
    <row r="23" spans="1:12" ht="12.75">
      <c r="A23" s="70"/>
      <c r="B23" s="68"/>
      <c r="C23" s="65"/>
      <c r="D23" s="66"/>
      <c r="E23" s="66"/>
      <c r="F23" s="66"/>
      <c r="G23" s="66"/>
      <c r="H23" s="66"/>
      <c r="I23" s="66"/>
      <c r="J23" s="66"/>
      <c r="K23" s="66"/>
      <c r="L23" s="66"/>
    </row>
    <row r="24" spans="1:12" ht="12.75">
      <c r="A24" s="70"/>
      <c r="B24" s="68"/>
      <c r="C24" s="65"/>
      <c r="D24" s="66"/>
      <c r="E24" s="66"/>
      <c r="F24" s="66"/>
      <c r="G24" s="66"/>
      <c r="H24" s="66"/>
      <c r="I24" s="66"/>
      <c r="J24" s="66"/>
      <c r="K24" s="66"/>
      <c r="L24" s="66"/>
    </row>
    <row r="25" spans="1:12" ht="12.75">
      <c r="A25" s="70"/>
      <c r="B25" s="68"/>
      <c r="C25" s="65"/>
      <c r="D25" s="66"/>
      <c r="E25" s="66"/>
      <c r="F25" s="66"/>
      <c r="G25" s="66"/>
      <c r="H25" s="66"/>
      <c r="I25" s="66"/>
      <c r="J25" s="66"/>
      <c r="K25" s="66"/>
      <c r="L25" s="66"/>
    </row>
    <row r="26" spans="1:12" ht="12.75">
      <c r="A26" s="70"/>
      <c r="B26" s="68"/>
      <c r="C26" s="65"/>
      <c r="D26" s="66"/>
      <c r="E26" s="66"/>
      <c r="F26" s="66"/>
      <c r="G26" s="66"/>
      <c r="H26" s="66"/>
      <c r="I26" s="66"/>
      <c r="J26" s="66"/>
      <c r="K26" s="66"/>
      <c r="L26" s="66"/>
    </row>
    <row r="27" spans="1:12" ht="12.75">
      <c r="A27" s="70"/>
      <c r="B27" s="68"/>
      <c r="C27" s="65"/>
      <c r="D27" s="66"/>
      <c r="E27" s="66"/>
      <c r="F27" s="66"/>
      <c r="G27" s="66"/>
      <c r="H27" s="66"/>
      <c r="I27" s="66"/>
      <c r="J27" s="66"/>
      <c r="K27" s="66"/>
      <c r="L27" s="66"/>
    </row>
    <row r="28" spans="1:12" ht="12.75">
      <c r="A28" s="70"/>
      <c r="B28" s="68"/>
      <c r="C28" s="65"/>
      <c r="D28" s="66"/>
      <c r="E28" s="66"/>
      <c r="F28" s="66"/>
      <c r="G28" s="66"/>
      <c r="H28" s="66"/>
      <c r="I28" s="66"/>
      <c r="J28" s="66"/>
      <c r="K28" s="66"/>
      <c r="L28" s="66"/>
    </row>
    <row r="29" spans="1:12" ht="12.75">
      <c r="A29" s="70"/>
      <c r="B29" s="68"/>
      <c r="C29" s="65"/>
      <c r="D29" s="66"/>
      <c r="E29" s="66"/>
      <c r="F29" s="66"/>
      <c r="G29" s="66"/>
      <c r="H29" s="66"/>
      <c r="I29" s="66"/>
      <c r="J29" s="66"/>
      <c r="K29" s="66"/>
      <c r="L29" s="66"/>
    </row>
    <row r="30" spans="1:12" ht="12.75">
      <c r="A30" s="70"/>
      <c r="B30" s="68"/>
      <c r="C30" s="65"/>
      <c r="D30" s="66"/>
      <c r="E30" s="66"/>
      <c r="F30" s="66"/>
      <c r="G30" s="66"/>
      <c r="H30" s="66"/>
      <c r="I30" s="66"/>
      <c r="J30" s="66"/>
      <c r="K30" s="66"/>
      <c r="L30" s="66"/>
    </row>
    <row r="31" spans="1:12" ht="12.75">
      <c r="A31" s="70"/>
      <c r="B31" s="68"/>
      <c r="C31" s="65"/>
      <c r="D31" s="66"/>
      <c r="E31" s="66"/>
      <c r="F31" s="66"/>
      <c r="G31" s="66"/>
      <c r="H31" s="66"/>
      <c r="I31" s="66"/>
      <c r="J31" s="66"/>
      <c r="K31" s="66"/>
      <c r="L31" s="66"/>
    </row>
    <row r="32" spans="1:12" ht="12.75">
      <c r="A32" s="70"/>
      <c r="B32" s="68"/>
      <c r="C32" s="65"/>
      <c r="D32" s="66"/>
      <c r="E32" s="66"/>
      <c r="F32" s="66"/>
      <c r="G32" s="66"/>
      <c r="H32" s="66"/>
      <c r="I32" s="66"/>
      <c r="J32" s="66"/>
      <c r="K32" s="66"/>
      <c r="L32" s="66"/>
    </row>
    <row r="33" spans="1:12" ht="12.75">
      <c r="A33" s="70"/>
      <c r="B33" s="68"/>
      <c r="C33" s="65"/>
      <c r="D33" s="66"/>
      <c r="E33" s="66"/>
      <c r="F33" s="66"/>
      <c r="G33" s="66"/>
      <c r="H33" s="66"/>
      <c r="I33" s="66"/>
      <c r="J33" s="66"/>
      <c r="K33" s="66"/>
      <c r="L33" s="66"/>
    </row>
    <row r="34" spans="1:12" ht="12.75">
      <c r="A34" s="70"/>
      <c r="B34" s="68"/>
      <c r="C34" s="65"/>
      <c r="D34" s="66"/>
      <c r="E34" s="66"/>
      <c r="F34" s="66"/>
      <c r="G34" s="66"/>
      <c r="H34" s="66"/>
      <c r="I34" s="66"/>
      <c r="J34" s="66"/>
      <c r="K34" s="66"/>
      <c r="L34" s="66"/>
    </row>
    <row r="35" spans="1:12" ht="12.75">
      <c r="A35" s="70"/>
      <c r="B35" s="68"/>
      <c r="C35" s="65"/>
      <c r="D35" s="66"/>
      <c r="E35" s="66"/>
      <c r="F35" s="66"/>
      <c r="G35" s="66"/>
      <c r="H35" s="66"/>
      <c r="I35" s="66"/>
      <c r="J35" s="66"/>
      <c r="K35" s="66"/>
      <c r="L35" s="66"/>
    </row>
    <row r="36" spans="1:12" ht="12.75">
      <c r="A36" s="70"/>
      <c r="B36" s="68"/>
      <c r="C36" s="65"/>
      <c r="D36" s="66"/>
      <c r="E36" s="66"/>
      <c r="F36" s="66"/>
      <c r="G36" s="66"/>
      <c r="H36" s="66"/>
      <c r="I36" s="66"/>
      <c r="J36" s="66"/>
      <c r="K36" s="66"/>
      <c r="L36" s="66"/>
    </row>
    <row r="37" spans="1:12" ht="12.75">
      <c r="A37" s="70"/>
      <c r="B37" s="68"/>
      <c r="C37" s="65"/>
      <c r="D37" s="66"/>
      <c r="E37" s="66"/>
      <c r="F37" s="66"/>
      <c r="G37" s="66"/>
      <c r="H37" s="66"/>
      <c r="I37" s="66"/>
      <c r="J37" s="66"/>
      <c r="K37" s="66"/>
      <c r="L37" s="66"/>
    </row>
    <row r="38" spans="1:12" ht="12.75">
      <c r="A38" s="70"/>
      <c r="B38" s="68"/>
      <c r="C38" s="65"/>
      <c r="D38" s="66"/>
      <c r="E38" s="66"/>
      <c r="F38" s="66"/>
      <c r="G38" s="66"/>
      <c r="H38" s="66"/>
      <c r="I38" s="66"/>
      <c r="J38" s="66"/>
      <c r="K38" s="66"/>
      <c r="L38" s="66"/>
    </row>
    <row r="39" spans="1:12" ht="12.75">
      <c r="A39" s="70"/>
      <c r="B39" s="68"/>
      <c r="C39" s="65"/>
      <c r="D39" s="66"/>
      <c r="E39" s="66"/>
      <c r="F39" s="66"/>
      <c r="G39" s="66"/>
      <c r="H39" s="66"/>
      <c r="I39" s="66"/>
      <c r="J39" s="66"/>
      <c r="K39" s="66"/>
      <c r="L39" s="66"/>
    </row>
    <row r="40" spans="1:12" ht="12.75">
      <c r="A40" s="70"/>
      <c r="B40" s="68"/>
      <c r="C40" s="65"/>
      <c r="D40" s="66"/>
      <c r="E40" s="66"/>
      <c r="F40" s="66"/>
      <c r="G40" s="66"/>
      <c r="H40" s="66"/>
      <c r="I40" s="66"/>
      <c r="J40" s="66"/>
      <c r="K40" s="66"/>
      <c r="L40" s="66"/>
    </row>
    <row r="41" spans="1:12" ht="12.75">
      <c r="A41" s="70"/>
      <c r="B41" s="68"/>
      <c r="C41" s="65"/>
      <c r="D41" s="66"/>
      <c r="E41" s="66"/>
      <c r="F41" s="66"/>
      <c r="G41" s="66"/>
      <c r="H41" s="66"/>
      <c r="I41" s="66"/>
      <c r="J41" s="66"/>
      <c r="K41" s="66"/>
      <c r="L41" s="66"/>
    </row>
    <row r="42" spans="1:12" ht="12.75">
      <c r="A42" s="70"/>
      <c r="B42" s="68"/>
      <c r="C42" s="65"/>
      <c r="D42" s="66"/>
      <c r="E42" s="66"/>
      <c r="F42" s="66"/>
      <c r="G42" s="66"/>
      <c r="H42" s="66"/>
      <c r="I42" s="66"/>
      <c r="J42" s="66"/>
      <c r="K42" s="66"/>
      <c r="L42" s="66"/>
    </row>
    <row r="43" spans="1:12" ht="12.75">
      <c r="A43" s="70"/>
      <c r="B43" s="68"/>
      <c r="C43" s="65"/>
      <c r="D43" s="66"/>
      <c r="E43" s="66"/>
      <c r="F43" s="66"/>
      <c r="G43" s="66"/>
      <c r="H43" s="66"/>
      <c r="I43" s="66"/>
      <c r="J43" s="66"/>
      <c r="K43" s="66"/>
      <c r="L43" s="66"/>
    </row>
    <row r="44" spans="1:12" ht="12.75">
      <c r="A44" s="70"/>
      <c r="B44" s="68"/>
      <c r="C44" s="65"/>
      <c r="D44" s="66"/>
      <c r="E44" s="66"/>
      <c r="F44" s="66"/>
      <c r="G44" s="66"/>
      <c r="H44" s="66"/>
      <c r="I44" s="66"/>
      <c r="J44" s="66"/>
      <c r="K44" s="66"/>
      <c r="L44" s="66"/>
    </row>
    <row r="45" spans="1:12" ht="12.75">
      <c r="A45" s="70"/>
      <c r="B45" s="68"/>
      <c r="C45" s="65"/>
      <c r="D45" s="66"/>
      <c r="E45" s="66"/>
      <c r="F45" s="66"/>
      <c r="G45" s="66"/>
      <c r="H45" s="66"/>
      <c r="I45" s="66"/>
      <c r="J45" s="66"/>
      <c r="K45" s="66"/>
      <c r="L45" s="66"/>
    </row>
    <row r="46" spans="1:12" ht="12.75">
      <c r="A46" s="70"/>
      <c r="B46" s="68"/>
      <c r="C46" s="65"/>
      <c r="D46" s="66"/>
      <c r="E46" s="66"/>
      <c r="F46" s="66"/>
      <c r="G46" s="66"/>
      <c r="H46" s="66"/>
      <c r="I46" s="66"/>
      <c r="J46" s="66"/>
      <c r="K46" s="66"/>
      <c r="L46" s="66"/>
    </row>
    <row r="47" spans="1:12" ht="12.75">
      <c r="A47" s="70"/>
      <c r="B47" s="68"/>
      <c r="C47" s="65"/>
      <c r="D47" s="66"/>
      <c r="E47" s="66"/>
      <c r="F47" s="66"/>
      <c r="G47" s="66"/>
      <c r="H47" s="66"/>
      <c r="I47" s="66"/>
      <c r="J47" s="66"/>
      <c r="K47" s="66"/>
      <c r="L47" s="66"/>
    </row>
    <row r="48" spans="1:12" ht="12.75">
      <c r="A48" s="70"/>
      <c r="B48" s="68"/>
      <c r="C48" s="65"/>
      <c r="D48" s="66"/>
      <c r="E48" s="66"/>
      <c r="F48" s="66"/>
      <c r="G48" s="66"/>
      <c r="H48" s="66"/>
      <c r="I48" s="66"/>
      <c r="J48" s="66"/>
      <c r="K48" s="66"/>
      <c r="L48" s="66"/>
    </row>
    <row r="49" spans="1:12" ht="12.75">
      <c r="A49" s="70"/>
      <c r="B49" s="68"/>
      <c r="C49" s="65"/>
      <c r="D49" s="66"/>
      <c r="E49" s="66"/>
      <c r="F49" s="66"/>
      <c r="G49" s="66"/>
      <c r="H49" s="66"/>
      <c r="I49" s="66"/>
      <c r="J49" s="66"/>
      <c r="K49" s="66"/>
      <c r="L49" s="66"/>
    </row>
    <row r="50" spans="1:12" ht="12.75">
      <c r="A50" s="70"/>
      <c r="B50" s="68"/>
      <c r="C50" s="65"/>
      <c r="D50" s="66"/>
      <c r="E50" s="66"/>
      <c r="F50" s="66"/>
      <c r="G50" s="66"/>
      <c r="H50" s="66"/>
      <c r="I50" s="66"/>
      <c r="J50" s="66"/>
      <c r="K50" s="66"/>
      <c r="L50" s="66"/>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siba</dc:creator>
  <cp:keywords/>
  <dc:description/>
  <cp:lastModifiedBy>yuri siba</cp:lastModifiedBy>
  <cp:lastPrinted>1601-01-01T00:01:42Z</cp:lastPrinted>
  <dcterms:created xsi:type="dcterms:W3CDTF">2007-01-15T14:29:40Z</dcterms:created>
  <dcterms:modified xsi:type="dcterms:W3CDTF">2007-01-15T15:04:14Z</dcterms:modified>
  <cp:category/>
  <cp:version/>
  <cp:contentType/>
  <cp:contentStatus/>
  <cp:revision>2</cp:revision>
</cp:coreProperties>
</file>