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905" yWindow="-15" windowWidth="10755" windowHeight="11520" tabRatio="789" firstSheet="2" activeTab="3"/>
  </bookViews>
  <sheets>
    <sheet name="キャラクターシート (2)" sheetId="8" r:id="rId1"/>
    <sheet name="キャラクターシート" sheetId="1" r:id="rId2"/>
    <sheet name="職業リスト" sheetId="3" r:id="rId3"/>
    <sheet name="アビリティリスト" sheetId="6" r:id="rId4"/>
    <sheet name="種族リスト" sheetId="2" r:id="rId5"/>
    <sheet name="モンスターシート" sheetId="7" r:id="rId6"/>
    <sheet name="モンスターリスト" sheetId="4" r:id="rId7"/>
  </sheets>
  <definedNames>
    <definedName name="_xlnm._FilterDatabase" localSheetId="3" hidden="1">アビリティリスト!$A$1:$L$1001</definedName>
    <definedName name="_xlnm._FilterDatabase" localSheetId="6" hidden="1">モンスターリスト!$A$1:$K$1000</definedName>
    <definedName name="_xlnm._FilterDatabase" localSheetId="2" hidden="1">職業リスト!$A$1:$G$72</definedName>
    <definedName name="モンスターリスト">モンスターリスト!$B:$G</definedName>
    <definedName name="機械">職業リスト!$F$36</definedName>
    <definedName name="種族リスト">種族リスト!$A:$G</definedName>
    <definedName name="職業リスト">職業リスト!$B:$G</definedName>
  </definedNames>
  <calcPr calcId="145621"/>
</workbook>
</file>

<file path=xl/calcChain.xml><?xml version="1.0" encoding="utf-8"?>
<calcChain xmlns="http://schemas.openxmlformats.org/spreadsheetml/2006/main">
  <c r="K12" i="6" l="1"/>
  <c r="L12" i="6"/>
  <c r="K13" i="6"/>
  <c r="L13" i="6"/>
  <c r="K14" i="6"/>
  <c r="L14" i="6"/>
  <c r="K15" i="6"/>
  <c r="L15" i="6"/>
  <c r="K16" i="6"/>
  <c r="L16" i="6"/>
  <c r="K17" i="6"/>
  <c r="L17" i="6"/>
  <c r="K18" i="6"/>
  <c r="L18" i="6"/>
  <c r="K19" i="6"/>
  <c r="L19" i="6"/>
  <c r="K20" i="6"/>
  <c r="L20" i="6"/>
  <c r="K21" i="6"/>
  <c r="L21" i="6"/>
  <c r="K22" i="6"/>
  <c r="L22" i="6"/>
  <c r="K23" i="6"/>
  <c r="L23" i="6"/>
  <c r="K24" i="6"/>
  <c r="L24" i="6"/>
  <c r="K25" i="6"/>
  <c r="L25" i="6"/>
  <c r="K26" i="6"/>
  <c r="L26" i="6"/>
  <c r="K27" i="6"/>
  <c r="L27" i="6"/>
  <c r="K28" i="6"/>
  <c r="L28" i="6"/>
  <c r="K29" i="6"/>
  <c r="L29" i="6"/>
  <c r="K30" i="6"/>
  <c r="L30" i="6"/>
  <c r="K31" i="6"/>
  <c r="L31" i="6"/>
  <c r="K32" i="6"/>
  <c r="L32" i="6"/>
  <c r="K33" i="6"/>
  <c r="L33" i="6"/>
  <c r="K34" i="6"/>
  <c r="L34" i="6"/>
  <c r="K35" i="6"/>
  <c r="L35" i="6"/>
  <c r="K36" i="6"/>
  <c r="L36" i="6"/>
  <c r="K37" i="6"/>
  <c r="L37" i="6"/>
  <c r="K38" i="6"/>
  <c r="L38" i="6"/>
  <c r="K39" i="6"/>
  <c r="L39" i="6"/>
  <c r="K40" i="6"/>
  <c r="L40" i="6"/>
  <c r="K41" i="6"/>
  <c r="L41" i="6"/>
  <c r="K42" i="6"/>
  <c r="L42" i="6"/>
  <c r="K43" i="6"/>
  <c r="L43" i="6"/>
  <c r="K44" i="6"/>
  <c r="L44" i="6"/>
  <c r="K45" i="6"/>
  <c r="L45" i="6"/>
  <c r="K46" i="6"/>
  <c r="L46" i="6"/>
  <c r="K47" i="6"/>
  <c r="L47" i="6"/>
  <c r="K48" i="6"/>
  <c r="L48" i="6"/>
  <c r="K49" i="6"/>
  <c r="L49" i="6"/>
  <c r="K50" i="6"/>
  <c r="L50" i="6"/>
  <c r="K51" i="6"/>
  <c r="L51" i="6"/>
  <c r="K52" i="6"/>
  <c r="L52" i="6"/>
  <c r="K53" i="6"/>
  <c r="L53" i="6"/>
  <c r="K54" i="6"/>
  <c r="L54" i="6"/>
  <c r="K55" i="6"/>
  <c r="L55" i="6"/>
  <c r="K56" i="6"/>
  <c r="L56" i="6"/>
  <c r="K57" i="6"/>
  <c r="L57" i="6"/>
  <c r="K58" i="6"/>
  <c r="L58" i="6"/>
  <c r="K59" i="6"/>
  <c r="L59" i="6"/>
  <c r="K60" i="6"/>
  <c r="L60" i="6"/>
  <c r="K61" i="6"/>
  <c r="L61" i="6"/>
  <c r="K62" i="6"/>
  <c r="L62" i="6"/>
  <c r="K63" i="6"/>
  <c r="L63" i="6"/>
  <c r="K64" i="6"/>
  <c r="L64" i="6"/>
  <c r="K65" i="6"/>
  <c r="L65" i="6"/>
  <c r="K66" i="6"/>
  <c r="L66" i="6"/>
  <c r="K67" i="6"/>
  <c r="L67" i="6"/>
  <c r="K68" i="6"/>
  <c r="L68" i="6"/>
  <c r="K69" i="6"/>
  <c r="L69" i="6"/>
  <c r="K70" i="6"/>
  <c r="L70" i="6"/>
  <c r="K71" i="6"/>
  <c r="L71" i="6"/>
  <c r="K72" i="6"/>
  <c r="L72" i="6"/>
  <c r="K73" i="6"/>
  <c r="L73" i="6"/>
  <c r="K74" i="6"/>
  <c r="L74" i="6"/>
  <c r="K75" i="6"/>
  <c r="L75" i="6"/>
  <c r="K76" i="6"/>
  <c r="L76" i="6"/>
  <c r="K77" i="6"/>
  <c r="L77" i="6"/>
  <c r="K78" i="6"/>
  <c r="L78" i="6"/>
  <c r="K79" i="6"/>
  <c r="L79" i="6"/>
  <c r="K80" i="6"/>
  <c r="L80" i="6"/>
  <c r="K81" i="6"/>
  <c r="L81" i="6"/>
  <c r="K82" i="6"/>
  <c r="L82" i="6"/>
  <c r="K83" i="6"/>
  <c r="L83" i="6"/>
  <c r="K84" i="6"/>
  <c r="L84" i="6"/>
  <c r="K85" i="6"/>
  <c r="L85" i="6"/>
  <c r="K86" i="6"/>
  <c r="L86" i="6"/>
  <c r="K87" i="6"/>
  <c r="L87" i="6"/>
  <c r="K88" i="6"/>
  <c r="L88" i="6"/>
  <c r="K89" i="6"/>
  <c r="L89" i="6"/>
  <c r="K90" i="6"/>
  <c r="L90" i="6"/>
  <c r="K91" i="6"/>
  <c r="L91" i="6"/>
  <c r="K92" i="6"/>
  <c r="L92" i="6"/>
  <c r="K93" i="6"/>
  <c r="L93" i="6"/>
  <c r="K94" i="6"/>
  <c r="L94" i="6"/>
  <c r="K95" i="6"/>
  <c r="L95" i="6"/>
  <c r="K96" i="6"/>
  <c r="L96" i="6"/>
  <c r="K97" i="6"/>
  <c r="L97" i="6"/>
  <c r="K98" i="6"/>
  <c r="L98" i="6"/>
  <c r="K99" i="6"/>
  <c r="L99" i="6"/>
  <c r="K100" i="6"/>
  <c r="L100" i="6"/>
  <c r="K101" i="6"/>
  <c r="L101" i="6"/>
  <c r="K102" i="6"/>
  <c r="L102" i="6"/>
  <c r="K103" i="6"/>
  <c r="L103" i="6"/>
  <c r="K104" i="6"/>
  <c r="L104" i="6"/>
  <c r="K105" i="6"/>
  <c r="L105" i="6"/>
  <c r="K106" i="6"/>
  <c r="L106" i="6"/>
  <c r="K107" i="6"/>
  <c r="L107" i="6"/>
  <c r="K108" i="6"/>
  <c r="L108" i="6"/>
  <c r="K109" i="6"/>
  <c r="L109" i="6"/>
  <c r="K110" i="6"/>
  <c r="L110" i="6"/>
  <c r="K111" i="6"/>
  <c r="L111" i="6"/>
  <c r="K112" i="6"/>
  <c r="L112" i="6"/>
  <c r="K113" i="6"/>
  <c r="L113" i="6"/>
  <c r="K114" i="6"/>
  <c r="L114" i="6"/>
  <c r="K115" i="6"/>
  <c r="L115" i="6"/>
  <c r="K116" i="6"/>
  <c r="L116" i="6"/>
  <c r="K117" i="6"/>
  <c r="L117" i="6"/>
  <c r="K118" i="6"/>
  <c r="L118" i="6"/>
  <c r="K119" i="6"/>
  <c r="L119" i="6"/>
  <c r="K120" i="6"/>
  <c r="L120" i="6"/>
  <c r="K121" i="6"/>
  <c r="L121" i="6"/>
  <c r="K122" i="6"/>
  <c r="L122" i="6"/>
  <c r="K123" i="6"/>
  <c r="L123" i="6"/>
  <c r="K124" i="6"/>
  <c r="L124" i="6"/>
  <c r="K125" i="6"/>
  <c r="L125" i="6"/>
  <c r="K126" i="6"/>
  <c r="L126" i="6"/>
  <c r="K127" i="6"/>
  <c r="L127" i="6"/>
  <c r="K128" i="6"/>
  <c r="L128" i="6"/>
  <c r="K129" i="6"/>
  <c r="L129" i="6"/>
  <c r="K130" i="6"/>
  <c r="L130" i="6"/>
  <c r="K131" i="6"/>
  <c r="L131" i="6"/>
  <c r="K132" i="6"/>
  <c r="L132" i="6"/>
  <c r="K133" i="6"/>
  <c r="L133" i="6"/>
  <c r="K134" i="6"/>
  <c r="L134" i="6"/>
  <c r="K135" i="6"/>
  <c r="L135" i="6"/>
  <c r="K136" i="6"/>
  <c r="L136" i="6"/>
  <c r="K137" i="6"/>
  <c r="L137" i="6"/>
  <c r="K138" i="6"/>
  <c r="L138" i="6"/>
  <c r="K139" i="6"/>
  <c r="L139" i="6"/>
  <c r="K140" i="6"/>
  <c r="L140" i="6"/>
  <c r="K141" i="6"/>
  <c r="L141" i="6"/>
  <c r="K142" i="6"/>
  <c r="L142" i="6"/>
  <c r="K143" i="6"/>
  <c r="L143" i="6"/>
  <c r="K144" i="6"/>
  <c r="L144" i="6"/>
  <c r="K145" i="6"/>
  <c r="L145" i="6"/>
  <c r="K146" i="6"/>
  <c r="L146" i="6"/>
  <c r="K147" i="6"/>
  <c r="L147" i="6"/>
  <c r="K148" i="6"/>
  <c r="L148" i="6"/>
  <c r="K149" i="6"/>
  <c r="L149" i="6"/>
  <c r="K150" i="6"/>
  <c r="L150" i="6"/>
  <c r="K151" i="6"/>
  <c r="L151" i="6"/>
  <c r="K152" i="6"/>
  <c r="L152" i="6"/>
  <c r="K153" i="6"/>
  <c r="L153" i="6"/>
  <c r="K154" i="6"/>
  <c r="L154" i="6"/>
  <c r="K155" i="6"/>
  <c r="L155" i="6"/>
  <c r="K156" i="6"/>
  <c r="L156" i="6"/>
  <c r="K157" i="6"/>
  <c r="L157" i="6"/>
  <c r="K158" i="6"/>
  <c r="L158" i="6"/>
  <c r="K159" i="6"/>
  <c r="L159" i="6"/>
  <c r="K160" i="6"/>
  <c r="L160" i="6"/>
  <c r="K161" i="6"/>
  <c r="L161" i="6"/>
  <c r="K162" i="6"/>
  <c r="L162" i="6"/>
  <c r="K163" i="6"/>
  <c r="L163" i="6"/>
  <c r="K164" i="6"/>
  <c r="L164" i="6"/>
  <c r="K165" i="6"/>
  <c r="L165" i="6"/>
  <c r="K166" i="6"/>
  <c r="L166" i="6"/>
  <c r="K167" i="6"/>
  <c r="L167" i="6"/>
  <c r="K168" i="6"/>
  <c r="L168" i="6"/>
  <c r="K169" i="6"/>
  <c r="L169" i="6"/>
  <c r="K170" i="6"/>
  <c r="L170" i="6"/>
  <c r="K171" i="6"/>
  <c r="L171" i="6"/>
  <c r="K172" i="6"/>
  <c r="L172" i="6"/>
  <c r="K173" i="6"/>
  <c r="L173" i="6"/>
  <c r="K174" i="6"/>
  <c r="L174" i="6"/>
  <c r="K175" i="6"/>
  <c r="L175" i="6"/>
  <c r="K176" i="6"/>
  <c r="L176" i="6"/>
  <c r="K177" i="6"/>
  <c r="L177" i="6"/>
  <c r="K178" i="6"/>
  <c r="L178" i="6"/>
  <c r="K179" i="6"/>
  <c r="L179" i="6"/>
  <c r="K180" i="6"/>
  <c r="L180" i="6"/>
  <c r="K181" i="6"/>
  <c r="L181" i="6"/>
  <c r="K182" i="6"/>
  <c r="L182" i="6"/>
  <c r="K183" i="6"/>
  <c r="L183" i="6"/>
  <c r="K184" i="6"/>
  <c r="L184" i="6"/>
  <c r="K185" i="6"/>
  <c r="L185" i="6"/>
  <c r="K186" i="6"/>
  <c r="L186" i="6"/>
  <c r="K187" i="6"/>
  <c r="L187" i="6"/>
  <c r="K188" i="6"/>
  <c r="L188" i="6"/>
  <c r="K189" i="6"/>
  <c r="L189" i="6"/>
  <c r="K190" i="6"/>
  <c r="L190" i="6"/>
  <c r="K191" i="6"/>
  <c r="L191" i="6"/>
  <c r="K192" i="6"/>
  <c r="L192" i="6"/>
  <c r="K193" i="6"/>
  <c r="L193" i="6"/>
  <c r="K194" i="6"/>
  <c r="L194" i="6"/>
  <c r="K195" i="6"/>
  <c r="L195" i="6"/>
  <c r="K196" i="6"/>
  <c r="L196" i="6"/>
  <c r="K197" i="6"/>
  <c r="L197" i="6"/>
  <c r="K198" i="6"/>
  <c r="L198" i="6"/>
  <c r="K199" i="6"/>
  <c r="L199" i="6"/>
  <c r="K200" i="6"/>
  <c r="L200" i="6"/>
  <c r="K201" i="6"/>
  <c r="L201" i="6"/>
  <c r="K202" i="6"/>
  <c r="L202" i="6"/>
  <c r="K203" i="6"/>
  <c r="L203" i="6"/>
  <c r="K204" i="6"/>
  <c r="L204" i="6"/>
  <c r="K205" i="6"/>
  <c r="L205" i="6"/>
  <c r="K206" i="6"/>
  <c r="L206" i="6"/>
  <c r="K207" i="6"/>
  <c r="L207" i="6"/>
  <c r="K208" i="6"/>
  <c r="L208" i="6"/>
  <c r="K209" i="6"/>
  <c r="L209" i="6"/>
  <c r="K210" i="6"/>
  <c r="L210" i="6"/>
  <c r="K211" i="6"/>
  <c r="L211" i="6"/>
  <c r="K212" i="6"/>
  <c r="L212" i="6"/>
  <c r="K213" i="6"/>
  <c r="L213" i="6"/>
  <c r="K214" i="6"/>
  <c r="L214" i="6"/>
  <c r="K215" i="6"/>
  <c r="L215" i="6"/>
  <c r="K216" i="6"/>
  <c r="L216" i="6"/>
  <c r="K217" i="6"/>
  <c r="L217" i="6"/>
  <c r="K218" i="6"/>
  <c r="L218" i="6"/>
  <c r="K219" i="6"/>
  <c r="L219" i="6"/>
  <c r="K220" i="6"/>
  <c r="L220" i="6"/>
  <c r="K221" i="6"/>
  <c r="L221" i="6"/>
  <c r="K222" i="6"/>
  <c r="L222" i="6"/>
  <c r="K223" i="6"/>
  <c r="L223" i="6"/>
  <c r="K224" i="6"/>
  <c r="L224" i="6"/>
  <c r="K225" i="6"/>
  <c r="L225" i="6"/>
  <c r="K226" i="6"/>
  <c r="L226" i="6"/>
  <c r="K227" i="6"/>
  <c r="L227" i="6"/>
  <c r="K228" i="6"/>
  <c r="L228" i="6"/>
  <c r="K229" i="6"/>
  <c r="L229" i="6"/>
  <c r="K230" i="6"/>
  <c r="L230" i="6"/>
  <c r="K231" i="6"/>
  <c r="L231" i="6"/>
  <c r="K232" i="6"/>
  <c r="L232" i="6"/>
  <c r="K233" i="6"/>
  <c r="L233" i="6"/>
  <c r="K234" i="6"/>
  <c r="L234" i="6"/>
  <c r="K235" i="6"/>
  <c r="L235" i="6"/>
  <c r="K236" i="6"/>
  <c r="L236" i="6"/>
  <c r="K237" i="6"/>
  <c r="L237" i="6"/>
  <c r="K238" i="6"/>
  <c r="L238" i="6"/>
  <c r="K239" i="6"/>
  <c r="L239" i="6"/>
  <c r="K240" i="6"/>
  <c r="L240" i="6"/>
  <c r="K241" i="6"/>
  <c r="L241" i="6"/>
  <c r="K242" i="6"/>
  <c r="L242" i="6"/>
  <c r="K243" i="6"/>
  <c r="L243" i="6"/>
  <c r="K244" i="6"/>
  <c r="L244" i="6"/>
  <c r="K245" i="6"/>
  <c r="L245" i="6"/>
  <c r="K246" i="6"/>
  <c r="L246" i="6"/>
  <c r="K247" i="6"/>
  <c r="L247" i="6"/>
  <c r="K248" i="6"/>
  <c r="L248" i="6"/>
  <c r="K249" i="6"/>
  <c r="L249" i="6"/>
  <c r="K250" i="6"/>
  <c r="L250" i="6"/>
  <c r="K251" i="6"/>
  <c r="L251" i="6"/>
  <c r="K252" i="6"/>
  <c r="L252" i="6"/>
  <c r="K253" i="6"/>
  <c r="L253" i="6"/>
  <c r="K254" i="6"/>
  <c r="L254" i="6"/>
  <c r="K255" i="6"/>
  <c r="L255" i="6"/>
  <c r="K256" i="6"/>
  <c r="L256" i="6"/>
  <c r="K257" i="6"/>
  <c r="L257" i="6"/>
  <c r="K258" i="6"/>
  <c r="L258" i="6"/>
  <c r="K259" i="6"/>
  <c r="L259" i="6"/>
  <c r="K260" i="6"/>
  <c r="L260" i="6"/>
  <c r="K261" i="6"/>
  <c r="L261" i="6"/>
  <c r="K262" i="6"/>
  <c r="L262" i="6"/>
  <c r="K263" i="6"/>
  <c r="L263" i="6"/>
  <c r="K264" i="6"/>
  <c r="L264" i="6"/>
  <c r="K265" i="6"/>
  <c r="L265" i="6"/>
  <c r="K266" i="6"/>
  <c r="L266" i="6"/>
  <c r="K267" i="6"/>
  <c r="L267" i="6"/>
  <c r="K268" i="6"/>
  <c r="L268" i="6"/>
  <c r="K269" i="6"/>
  <c r="L269" i="6"/>
  <c r="K270" i="6"/>
  <c r="L270" i="6"/>
  <c r="K271" i="6"/>
  <c r="L271" i="6"/>
  <c r="K272" i="6"/>
  <c r="L272" i="6"/>
  <c r="K273" i="6"/>
  <c r="L273" i="6"/>
  <c r="K274" i="6"/>
  <c r="L274" i="6"/>
  <c r="K275" i="6"/>
  <c r="L275" i="6"/>
  <c r="K276" i="6"/>
  <c r="L276" i="6"/>
  <c r="K277" i="6"/>
  <c r="L277" i="6"/>
  <c r="K278" i="6"/>
  <c r="L278" i="6"/>
  <c r="K279" i="6"/>
  <c r="L279" i="6"/>
  <c r="K280" i="6"/>
  <c r="L280" i="6"/>
  <c r="K281" i="6"/>
  <c r="L281" i="6"/>
  <c r="K283" i="6"/>
  <c r="L283" i="6"/>
  <c r="K284" i="6"/>
  <c r="L284" i="6"/>
  <c r="K285" i="6"/>
  <c r="L285" i="6"/>
  <c r="K282" i="6"/>
  <c r="L282" i="6"/>
  <c r="K286" i="6"/>
  <c r="L286" i="6"/>
  <c r="K287" i="6"/>
  <c r="L287" i="6"/>
  <c r="K288" i="6"/>
  <c r="L288" i="6"/>
  <c r="K289" i="6"/>
  <c r="L289" i="6"/>
  <c r="K290" i="6"/>
  <c r="L290" i="6"/>
  <c r="K291" i="6"/>
  <c r="L291" i="6"/>
  <c r="K292" i="6"/>
  <c r="L292" i="6"/>
  <c r="K293" i="6"/>
  <c r="L293" i="6"/>
  <c r="K294" i="6"/>
  <c r="L294" i="6"/>
  <c r="K295" i="6"/>
  <c r="L295" i="6"/>
  <c r="K296" i="6"/>
  <c r="L296" i="6"/>
  <c r="K297" i="6"/>
  <c r="L297" i="6"/>
  <c r="K298" i="6"/>
  <c r="L298" i="6"/>
  <c r="K299" i="6"/>
  <c r="L299" i="6"/>
  <c r="K300" i="6"/>
  <c r="L300" i="6"/>
  <c r="K301" i="6"/>
  <c r="L301" i="6"/>
  <c r="K302" i="6"/>
  <c r="L302" i="6"/>
  <c r="K303" i="6"/>
  <c r="L303" i="6"/>
  <c r="K304" i="6"/>
  <c r="L304" i="6"/>
  <c r="K305" i="6"/>
  <c r="L305" i="6"/>
  <c r="K306" i="6"/>
  <c r="L306" i="6"/>
  <c r="K307" i="6"/>
  <c r="L307" i="6"/>
  <c r="K308" i="6"/>
  <c r="L308" i="6"/>
  <c r="K309" i="6"/>
  <c r="L309" i="6"/>
  <c r="K310" i="6"/>
  <c r="L310" i="6"/>
  <c r="K311" i="6"/>
  <c r="L311" i="6"/>
  <c r="K312" i="6"/>
  <c r="L312" i="6"/>
  <c r="K313" i="6"/>
  <c r="L313" i="6"/>
  <c r="K314" i="6"/>
  <c r="L314" i="6"/>
  <c r="K315" i="6"/>
  <c r="L315" i="6"/>
  <c r="K316" i="6"/>
  <c r="L316" i="6"/>
  <c r="K347" i="6"/>
  <c r="L347" i="6"/>
  <c r="K348" i="6"/>
  <c r="L348" i="6"/>
  <c r="K349" i="6"/>
  <c r="L349" i="6"/>
  <c r="K350" i="6"/>
  <c r="L350" i="6"/>
  <c r="K351" i="6"/>
  <c r="L351" i="6"/>
  <c r="K352" i="6"/>
  <c r="L352" i="6"/>
  <c r="K353" i="6"/>
  <c r="L353" i="6"/>
  <c r="K354" i="6"/>
  <c r="L354" i="6"/>
  <c r="K355" i="6"/>
  <c r="L355" i="6"/>
  <c r="K356" i="6"/>
  <c r="L356" i="6"/>
  <c r="K357" i="6"/>
  <c r="L357" i="6"/>
  <c r="K358" i="6"/>
  <c r="L358" i="6"/>
  <c r="K359" i="6"/>
  <c r="L359" i="6"/>
  <c r="K360" i="6"/>
  <c r="L360" i="6"/>
  <c r="K361" i="6"/>
  <c r="L361" i="6"/>
  <c r="K362" i="6"/>
  <c r="L362" i="6"/>
  <c r="K363" i="6"/>
  <c r="L363" i="6"/>
  <c r="K364" i="6"/>
  <c r="L364" i="6"/>
  <c r="K366" i="6"/>
  <c r="L366" i="6"/>
  <c r="K367" i="6"/>
  <c r="L367" i="6"/>
  <c r="K368" i="6"/>
  <c r="L368" i="6"/>
  <c r="K369" i="6"/>
  <c r="L369" i="6"/>
  <c r="K370" i="6"/>
  <c r="L370" i="6"/>
  <c r="K371" i="6"/>
  <c r="L371" i="6"/>
  <c r="K372" i="6"/>
  <c r="L372" i="6"/>
  <c r="K373" i="6"/>
  <c r="L373" i="6"/>
  <c r="K374" i="6"/>
  <c r="L374" i="6"/>
  <c r="K375" i="6"/>
  <c r="L375" i="6"/>
  <c r="K376" i="6"/>
  <c r="L376" i="6"/>
  <c r="K377" i="6"/>
  <c r="L377" i="6"/>
  <c r="K378" i="6"/>
  <c r="L378" i="6"/>
  <c r="K379" i="6"/>
  <c r="L379" i="6"/>
  <c r="K380" i="6"/>
  <c r="L380" i="6"/>
  <c r="K381" i="6"/>
  <c r="L381" i="6"/>
  <c r="K382" i="6"/>
  <c r="L382" i="6"/>
  <c r="K383" i="6"/>
  <c r="L383" i="6"/>
  <c r="K384" i="6"/>
  <c r="L384" i="6"/>
  <c r="K385" i="6"/>
  <c r="L385" i="6"/>
  <c r="K386" i="6"/>
  <c r="L386" i="6"/>
  <c r="K387" i="6"/>
  <c r="L387" i="6"/>
  <c r="K388" i="6"/>
  <c r="L388" i="6"/>
  <c r="K389" i="6"/>
  <c r="L389" i="6"/>
  <c r="K390" i="6"/>
  <c r="L390" i="6"/>
  <c r="K391" i="6"/>
  <c r="L391" i="6"/>
  <c r="K392" i="6"/>
  <c r="L392" i="6"/>
  <c r="K393" i="6"/>
  <c r="L393" i="6"/>
  <c r="K394" i="6"/>
  <c r="L394" i="6"/>
  <c r="K395" i="6"/>
  <c r="L395" i="6"/>
  <c r="K396" i="6"/>
  <c r="L396" i="6"/>
  <c r="K397" i="6"/>
  <c r="L397" i="6"/>
  <c r="K398" i="6"/>
  <c r="L398" i="6"/>
  <c r="K399" i="6"/>
  <c r="L399" i="6"/>
  <c r="K400" i="6"/>
  <c r="L400" i="6"/>
  <c r="K401" i="6"/>
  <c r="L401" i="6"/>
  <c r="K402" i="6"/>
  <c r="L402" i="6"/>
  <c r="K403" i="6"/>
  <c r="L403" i="6"/>
  <c r="K404" i="6"/>
  <c r="L404" i="6"/>
  <c r="K405" i="6"/>
  <c r="L405" i="6"/>
  <c r="K406" i="6"/>
  <c r="L406" i="6"/>
  <c r="K407" i="6"/>
  <c r="L407" i="6"/>
  <c r="K408" i="6"/>
  <c r="L408" i="6"/>
  <c r="K409" i="6"/>
  <c r="L409" i="6"/>
  <c r="K410" i="6"/>
  <c r="L410" i="6"/>
  <c r="K411" i="6"/>
  <c r="L411" i="6"/>
  <c r="K412" i="6"/>
  <c r="L412" i="6"/>
  <c r="K413" i="6"/>
  <c r="L413" i="6"/>
  <c r="K414" i="6"/>
  <c r="L414" i="6"/>
  <c r="K415" i="6"/>
  <c r="L415" i="6"/>
  <c r="K416" i="6"/>
  <c r="L416" i="6"/>
  <c r="K417" i="6"/>
  <c r="L417" i="6"/>
  <c r="K418" i="6"/>
  <c r="L418" i="6"/>
  <c r="K419" i="6"/>
  <c r="L419" i="6"/>
  <c r="K420" i="6"/>
  <c r="L420" i="6"/>
  <c r="K421" i="6"/>
  <c r="L421" i="6"/>
  <c r="K422" i="6"/>
  <c r="L422" i="6"/>
  <c r="K423" i="6"/>
  <c r="L423" i="6"/>
  <c r="K424" i="6"/>
  <c r="L424" i="6"/>
  <c r="K425" i="6"/>
  <c r="L425" i="6"/>
  <c r="K426" i="6"/>
  <c r="L426" i="6"/>
  <c r="K427" i="6"/>
  <c r="L427" i="6"/>
  <c r="K428" i="6"/>
  <c r="L428" i="6"/>
  <c r="K429" i="6"/>
  <c r="L429" i="6"/>
  <c r="K430" i="6"/>
  <c r="L430" i="6"/>
  <c r="K431" i="6"/>
  <c r="L431" i="6"/>
  <c r="K432" i="6"/>
  <c r="L432" i="6"/>
  <c r="K433" i="6"/>
  <c r="L433" i="6"/>
  <c r="K434" i="6"/>
  <c r="L434" i="6"/>
  <c r="K435" i="6"/>
  <c r="L435" i="6"/>
  <c r="K436" i="6"/>
  <c r="L436" i="6"/>
  <c r="K437" i="6"/>
  <c r="L437" i="6"/>
  <c r="K438" i="6"/>
  <c r="L438" i="6"/>
  <c r="K439" i="6"/>
  <c r="L439" i="6"/>
  <c r="K440" i="6"/>
  <c r="L440" i="6"/>
  <c r="K441" i="6"/>
  <c r="L441" i="6"/>
  <c r="K442" i="6"/>
  <c r="L442" i="6"/>
  <c r="K443" i="6"/>
  <c r="L443" i="6"/>
  <c r="K444" i="6"/>
  <c r="L444" i="6"/>
  <c r="K445" i="6"/>
  <c r="L445" i="6"/>
  <c r="K446" i="6"/>
  <c r="L446" i="6"/>
  <c r="K447" i="6"/>
  <c r="L447" i="6"/>
  <c r="K448" i="6"/>
  <c r="L448" i="6"/>
  <c r="K449" i="6"/>
  <c r="L449" i="6"/>
  <c r="K450" i="6"/>
  <c r="L450" i="6"/>
  <c r="K451" i="6"/>
  <c r="L451" i="6"/>
  <c r="K452" i="6"/>
  <c r="L452" i="6"/>
  <c r="K453" i="6"/>
  <c r="L453" i="6"/>
  <c r="K454" i="6"/>
  <c r="L454" i="6"/>
  <c r="K455" i="6"/>
  <c r="L455" i="6"/>
  <c r="K456" i="6"/>
  <c r="L456" i="6"/>
  <c r="K457" i="6"/>
  <c r="L457" i="6"/>
  <c r="K458" i="6"/>
  <c r="L458" i="6"/>
  <c r="K459" i="6"/>
  <c r="L459" i="6"/>
  <c r="K460" i="6"/>
  <c r="L460" i="6"/>
  <c r="K461" i="6"/>
  <c r="L461" i="6"/>
  <c r="K462" i="6"/>
  <c r="L462" i="6"/>
  <c r="K463" i="6"/>
  <c r="L463" i="6"/>
  <c r="K464" i="6"/>
  <c r="L464" i="6"/>
  <c r="K465" i="6"/>
  <c r="L465" i="6"/>
  <c r="K466" i="6"/>
  <c r="L466" i="6"/>
  <c r="K467" i="6"/>
  <c r="L467" i="6"/>
  <c r="K468" i="6"/>
  <c r="L468" i="6"/>
  <c r="K469" i="6"/>
  <c r="L469" i="6"/>
  <c r="K470" i="6"/>
  <c r="L470" i="6"/>
  <c r="K471" i="6"/>
  <c r="L471" i="6"/>
  <c r="K472" i="6"/>
  <c r="L472" i="6"/>
  <c r="K473" i="6"/>
  <c r="L473" i="6"/>
  <c r="K344" i="6"/>
  <c r="L344" i="6"/>
  <c r="K474" i="6"/>
  <c r="L474" i="6"/>
  <c r="K475" i="6"/>
  <c r="L475" i="6"/>
  <c r="K476" i="6"/>
  <c r="L476" i="6"/>
  <c r="K477" i="6"/>
  <c r="L477" i="6"/>
  <c r="K478" i="6"/>
  <c r="L478" i="6"/>
  <c r="K479" i="6"/>
  <c r="L479" i="6"/>
  <c r="K480" i="6"/>
  <c r="L480" i="6"/>
  <c r="K481" i="6"/>
  <c r="L481" i="6"/>
  <c r="K482" i="6"/>
  <c r="L482" i="6"/>
  <c r="K483" i="6"/>
  <c r="L483" i="6"/>
  <c r="K484" i="6"/>
  <c r="L484" i="6"/>
  <c r="K485" i="6"/>
  <c r="L485" i="6"/>
  <c r="K486" i="6"/>
  <c r="L486" i="6"/>
  <c r="K487" i="6"/>
  <c r="L487" i="6"/>
  <c r="K488" i="6"/>
  <c r="L488" i="6"/>
  <c r="K489" i="6"/>
  <c r="L489" i="6"/>
  <c r="K490" i="6"/>
  <c r="L490" i="6"/>
  <c r="K491" i="6"/>
  <c r="L491" i="6"/>
  <c r="K492" i="6"/>
  <c r="L492" i="6"/>
  <c r="K493" i="6"/>
  <c r="L493" i="6"/>
  <c r="K494" i="6"/>
  <c r="L494" i="6"/>
  <c r="K495" i="6"/>
  <c r="L495" i="6"/>
  <c r="K496" i="6"/>
  <c r="L496" i="6"/>
  <c r="K497" i="6"/>
  <c r="L497" i="6"/>
  <c r="K498" i="6"/>
  <c r="L498" i="6"/>
  <c r="K499" i="6"/>
  <c r="L499" i="6"/>
  <c r="K500" i="6"/>
  <c r="L500" i="6"/>
  <c r="K501" i="6"/>
  <c r="L501" i="6"/>
  <c r="K502" i="6"/>
  <c r="L502" i="6"/>
  <c r="K503" i="6"/>
  <c r="L503" i="6"/>
  <c r="K504" i="6"/>
  <c r="L504" i="6"/>
  <c r="K505" i="6"/>
  <c r="L505" i="6"/>
  <c r="K506" i="6"/>
  <c r="L506" i="6"/>
  <c r="K507" i="6"/>
  <c r="L507" i="6"/>
  <c r="K508" i="6"/>
  <c r="L508" i="6"/>
  <c r="K509" i="6"/>
  <c r="L509" i="6"/>
  <c r="K510" i="6"/>
  <c r="L510" i="6"/>
  <c r="K511" i="6"/>
  <c r="L511" i="6"/>
  <c r="K512" i="6"/>
  <c r="L512" i="6"/>
  <c r="K513" i="6"/>
  <c r="L513" i="6"/>
  <c r="K514" i="6"/>
  <c r="L514" i="6"/>
  <c r="K515" i="6"/>
  <c r="L515" i="6"/>
  <c r="K516" i="6"/>
  <c r="L516" i="6"/>
  <c r="K517" i="6"/>
  <c r="L517" i="6"/>
  <c r="K518" i="6"/>
  <c r="L518" i="6"/>
  <c r="K519" i="6"/>
  <c r="L519" i="6"/>
  <c r="K520" i="6"/>
  <c r="L520" i="6"/>
  <c r="K521" i="6"/>
  <c r="L521" i="6"/>
  <c r="K522" i="6"/>
  <c r="L522" i="6"/>
  <c r="K523" i="6"/>
  <c r="L523" i="6"/>
  <c r="K524" i="6"/>
  <c r="L524" i="6"/>
  <c r="K525" i="6"/>
  <c r="L525" i="6"/>
  <c r="K526" i="6"/>
  <c r="L526" i="6"/>
  <c r="K527" i="6"/>
  <c r="L527" i="6"/>
  <c r="K528" i="6"/>
  <c r="L528" i="6"/>
  <c r="K529" i="6"/>
  <c r="L529" i="6"/>
  <c r="K530" i="6"/>
  <c r="L530" i="6"/>
  <c r="K531" i="6"/>
  <c r="L531" i="6"/>
  <c r="K532" i="6"/>
  <c r="L532" i="6"/>
  <c r="K533" i="6"/>
  <c r="L533" i="6"/>
  <c r="K534" i="6"/>
  <c r="L534" i="6"/>
  <c r="K535" i="6"/>
  <c r="L535" i="6"/>
  <c r="K536" i="6"/>
  <c r="L536" i="6"/>
  <c r="K537" i="6"/>
  <c r="L537" i="6"/>
  <c r="K538" i="6"/>
  <c r="L538" i="6"/>
  <c r="K539" i="6"/>
  <c r="L539" i="6"/>
  <c r="K540" i="6"/>
  <c r="L540" i="6"/>
  <c r="K541" i="6"/>
  <c r="L541" i="6"/>
  <c r="K542" i="6"/>
  <c r="L542" i="6"/>
  <c r="K543" i="6"/>
  <c r="L543" i="6"/>
  <c r="K544" i="6"/>
  <c r="L544" i="6"/>
  <c r="K545" i="6"/>
  <c r="L545" i="6"/>
  <c r="K546" i="6"/>
  <c r="L546" i="6"/>
  <c r="K547" i="6"/>
  <c r="L547" i="6"/>
  <c r="K548" i="6"/>
  <c r="L548" i="6"/>
  <c r="K549" i="6"/>
  <c r="L549" i="6"/>
  <c r="K550" i="6"/>
  <c r="L550" i="6"/>
  <c r="K551" i="6"/>
  <c r="L551" i="6"/>
  <c r="K552" i="6"/>
  <c r="L552" i="6"/>
  <c r="K553" i="6"/>
  <c r="L553" i="6"/>
  <c r="K554" i="6"/>
  <c r="L554" i="6"/>
  <c r="K555" i="6"/>
  <c r="L555" i="6"/>
  <c r="K556" i="6"/>
  <c r="L556" i="6"/>
  <c r="K557" i="6"/>
  <c r="L557" i="6"/>
  <c r="K558" i="6"/>
  <c r="L558" i="6"/>
  <c r="K559" i="6"/>
  <c r="L559" i="6"/>
  <c r="K560" i="6"/>
  <c r="L560" i="6"/>
  <c r="K561" i="6"/>
  <c r="L561" i="6"/>
  <c r="K562" i="6"/>
  <c r="L562" i="6"/>
  <c r="K563" i="6"/>
  <c r="L563" i="6"/>
  <c r="K564" i="6"/>
  <c r="L564" i="6"/>
  <c r="K565" i="6"/>
  <c r="L565" i="6"/>
  <c r="K566" i="6"/>
  <c r="L566" i="6"/>
  <c r="K567" i="6"/>
  <c r="L567" i="6"/>
  <c r="K568" i="6"/>
  <c r="L568" i="6"/>
  <c r="K569" i="6"/>
  <c r="L569" i="6"/>
  <c r="K570" i="6"/>
  <c r="L570" i="6"/>
  <c r="K571" i="6"/>
  <c r="L571" i="6"/>
  <c r="K572" i="6"/>
  <c r="L572" i="6"/>
  <c r="K573" i="6"/>
  <c r="L573" i="6"/>
  <c r="K574" i="6"/>
  <c r="L574" i="6"/>
  <c r="K575" i="6"/>
  <c r="L575" i="6"/>
  <c r="K576" i="6"/>
  <c r="L576" i="6"/>
  <c r="K577" i="6"/>
  <c r="L577" i="6"/>
  <c r="K578" i="6"/>
  <c r="L578" i="6"/>
  <c r="K579" i="6"/>
  <c r="L579" i="6"/>
  <c r="K580" i="6"/>
  <c r="L580" i="6"/>
  <c r="K581" i="6"/>
  <c r="L581" i="6"/>
  <c r="K582" i="6"/>
  <c r="L582" i="6"/>
  <c r="K583" i="6"/>
  <c r="L583" i="6"/>
  <c r="K584" i="6"/>
  <c r="L584" i="6"/>
  <c r="K585" i="6"/>
  <c r="L585" i="6"/>
  <c r="K586" i="6"/>
  <c r="L586" i="6"/>
  <c r="K587" i="6"/>
  <c r="L587" i="6"/>
  <c r="K588" i="6"/>
  <c r="L588" i="6"/>
  <c r="K589" i="6"/>
  <c r="L589" i="6"/>
  <c r="K590" i="6"/>
  <c r="L590" i="6"/>
  <c r="K591" i="6"/>
  <c r="L591" i="6"/>
  <c r="K592" i="6"/>
  <c r="L592" i="6"/>
  <c r="K593" i="6"/>
  <c r="L593" i="6"/>
  <c r="K594" i="6"/>
  <c r="L594" i="6"/>
  <c r="K595" i="6"/>
  <c r="L595" i="6"/>
  <c r="K596" i="6"/>
  <c r="L596" i="6"/>
  <c r="K597" i="6"/>
  <c r="L597" i="6"/>
  <c r="K598" i="6"/>
  <c r="L598" i="6"/>
  <c r="K599" i="6"/>
  <c r="L599" i="6"/>
  <c r="K331" i="6"/>
  <c r="L331" i="6"/>
  <c r="K317" i="6"/>
  <c r="L317" i="6"/>
  <c r="K323" i="6"/>
  <c r="L323" i="6"/>
  <c r="K319" i="6"/>
  <c r="L319" i="6"/>
  <c r="K321" i="6"/>
  <c r="L321" i="6"/>
  <c r="K343" i="6"/>
  <c r="L343" i="6"/>
  <c r="K320" i="6"/>
  <c r="L320" i="6"/>
  <c r="K322" i="6"/>
  <c r="L322" i="6"/>
  <c r="K324" i="6"/>
  <c r="L324" i="6"/>
  <c r="K325" i="6"/>
  <c r="L325" i="6"/>
  <c r="K326" i="6"/>
  <c r="L326" i="6"/>
  <c r="K327" i="6"/>
  <c r="L327" i="6"/>
  <c r="K328" i="6"/>
  <c r="L328" i="6"/>
  <c r="K329" i="6"/>
  <c r="L329" i="6"/>
  <c r="K330" i="6"/>
  <c r="L330" i="6"/>
  <c r="K332" i="6"/>
  <c r="L332" i="6"/>
  <c r="K333" i="6"/>
  <c r="L333" i="6"/>
  <c r="K334" i="6"/>
  <c r="L334" i="6"/>
  <c r="K335" i="6"/>
  <c r="L335" i="6"/>
  <c r="K336" i="6"/>
  <c r="L336" i="6"/>
  <c r="K346" i="6"/>
  <c r="L346" i="6"/>
  <c r="K337" i="6"/>
  <c r="L337" i="6"/>
  <c r="K338" i="6"/>
  <c r="L338" i="6"/>
  <c r="K339" i="6"/>
  <c r="L339" i="6"/>
  <c r="K340" i="6"/>
  <c r="L340" i="6"/>
  <c r="K600" i="6"/>
  <c r="L600" i="6"/>
  <c r="K318" i="6"/>
  <c r="L318" i="6"/>
  <c r="K341" i="6"/>
  <c r="L341" i="6"/>
  <c r="K365" i="6"/>
  <c r="L365" i="6"/>
  <c r="K342" i="6"/>
  <c r="L342" i="6"/>
  <c r="K345" i="6"/>
  <c r="L345" i="6"/>
  <c r="K601" i="6"/>
  <c r="J601" i="6" s="1"/>
  <c r="L601" i="6"/>
  <c r="K602" i="6"/>
  <c r="J602" i="6" s="1"/>
  <c r="L602" i="6"/>
  <c r="K603" i="6"/>
  <c r="J603" i="6" s="1"/>
  <c r="L603" i="6"/>
  <c r="K604" i="6"/>
  <c r="J604" i="6" s="1"/>
  <c r="L604" i="6"/>
  <c r="K605" i="6"/>
  <c r="J605" i="6" s="1"/>
  <c r="L605" i="6"/>
  <c r="K606" i="6"/>
  <c r="J606" i="6" s="1"/>
  <c r="L606" i="6"/>
  <c r="K607" i="6"/>
  <c r="J607" i="6" s="1"/>
  <c r="L607" i="6"/>
  <c r="K608" i="6"/>
  <c r="J608" i="6" s="1"/>
  <c r="L608" i="6"/>
  <c r="K609" i="6"/>
  <c r="J609" i="6" s="1"/>
  <c r="L609" i="6"/>
  <c r="K610" i="6"/>
  <c r="J610" i="6" s="1"/>
  <c r="L610" i="6"/>
  <c r="K611" i="6"/>
  <c r="J611" i="6" s="1"/>
  <c r="L611" i="6"/>
  <c r="K612" i="6"/>
  <c r="J612" i="6" s="1"/>
  <c r="L612" i="6"/>
  <c r="K613" i="6"/>
  <c r="J613" i="6" s="1"/>
  <c r="L613" i="6"/>
  <c r="K614" i="6"/>
  <c r="J614" i="6" s="1"/>
  <c r="L614" i="6"/>
  <c r="K615" i="6"/>
  <c r="J615" i="6" s="1"/>
  <c r="L615" i="6"/>
  <c r="K616" i="6"/>
  <c r="J616" i="6" s="1"/>
  <c r="L616" i="6"/>
  <c r="K617" i="6"/>
  <c r="J617" i="6" s="1"/>
  <c r="L617" i="6"/>
  <c r="K618" i="6"/>
  <c r="J618" i="6" s="1"/>
  <c r="L618" i="6"/>
  <c r="K619" i="6"/>
  <c r="J619" i="6" s="1"/>
  <c r="L619" i="6"/>
  <c r="K620" i="6"/>
  <c r="J620" i="6" s="1"/>
  <c r="L620" i="6"/>
  <c r="K621" i="6"/>
  <c r="J621" i="6" s="1"/>
  <c r="L621" i="6"/>
  <c r="K622" i="6"/>
  <c r="J622" i="6" s="1"/>
  <c r="L622" i="6"/>
  <c r="K623" i="6"/>
  <c r="J623" i="6" s="1"/>
  <c r="L623" i="6"/>
  <c r="K624" i="6"/>
  <c r="J624" i="6" s="1"/>
  <c r="L624" i="6"/>
  <c r="K625" i="6"/>
  <c r="J625" i="6" s="1"/>
  <c r="L625" i="6"/>
  <c r="K626" i="6"/>
  <c r="J626" i="6" s="1"/>
  <c r="L626" i="6"/>
  <c r="K627" i="6"/>
  <c r="J627" i="6" s="1"/>
  <c r="L627" i="6"/>
  <c r="K628" i="6"/>
  <c r="J628" i="6" s="1"/>
  <c r="L628" i="6"/>
  <c r="K629" i="6"/>
  <c r="J629" i="6" s="1"/>
  <c r="L629" i="6"/>
  <c r="K630" i="6"/>
  <c r="J630" i="6" s="1"/>
  <c r="L630" i="6"/>
  <c r="K631" i="6"/>
  <c r="J631" i="6" s="1"/>
  <c r="L631" i="6"/>
  <c r="K632" i="6"/>
  <c r="J632" i="6" s="1"/>
  <c r="L632" i="6"/>
  <c r="K633" i="6"/>
  <c r="J633" i="6" s="1"/>
  <c r="L633" i="6"/>
  <c r="K634" i="6"/>
  <c r="J634" i="6" s="1"/>
  <c r="L634" i="6"/>
  <c r="K635" i="6"/>
  <c r="J635" i="6" s="1"/>
  <c r="L635" i="6"/>
  <c r="K636" i="6"/>
  <c r="J636" i="6" s="1"/>
  <c r="L636" i="6"/>
  <c r="K637" i="6"/>
  <c r="J637" i="6" s="1"/>
  <c r="L637" i="6"/>
  <c r="K638" i="6"/>
  <c r="J638" i="6" s="1"/>
  <c r="L638" i="6"/>
  <c r="K639" i="6"/>
  <c r="J639" i="6" s="1"/>
  <c r="L639" i="6"/>
  <c r="K640" i="6"/>
  <c r="J640" i="6" s="1"/>
  <c r="L640" i="6"/>
  <c r="K641" i="6"/>
  <c r="J641" i="6" s="1"/>
  <c r="L641" i="6"/>
  <c r="K642" i="6"/>
  <c r="J642" i="6" s="1"/>
  <c r="L642" i="6"/>
  <c r="K643" i="6"/>
  <c r="J643" i="6" s="1"/>
  <c r="L643" i="6"/>
  <c r="K644" i="6"/>
  <c r="J644" i="6" s="1"/>
  <c r="L644" i="6"/>
  <c r="K645" i="6"/>
  <c r="J645" i="6" s="1"/>
  <c r="L645" i="6"/>
  <c r="K646" i="6"/>
  <c r="J646" i="6" s="1"/>
  <c r="L646" i="6"/>
  <c r="K647" i="6"/>
  <c r="J647" i="6" s="1"/>
  <c r="L647" i="6"/>
  <c r="K648" i="6"/>
  <c r="J648" i="6" s="1"/>
  <c r="L648" i="6"/>
  <c r="K649" i="6"/>
  <c r="J649" i="6" s="1"/>
  <c r="L649" i="6"/>
  <c r="K650" i="6"/>
  <c r="J650" i="6" s="1"/>
  <c r="L650" i="6"/>
  <c r="K651" i="6"/>
  <c r="J651" i="6" s="1"/>
  <c r="L651" i="6"/>
  <c r="K652" i="6"/>
  <c r="J652" i="6" s="1"/>
  <c r="L652" i="6"/>
  <c r="K653" i="6"/>
  <c r="J653" i="6" s="1"/>
  <c r="L653" i="6"/>
  <c r="K654" i="6"/>
  <c r="J654" i="6" s="1"/>
  <c r="L654" i="6"/>
  <c r="K655" i="6"/>
  <c r="J655" i="6" s="1"/>
  <c r="L655" i="6"/>
  <c r="K656" i="6"/>
  <c r="J656" i="6" s="1"/>
  <c r="L656" i="6"/>
  <c r="K657" i="6"/>
  <c r="J657" i="6" s="1"/>
  <c r="L657" i="6"/>
  <c r="K658" i="6"/>
  <c r="J658" i="6" s="1"/>
  <c r="L658" i="6"/>
  <c r="K659" i="6"/>
  <c r="J659" i="6" s="1"/>
  <c r="L659" i="6"/>
  <c r="K660" i="6"/>
  <c r="J660" i="6" s="1"/>
  <c r="L660" i="6"/>
  <c r="K661" i="6"/>
  <c r="J661" i="6" s="1"/>
  <c r="L661" i="6"/>
  <c r="K662" i="6"/>
  <c r="J662" i="6" s="1"/>
  <c r="L662" i="6"/>
  <c r="K663" i="6"/>
  <c r="J663" i="6" s="1"/>
  <c r="L663" i="6"/>
  <c r="K664" i="6"/>
  <c r="J664" i="6" s="1"/>
  <c r="L664" i="6"/>
  <c r="K665" i="6"/>
  <c r="J665" i="6" s="1"/>
  <c r="L665" i="6"/>
  <c r="K666" i="6"/>
  <c r="J666" i="6" s="1"/>
  <c r="L666" i="6"/>
  <c r="K667" i="6"/>
  <c r="J667" i="6" s="1"/>
  <c r="L667" i="6"/>
  <c r="K668" i="6"/>
  <c r="J668" i="6" s="1"/>
  <c r="L668" i="6"/>
  <c r="K669" i="6"/>
  <c r="J669" i="6" s="1"/>
  <c r="L669" i="6"/>
  <c r="K670" i="6"/>
  <c r="J670" i="6" s="1"/>
  <c r="L670" i="6"/>
  <c r="K671" i="6"/>
  <c r="J671" i="6" s="1"/>
  <c r="L671" i="6"/>
  <c r="K672" i="6"/>
  <c r="J672" i="6" s="1"/>
  <c r="L672" i="6"/>
  <c r="K673" i="6"/>
  <c r="J673" i="6" s="1"/>
  <c r="L673" i="6"/>
  <c r="K674" i="6"/>
  <c r="J674" i="6" s="1"/>
  <c r="L674" i="6"/>
  <c r="K675" i="6"/>
  <c r="J675" i="6" s="1"/>
  <c r="L675" i="6"/>
  <c r="K676" i="6"/>
  <c r="J676" i="6" s="1"/>
  <c r="L676" i="6"/>
  <c r="K677" i="6"/>
  <c r="J677" i="6" s="1"/>
  <c r="L677" i="6"/>
  <c r="K678" i="6"/>
  <c r="J678" i="6" s="1"/>
  <c r="L678" i="6"/>
  <c r="K679" i="6"/>
  <c r="J679" i="6" s="1"/>
  <c r="L679" i="6"/>
  <c r="K680" i="6"/>
  <c r="J680" i="6" s="1"/>
  <c r="L680" i="6"/>
  <c r="K681" i="6"/>
  <c r="J681" i="6" s="1"/>
  <c r="L681" i="6"/>
  <c r="K682" i="6"/>
  <c r="J682" i="6" s="1"/>
  <c r="L682" i="6"/>
  <c r="K683" i="6"/>
  <c r="J683" i="6" s="1"/>
  <c r="L683" i="6"/>
  <c r="K684" i="6"/>
  <c r="J684" i="6" s="1"/>
  <c r="L684" i="6"/>
  <c r="K685" i="6"/>
  <c r="J685" i="6" s="1"/>
  <c r="L685" i="6"/>
  <c r="K686" i="6"/>
  <c r="J686" i="6" s="1"/>
  <c r="L686" i="6"/>
  <c r="K687" i="6"/>
  <c r="J687" i="6" s="1"/>
  <c r="L687" i="6"/>
  <c r="K688" i="6"/>
  <c r="J688" i="6" s="1"/>
  <c r="L688" i="6"/>
  <c r="K689" i="6"/>
  <c r="J689" i="6" s="1"/>
  <c r="L689" i="6"/>
  <c r="K690" i="6"/>
  <c r="J690" i="6" s="1"/>
  <c r="L690" i="6"/>
  <c r="K691" i="6"/>
  <c r="J691" i="6" s="1"/>
  <c r="L691" i="6"/>
  <c r="K692" i="6"/>
  <c r="J692" i="6" s="1"/>
  <c r="L692" i="6"/>
  <c r="K693" i="6"/>
  <c r="J693" i="6" s="1"/>
  <c r="L693" i="6"/>
  <c r="K694" i="6"/>
  <c r="J694" i="6" s="1"/>
  <c r="L694" i="6"/>
  <c r="K695" i="6"/>
  <c r="J695" i="6" s="1"/>
  <c r="L695" i="6"/>
  <c r="K696" i="6"/>
  <c r="J696" i="6" s="1"/>
  <c r="L696" i="6"/>
  <c r="K697" i="6"/>
  <c r="J697" i="6" s="1"/>
  <c r="L697" i="6"/>
  <c r="K698" i="6"/>
  <c r="J698" i="6" s="1"/>
  <c r="L698" i="6"/>
  <c r="K699" i="6"/>
  <c r="J699" i="6" s="1"/>
  <c r="L699" i="6"/>
  <c r="K700" i="6"/>
  <c r="J700" i="6" s="1"/>
  <c r="L700" i="6"/>
  <c r="K701" i="6"/>
  <c r="J701" i="6" s="1"/>
  <c r="L701" i="6"/>
  <c r="K702" i="6"/>
  <c r="J702" i="6" s="1"/>
  <c r="L702" i="6"/>
  <c r="K703" i="6"/>
  <c r="J703" i="6" s="1"/>
  <c r="L703" i="6"/>
  <c r="K704" i="6"/>
  <c r="J704" i="6" s="1"/>
  <c r="L704" i="6"/>
  <c r="K705" i="6"/>
  <c r="J705" i="6" s="1"/>
  <c r="L705" i="6"/>
  <c r="K706" i="6"/>
  <c r="J706" i="6" s="1"/>
  <c r="L706" i="6"/>
  <c r="K707" i="6"/>
  <c r="J707" i="6" s="1"/>
  <c r="L707" i="6"/>
  <c r="K708" i="6"/>
  <c r="J708" i="6" s="1"/>
  <c r="L708" i="6"/>
  <c r="K709" i="6"/>
  <c r="J709" i="6" s="1"/>
  <c r="L709" i="6"/>
  <c r="K710" i="6"/>
  <c r="J710" i="6" s="1"/>
  <c r="L710" i="6"/>
  <c r="K711" i="6"/>
  <c r="J711" i="6" s="1"/>
  <c r="L711" i="6"/>
  <c r="K712" i="6"/>
  <c r="J712" i="6" s="1"/>
  <c r="L712" i="6"/>
  <c r="K713" i="6"/>
  <c r="J713" i="6" s="1"/>
  <c r="L713" i="6"/>
  <c r="K714" i="6"/>
  <c r="J714" i="6" s="1"/>
  <c r="L714" i="6"/>
  <c r="K715" i="6"/>
  <c r="J715" i="6" s="1"/>
  <c r="L715" i="6"/>
  <c r="K716" i="6"/>
  <c r="J716" i="6" s="1"/>
  <c r="L716" i="6"/>
  <c r="K717" i="6"/>
  <c r="J717" i="6" s="1"/>
  <c r="L717" i="6"/>
  <c r="K718" i="6"/>
  <c r="J718" i="6" s="1"/>
  <c r="L718" i="6"/>
  <c r="K719" i="6"/>
  <c r="J719" i="6" s="1"/>
  <c r="L719" i="6"/>
  <c r="K720" i="6"/>
  <c r="J720" i="6" s="1"/>
  <c r="L720" i="6"/>
  <c r="K721" i="6"/>
  <c r="J721" i="6" s="1"/>
  <c r="L721" i="6"/>
  <c r="K722" i="6"/>
  <c r="J722" i="6" s="1"/>
  <c r="L722" i="6"/>
  <c r="K723" i="6"/>
  <c r="J723" i="6" s="1"/>
  <c r="L723" i="6"/>
  <c r="K724" i="6"/>
  <c r="J724" i="6" s="1"/>
  <c r="L724" i="6"/>
  <c r="K725" i="6"/>
  <c r="J725" i="6" s="1"/>
  <c r="L725" i="6"/>
  <c r="K726" i="6"/>
  <c r="J726" i="6" s="1"/>
  <c r="L726" i="6"/>
  <c r="K727" i="6"/>
  <c r="J727" i="6" s="1"/>
  <c r="L727" i="6"/>
  <c r="K728" i="6"/>
  <c r="J728" i="6" s="1"/>
  <c r="L728" i="6"/>
  <c r="K729" i="6"/>
  <c r="J729" i="6" s="1"/>
  <c r="L729" i="6"/>
  <c r="K730" i="6"/>
  <c r="J730" i="6" s="1"/>
  <c r="L730" i="6"/>
  <c r="K731" i="6"/>
  <c r="J731" i="6" s="1"/>
  <c r="L731" i="6"/>
  <c r="K732" i="6"/>
  <c r="J732" i="6" s="1"/>
  <c r="L732" i="6"/>
  <c r="K733" i="6"/>
  <c r="J733" i="6" s="1"/>
  <c r="L733" i="6"/>
  <c r="K734" i="6"/>
  <c r="J734" i="6" s="1"/>
  <c r="L734" i="6"/>
  <c r="K735" i="6"/>
  <c r="J735" i="6" s="1"/>
  <c r="L735" i="6"/>
  <c r="K736" i="6"/>
  <c r="J736" i="6" s="1"/>
  <c r="L736" i="6"/>
  <c r="K737" i="6"/>
  <c r="J737" i="6" s="1"/>
  <c r="L737" i="6"/>
  <c r="K738" i="6"/>
  <c r="J738" i="6" s="1"/>
  <c r="L738" i="6"/>
  <c r="K739" i="6"/>
  <c r="J739" i="6" s="1"/>
  <c r="L739" i="6"/>
  <c r="K740" i="6"/>
  <c r="J740" i="6" s="1"/>
  <c r="L740" i="6"/>
  <c r="K741" i="6"/>
  <c r="J741" i="6" s="1"/>
  <c r="L741" i="6"/>
  <c r="K742" i="6"/>
  <c r="J742" i="6" s="1"/>
  <c r="L742" i="6"/>
  <c r="K743" i="6"/>
  <c r="J743" i="6" s="1"/>
  <c r="L743" i="6"/>
  <c r="K744" i="6"/>
  <c r="J744" i="6" s="1"/>
  <c r="L744" i="6"/>
  <c r="K745" i="6"/>
  <c r="J745" i="6" s="1"/>
  <c r="L745" i="6"/>
  <c r="K746" i="6"/>
  <c r="J746" i="6" s="1"/>
  <c r="L746" i="6"/>
  <c r="K747" i="6"/>
  <c r="J747" i="6" s="1"/>
  <c r="L747" i="6"/>
  <c r="K748" i="6"/>
  <c r="J748" i="6" s="1"/>
  <c r="L748" i="6"/>
  <c r="K749" i="6"/>
  <c r="J749" i="6" s="1"/>
  <c r="L749" i="6"/>
  <c r="K750" i="6"/>
  <c r="J750" i="6" s="1"/>
  <c r="L750" i="6"/>
  <c r="K751" i="6"/>
  <c r="J751" i="6" s="1"/>
  <c r="L751" i="6"/>
  <c r="K752" i="6"/>
  <c r="J752" i="6" s="1"/>
  <c r="L752" i="6"/>
  <c r="K753" i="6"/>
  <c r="J753" i="6" s="1"/>
  <c r="L753" i="6"/>
  <c r="K754" i="6"/>
  <c r="J754" i="6" s="1"/>
  <c r="L754" i="6"/>
  <c r="K755" i="6"/>
  <c r="J755" i="6" s="1"/>
  <c r="L755" i="6"/>
  <c r="K756" i="6"/>
  <c r="J756" i="6" s="1"/>
  <c r="L756" i="6"/>
  <c r="K757" i="6"/>
  <c r="J757" i="6" s="1"/>
  <c r="L757" i="6"/>
  <c r="K758" i="6"/>
  <c r="J758" i="6" s="1"/>
  <c r="L758" i="6"/>
  <c r="K759" i="6"/>
  <c r="J759" i="6" s="1"/>
  <c r="L759" i="6"/>
  <c r="K760" i="6"/>
  <c r="J760" i="6" s="1"/>
  <c r="L760" i="6"/>
  <c r="K761" i="6"/>
  <c r="J761" i="6" s="1"/>
  <c r="L761" i="6"/>
  <c r="K762" i="6"/>
  <c r="J762" i="6" s="1"/>
  <c r="L762" i="6"/>
  <c r="K763" i="6"/>
  <c r="J763" i="6" s="1"/>
  <c r="L763" i="6"/>
  <c r="K764" i="6"/>
  <c r="J764" i="6" s="1"/>
  <c r="L764" i="6"/>
  <c r="K765" i="6"/>
  <c r="J765" i="6" s="1"/>
  <c r="L765" i="6"/>
  <c r="K766" i="6"/>
  <c r="J766" i="6" s="1"/>
  <c r="L766" i="6"/>
  <c r="K767" i="6"/>
  <c r="J767" i="6" s="1"/>
  <c r="L767" i="6"/>
  <c r="K768" i="6"/>
  <c r="J768" i="6" s="1"/>
  <c r="L768" i="6"/>
  <c r="K769" i="6"/>
  <c r="J769" i="6" s="1"/>
  <c r="L769" i="6"/>
  <c r="K770" i="6"/>
  <c r="J770" i="6" s="1"/>
  <c r="L770" i="6"/>
  <c r="K771" i="6"/>
  <c r="J771" i="6" s="1"/>
  <c r="L771" i="6"/>
  <c r="K772" i="6"/>
  <c r="J772" i="6" s="1"/>
  <c r="L772" i="6"/>
  <c r="K773" i="6"/>
  <c r="J773" i="6" s="1"/>
  <c r="L773" i="6"/>
  <c r="K774" i="6"/>
  <c r="J774" i="6" s="1"/>
  <c r="L774" i="6"/>
  <c r="K775" i="6"/>
  <c r="J775" i="6" s="1"/>
  <c r="L775" i="6"/>
  <c r="K776" i="6"/>
  <c r="J776" i="6" s="1"/>
  <c r="L776" i="6"/>
  <c r="K777" i="6"/>
  <c r="J777" i="6" s="1"/>
  <c r="L777" i="6"/>
  <c r="K778" i="6"/>
  <c r="J778" i="6" s="1"/>
  <c r="L778" i="6"/>
  <c r="K779" i="6"/>
  <c r="J779" i="6" s="1"/>
  <c r="L779" i="6"/>
  <c r="K780" i="6"/>
  <c r="J780" i="6" s="1"/>
  <c r="L780" i="6"/>
  <c r="K781" i="6"/>
  <c r="J781" i="6" s="1"/>
  <c r="L781" i="6"/>
  <c r="K782" i="6"/>
  <c r="J782" i="6" s="1"/>
  <c r="L782" i="6"/>
  <c r="K783" i="6"/>
  <c r="J783" i="6" s="1"/>
  <c r="L783" i="6"/>
  <c r="K784" i="6"/>
  <c r="J784" i="6" s="1"/>
  <c r="L784" i="6"/>
  <c r="K785" i="6"/>
  <c r="J785" i="6" s="1"/>
  <c r="L785" i="6"/>
  <c r="K786" i="6"/>
  <c r="J786" i="6" s="1"/>
  <c r="L786" i="6"/>
  <c r="K787" i="6"/>
  <c r="J787" i="6" s="1"/>
  <c r="L787" i="6"/>
  <c r="K788" i="6"/>
  <c r="J788" i="6" s="1"/>
  <c r="L788" i="6"/>
  <c r="K789" i="6"/>
  <c r="J789" i="6" s="1"/>
  <c r="L789" i="6"/>
  <c r="K790" i="6"/>
  <c r="J790" i="6" s="1"/>
  <c r="L790" i="6"/>
  <c r="K791" i="6"/>
  <c r="J791" i="6" s="1"/>
  <c r="L791" i="6"/>
  <c r="K792" i="6"/>
  <c r="J792" i="6" s="1"/>
  <c r="L792" i="6"/>
  <c r="K793" i="6"/>
  <c r="J793" i="6" s="1"/>
  <c r="L793" i="6"/>
  <c r="K794" i="6"/>
  <c r="J794" i="6" s="1"/>
  <c r="L794" i="6"/>
  <c r="K795" i="6"/>
  <c r="J795" i="6" s="1"/>
  <c r="L795" i="6"/>
  <c r="K796" i="6"/>
  <c r="J796" i="6" s="1"/>
  <c r="L796" i="6"/>
  <c r="K797" i="6"/>
  <c r="J797" i="6" s="1"/>
  <c r="L797" i="6"/>
  <c r="K798" i="6"/>
  <c r="J798" i="6" s="1"/>
  <c r="L798" i="6"/>
  <c r="K799" i="6"/>
  <c r="J799" i="6" s="1"/>
  <c r="L799" i="6"/>
  <c r="K800" i="6"/>
  <c r="J800" i="6" s="1"/>
  <c r="L800" i="6"/>
  <c r="K801" i="6"/>
  <c r="J801" i="6" s="1"/>
  <c r="L801" i="6"/>
  <c r="K802" i="6"/>
  <c r="J802" i="6" s="1"/>
  <c r="L802" i="6"/>
  <c r="K803" i="6"/>
  <c r="J803" i="6" s="1"/>
  <c r="L803" i="6"/>
  <c r="K804" i="6"/>
  <c r="J804" i="6" s="1"/>
  <c r="L804" i="6"/>
  <c r="K805" i="6"/>
  <c r="J805" i="6" s="1"/>
  <c r="L805" i="6"/>
  <c r="K806" i="6"/>
  <c r="J806" i="6" s="1"/>
  <c r="L806" i="6"/>
  <c r="K807" i="6"/>
  <c r="J807" i="6" s="1"/>
  <c r="L807" i="6"/>
  <c r="K808" i="6"/>
  <c r="J808" i="6" s="1"/>
  <c r="L808" i="6"/>
  <c r="K809" i="6"/>
  <c r="J809" i="6" s="1"/>
  <c r="L809" i="6"/>
  <c r="K810" i="6"/>
  <c r="J810" i="6" s="1"/>
  <c r="L810" i="6"/>
  <c r="K811" i="6"/>
  <c r="J811" i="6" s="1"/>
  <c r="L811" i="6"/>
  <c r="K812" i="6"/>
  <c r="J812" i="6" s="1"/>
  <c r="L812" i="6"/>
  <c r="K813" i="6"/>
  <c r="J813" i="6" s="1"/>
  <c r="L813" i="6"/>
  <c r="K814" i="6"/>
  <c r="J814" i="6" s="1"/>
  <c r="L814" i="6"/>
  <c r="K815" i="6"/>
  <c r="J815" i="6" s="1"/>
  <c r="L815" i="6"/>
  <c r="K816" i="6"/>
  <c r="J816" i="6" s="1"/>
  <c r="L816" i="6"/>
  <c r="K817" i="6"/>
  <c r="J817" i="6" s="1"/>
  <c r="L817" i="6"/>
  <c r="K818" i="6"/>
  <c r="J818" i="6" s="1"/>
  <c r="L818" i="6"/>
  <c r="K819" i="6"/>
  <c r="J819" i="6" s="1"/>
  <c r="L819" i="6"/>
  <c r="K820" i="6"/>
  <c r="J820" i="6" s="1"/>
  <c r="L820" i="6"/>
  <c r="K821" i="6"/>
  <c r="J821" i="6" s="1"/>
  <c r="L821" i="6"/>
  <c r="K822" i="6"/>
  <c r="J822" i="6" s="1"/>
  <c r="L822" i="6"/>
  <c r="K823" i="6"/>
  <c r="J823" i="6" s="1"/>
  <c r="L823" i="6"/>
  <c r="K824" i="6"/>
  <c r="J824" i="6" s="1"/>
  <c r="L824" i="6"/>
  <c r="K825" i="6"/>
  <c r="J825" i="6" s="1"/>
  <c r="L825" i="6"/>
  <c r="K826" i="6"/>
  <c r="J826" i="6" s="1"/>
  <c r="L826" i="6"/>
  <c r="K827" i="6"/>
  <c r="J827" i="6" s="1"/>
  <c r="L827" i="6"/>
  <c r="K828" i="6"/>
  <c r="J828" i="6" s="1"/>
  <c r="L828" i="6"/>
  <c r="K829" i="6"/>
  <c r="J829" i="6" s="1"/>
  <c r="L829" i="6"/>
  <c r="K830" i="6"/>
  <c r="J830" i="6" s="1"/>
  <c r="L830" i="6"/>
  <c r="K831" i="6"/>
  <c r="J831" i="6" s="1"/>
  <c r="L831" i="6"/>
  <c r="K832" i="6"/>
  <c r="J832" i="6" s="1"/>
  <c r="L832" i="6"/>
  <c r="K833" i="6"/>
  <c r="J833" i="6" s="1"/>
  <c r="L833" i="6"/>
  <c r="K834" i="6"/>
  <c r="J834" i="6" s="1"/>
  <c r="L834" i="6"/>
  <c r="K835" i="6"/>
  <c r="J835" i="6" s="1"/>
  <c r="L835" i="6"/>
  <c r="K836" i="6"/>
  <c r="J836" i="6" s="1"/>
  <c r="L836" i="6"/>
  <c r="K837" i="6"/>
  <c r="J837" i="6" s="1"/>
  <c r="L837" i="6"/>
  <c r="K838" i="6"/>
  <c r="J838" i="6" s="1"/>
  <c r="L838" i="6"/>
  <c r="K839" i="6"/>
  <c r="J839" i="6" s="1"/>
  <c r="L839" i="6"/>
  <c r="K840" i="6"/>
  <c r="J840" i="6" s="1"/>
  <c r="L840" i="6"/>
  <c r="K841" i="6"/>
  <c r="J841" i="6" s="1"/>
  <c r="L841" i="6"/>
  <c r="K842" i="6"/>
  <c r="J842" i="6" s="1"/>
  <c r="L842" i="6"/>
  <c r="K843" i="6"/>
  <c r="J843" i="6" s="1"/>
  <c r="L843" i="6"/>
  <c r="K844" i="6"/>
  <c r="J844" i="6" s="1"/>
  <c r="L844" i="6"/>
  <c r="K845" i="6"/>
  <c r="J845" i="6" s="1"/>
  <c r="L845" i="6"/>
  <c r="K846" i="6"/>
  <c r="J846" i="6" s="1"/>
  <c r="L846" i="6"/>
  <c r="K847" i="6"/>
  <c r="J847" i="6" s="1"/>
  <c r="L847" i="6"/>
  <c r="K848" i="6"/>
  <c r="J848" i="6" s="1"/>
  <c r="L848" i="6"/>
  <c r="K849" i="6"/>
  <c r="J849" i="6" s="1"/>
  <c r="L849" i="6"/>
  <c r="K850" i="6"/>
  <c r="J850" i="6" s="1"/>
  <c r="L850" i="6"/>
  <c r="K851" i="6"/>
  <c r="J851" i="6" s="1"/>
  <c r="L851" i="6"/>
  <c r="K852" i="6"/>
  <c r="J852" i="6" s="1"/>
  <c r="L852" i="6"/>
  <c r="K853" i="6"/>
  <c r="J853" i="6" s="1"/>
  <c r="L853" i="6"/>
  <c r="K854" i="6"/>
  <c r="J854" i="6" s="1"/>
  <c r="L854" i="6"/>
  <c r="K855" i="6"/>
  <c r="J855" i="6" s="1"/>
  <c r="L855" i="6"/>
  <c r="K856" i="6"/>
  <c r="J856" i="6" s="1"/>
  <c r="L856" i="6"/>
  <c r="K857" i="6"/>
  <c r="J857" i="6" s="1"/>
  <c r="L857" i="6"/>
  <c r="K858" i="6"/>
  <c r="J858" i="6" s="1"/>
  <c r="L858" i="6"/>
  <c r="K859" i="6"/>
  <c r="J859" i="6" s="1"/>
  <c r="L859" i="6"/>
  <c r="K860" i="6"/>
  <c r="J860" i="6" s="1"/>
  <c r="L860" i="6"/>
  <c r="K861" i="6"/>
  <c r="J861" i="6" s="1"/>
  <c r="L861" i="6"/>
  <c r="K862" i="6"/>
  <c r="J862" i="6" s="1"/>
  <c r="L862" i="6"/>
  <c r="K863" i="6"/>
  <c r="J863" i="6" s="1"/>
  <c r="L863" i="6"/>
  <c r="K864" i="6"/>
  <c r="J864" i="6" s="1"/>
  <c r="L864" i="6"/>
  <c r="K865" i="6"/>
  <c r="J865" i="6" s="1"/>
  <c r="L865" i="6"/>
  <c r="K866" i="6"/>
  <c r="J866" i="6" s="1"/>
  <c r="L866" i="6"/>
  <c r="K867" i="6"/>
  <c r="J867" i="6" s="1"/>
  <c r="L867" i="6"/>
  <c r="K868" i="6"/>
  <c r="J868" i="6" s="1"/>
  <c r="L868" i="6"/>
  <c r="K869" i="6"/>
  <c r="J869" i="6" s="1"/>
  <c r="L869" i="6"/>
  <c r="K870" i="6"/>
  <c r="J870" i="6" s="1"/>
  <c r="L870" i="6"/>
  <c r="K871" i="6"/>
  <c r="J871" i="6" s="1"/>
  <c r="L871" i="6"/>
  <c r="K872" i="6"/>
  <c r="J872" i="6" s="1"/>
  <c r="L872" i="6"/>
  <c r="K873" i="6"/>
  <c r="J873" i="6" s="1"/>
  <c r="L873" i="6"/>
  <c r="K874" i="6"/>
  <c r="J874" i="6" s="1"/>
  <c r="L874" i="6"/>
  <c r="K875" i="6"/>
  <c r="J875" i="6" s="1"/>
  <c r="L875" i="6"/>
  <c r="K876" i="6"/>
  <c r="J876" i="6" s="1"/>
  <c r="L876" i="6"/>
  <c r="K877" i="6"/>
  <c r="J877" i="6" s="1"/>
  <c r="L877" i="6"/>
  <c r="K878" i="6"/>
  <c r="J878" i="6" s="1"/>
  <c r="L878" i="6"/>
  <c r="K879" i="6"/>
  <c r="J879" i="6" s="1"/>
  <c r="L879" i="6"/>
  <c r="K880" i="6"/>
  <c r="J880" i="6" s="1"/>
  <c r="L880" i="6"/>
  <c r="K881" i="6"/>
  <c r="J881" i="6" s="1"/>
  <c r="L881" i="6"/>
  <c r="K882" i="6"/>
  <c r="J882" i="6" s="1"/>
  <c r="L882" i="6"/>
  <c r="K883" i="6"/>
  <c r="J883" i="6" s="1"/>
  <c r="L883" i="6"/>
  <c r="K884" i="6"/>
  <c r="J884" i="6" s="1"/>
  <c r="L884" i="6"/>
  <c r="K885" i="6"/>
  <c r="J885" i="6" s="1"/>
  <c r="L885" i="6"/>
  <c r="K886" i="6"/>
  <c r="J886" i="6" s="1"/>
  <c r="L886" i="6"/>
  <c r="K887" i="6"/>
  <c r="J887" i="6" s="1"/>
  <c r="L887" i="6"/>
  <c r="K888" i="6"/>
  <c r="J888" i="6" s="1"/>
  <c r="L888" i="6"/>
  <c r="K889" i="6"/>
  <c r="J889" i="6" s="1"/>
  <c r="L889" i="6"/>
  <c r="K890" i="6"/>
  <c r="J890" i="6" s="1"/>
  <c r="L890" i="6"/>
  <c r="K891" i="6"/>
  <c r="J891" i="6" s="1"/>
  <c r="L891" i="6"/>
  <c r="K892" i="6"/>
  <c r="J892" i="6" s="1"/>
  <c r="L892" i="6"/>
  <c r="K893" i="6"/>
  <c r="J893" i="6" s="1"/>
  <c r="L893" i="6"/>
  <c r="K894" i="6"/>
  <c r="J894" i="6" s="1"/>
  <c r="L894" i="6"/>
  <c r="K895" i="6"/>
  <c r="J895" i="6" s="1"/>
  <c r="L895" i="6"/>
  <c r="K896" i="6"/>
  <c r="J896" i="6" s="1"/>
  <c r="L896" i="6"/>
  <c r="K897" i="6"/>
  <c r="J897" i="6" s="1"/>
  <c r="L897" i="6"/>
  <c r="K898" i="6"/>
  <c r="J898" i="6" s="1"/>
  <c r="L898" i="6"/>
  <c r="K899" i="6"/>
  <c r="J899" i="6" s="1"/>
  <c r="L899" i="6"/>
  <c r="K900" i="6"/>
  <c r="J900" i="6" s="1"/>
  <c r="L900" i="6"/>
  <c r="K901" i="6"/>
  <c r="J901" i="6" s="1"/>
  <c r="L901" i="6"/>
  <c r="K902" i="6"/>
  <c r="J902" i="6" s="1"/>
  <c r="L902" i="6"/>
  <c r="K903" i="6"/>
  <c r="J903" i="6" s="1"/>
  <c r="L903" i="6"/>
  <c r="K904" i="6"/>
  <c r="J904" i="6" s="1"/>
  <c r="L904" i="6"/>
  <c r="K905" i="6"/>
  <c r="J905" i="6" s="1"/>
  <c r="L905" i="6"/>
  <c r="K906" i="6"/>
  <c r="J906" i="6" s="1"/>
  <c r="L906" i="6"/>
  <c r="K907" i="6"/>
  <c r="J907" i="6" s="1"/>
  <c r="L907" i="6"/>
  <c r="K908" i="6"/>
  <c r="J908" i="6" s="1"/>
  <c r="L908" i="6"/>
  <c r="K909" i="6"/>
  <c r="J909" i="6" s="1"/>
  <c r="L909" i="6"/>
  <c r="K910" i="6"/>
  <c r="J910" i="6" s="1"/>
  <c r="L910" i="6"/>
  <c r="K911" i="6"/>
  <c r="J911" i="6" s="1"/>
  <c r="L911" i="6"/>
  <c r="K912" i="6"/>
  <c r="J912" i="6" s="1"/>
  <c r="L912" i="6"/>
  <c r="K913" i="6"/>
  <c r="J913" i="6" s="1"/>
  <c r="L913" i="6"/>
  <c r="K914" i="6"/>
  <c r="J914" i="6" s="1"/>
  <c r="L914" i="6"/>
  <c r="K915" i="6"/>
  <c r="J915" i="6" s="1"/>
  <c r="L915" i="6"/>
  <c r="K916" i="6"/>
  <c r="J916" i="6" s="1"/>
  <c r="L916" i="6"/>
  <c r="K917" i="6"/>
  <c r="J917" i="6" s="1"/>
  <c r="L917" i="6"/>
  <c r="K918" i="6"/>
  <c r="J918" i="6" s="1"/>
  <c r="L918" i="6"/>
  <c r="K919" i="6"/>
  <c r="J919" i="6" s="1"/>
  <c r="L919" i="6"/>
  <c r="K920" i="6"/>
  <c r="J920" i="6" s="1"/>
  <c r="L920" i="6"/>
  <c r="K921" i="6"/>
  <c r="J921" i="6" s="1"/>
  <c r="L921" i="6"/>
  <c r="K922" i="6"/>
  <c r="J922" i="6" s="1"/>
  <c r="L922" i="6"/>
  <c r="K923" i="6"/>
  <c r="J923" i="6" s="1"/>
  <c r="L923" i="6"/>
  <c r="K924" i="6"/>
  <c r="J924" i="6" s="1"/>
  <c r="L924" i="6"/>
  <c r="K925" i="6"/>
  <c r="J925" i="6" s="1"/>
  <c r="L925" i="6"/>
  <c r="K926" i="6"/>
  <c r="J926" i="6" s="1"/>
  <c r="L926" i="6"/>
  <c r="K927" i="6"/>
  <c r="J927" i="6" s="1"/>
  <c r="L927" i="6"/>
  <c r="K928" i="6"/>
  <c r="J928" i="6" s="1"/>
  <c r="L928" i="6"/>
  <c r="K929" i="6"/>
  <c r="J929" i="6" s="1"/>
  <c r="L929" i="6"/>
  <c r="K930" i="6"/>
  <c r="J930" i="6" s="1"/>
  <c r="L930" i="6"/>
  <c r="K931" i="6"/>
  <c r="J931" i="6" s="1"/>
  <c r="L931" i="6"/>
  <c r="K932" i="6"/>
  <c r="J932" i="6" s="1"/>
  <c r="L932" i="6"/>
  <c r="K933" i="6"/>
  <c r="J933" i="6" s="1"/>
  <c r="L933" i="6"/>
  <c r="K934" i="6"/>
  <c r="J934" i="6" s="1"/>
  <c r="L934" i="6"/>
  <c r="K935" i="6"/>
  <c r="J935" i="6" s="1"/>
  <c r="L935" i="6"/>
  <c r="K936" i="6"/>
  <c r="J936" i="6" s="1"/>
  <c r="L936" i="6"/>
  <c r="K937" i="6"/>
  <c r="J937" i="6" s="1"/>
  <c r="L937" i="6"/>
  <c r="K938" i="6"/>
  <c r="J938" i="6" s="1"/>
  <c r="L938" i="6"/>
  <c r="K939" i="6"/>
  <c r="J939" i="6" s="1"/>
  <c r="L939" i="6"/>
  <c r="K940" i="6"/>
  <c r="J940" i="6" s="1"/>
  <c r="L940" i="6"/>
  <c r="K941" i="6"/>
  <c r="J941" i="6" s="1"/>
  <c r="L941" i="6"/>
  <c r="K942" i="6"/>
  <c r="J942" i="6" s="1"/>
  <c r="L942" i="6"/>
  <c r="K943" i="6"/>
  <c r="J943" i="6" s="1"/>
  <c r="L943" i="6"/>
  <c r="K944" i="6"/>
  <c r="J944" i="6" s="1"/>
  <c r="L944" i="6"/>
  <c r="K945" i="6"/>
  <c r="J945" i="6" s="1"/>
  <c r="L945" i="6"/>
  <c r="K946" i="6"/>
  <c r="J946" i="6" s="1"/>
  <c r="L946" i="6"/>
  <c r="K947" i="6"/>
  <c r="J947" i="6" s="1"/>
  <c r="L947" i="6"/>
  <c r="K948" i="6"/>
  <c r="J948" i="6" s="1"/>
  <c r="L948" i="6"/>
  <c r="K949" i="6"/>
  <c r="J949" i="6" s="1"/>
  <c r="L949" i="6"/>
  <c r="K950" i="6"/>
  <c r="J950" i="6" s="1"/>
  <c r="L950" i="6"/>
  <c r="K951" i="6"/>
  <c r="J951" i="6" s="1"/>
  <c r="L951" i="6"/>
  <c r="K952" i="6"/>
  <c r="J952" i="6" s="1"/>
  <c r="L952" i="6"/>
  <c r="K953" i="6"/>
  <c r="J953" i="6" s="1"/>
  <c r="L953" i="6"/>
  <c r="K954" i="6"/>
  <c r="J954" i="6" s="1"/>
  <c r="L954" i="6"/>
  <c r="K955" i="6"/>
  <c r="J955" i="6" s="1"/>
  <c r="L955" i="6"/>
  <c r="K956" i="6"/>
  <c r="J956" i="6" s="1"/>
  <c r="L956" i="6"/>
  <c r="K957" i="6"/>
  <c r="J957" i="6" s="1"/>
  <c r="L957" i="6"/>
  <c r="K958" i="6"/>
  <c r="J958" i="6" s="1"/>
  <c r="L958" i="6"/>
  <c r="K959" i="6"/>
  <c r="J959" i="6" s="1"/>
  <c r="L959" i="6"/>
  <c r="K960" i="6"/>
  <c r="J960" i="6" s="1"/>
  <c r="L960" i="6"/>
  <c r="K961" i="6"/>
  <c r="J961" i="6" s="1"/>
  <c r="L961" i="6"/>
  <c r="K962" i="6"/>
  <c r="J962" i="6" s="1"/>
  <c r="L962" i="6"/>
  <c r="K963" i="6"/>
  <c r="J963" i="6" s="1"/>
  <c r="L963" i="6"/>
  <c r="K964" i="6"/>
  <c r="J964" i="6" s="1"/>
  <c r="L964" i="6"/>
  <c r="K965" i="6"/>
  <c r="J965" i="6" s="1"/>
  <c r="L965" i="6"/>
  <c r="K966" i="6"/>
  <c r="J966" i="6" s="1"/>
  <c r="L966" i="6"/>
  <c r="K967" i="6"/>
  <c r="J967" i="6" s="1"/>
  <c r="L967" i="6"/>
  <c r="K968" i="6"/>
  <c r="J968" i="6" s="1"/>
  <c r="L968" i="6"/>
  <c r="K969" i="6"/>
  <c r="J969" i="6" s="1"/>
  <c r="L969" i="6"/>
  <c r="K970" i="6"/>
  <c r="J970" i="6" s="1"/>
  <c r="L970" i="6"/>
  <c r="K971" i="6"/>
  <c r="J971" i="6" s="1"/>
  <c r="L971" i="6"/>
  <c r="K972" i="6"/>
  <c r="J972" i="6" s="1"/>
  <c r="L972" i="6"/>
  <c r="K973" i="6"/>
  <c r="J973" i="6" s="1"/>
  <c r="L973" i="6"/>
  <c r="K974" i="6"/>
  <c r="J974" i="6" s="1"/>
  <c r="L974" i="6"/>
  <c r="K975" i="6"/>
  <c r="J975" i="6" s="1"/>
  <c r="L975" i="6"/>
  <c r="K976" i="6"/>
  <c r="J976" i="6" s="1"/>
  <c r="L976" i="6"/>
  <c r="K977" i="6"/>
  <c r="J977" i="6" s="1"/>
  <c r="L977" i="6"/>
  <c r="K978" i="6"/>
  <c r="J978" i="6" s="1"/>
  <c r="L978" i="6"/>
  <c r="K979" i="6"/>
  <c r="J979" i="6" s="1"/>
  <c r="L979" i="6"/>
  <c r="K980" i="6"/>
  <c r="J980" i="6" s="1"/>
  <c r="L980" i="6"/>
  <c r="K981" i="6"/>
  <c r="J981" i="6" s="1"/>
  <c r="L981" i="6"/>
  <c r="K982" i="6"/>
  <c r="J982" i="6" s="1"/>
  <c r="L982" i="6"/>
  <c r="K983" i="6"/>
  <c r="J983" i="6" s="1"/>
  <c r="L983" i="6"/>
  <c r="K984" i="6"/>
  <c r="J984" i="6" s="1"/>
  <c r="L984" i="6"/>
  <c r="K985" i="6"/>
  <c r="J985" i="6" s="1"/>
  <c r="L985" i="6"/>
  <c r="K986" i="6"/>
  <c r="J986" i="6" s="1"/>
  <c r="L986" i="6"/>
  <c r="K987" i="6"/>
  <c r="J987" i="6" s="1"/>
  <c r="L987" i="6"/>
  <c r="K988" i="6"/>
  <c r="J988" i="6" s="1"/>
  <c r="L988" i="6"/>
  <c r="K989" i="6"/>
  <c r="J989" i="6" s="1"/>
  <c r="L989" i="6"/>
  <c r="K990" i="6"/>
  <c r="J990" i="6" s="1"/>
  <c r="L990" i="6"/>
  <c r="K991" i="6"/>
  <c r="J991" i="6" s="1"/>
  <c r="L991" i="6"/>
  <c r="K992" i="6"/>
  <c r="J992" i="6" s="1"/>
  <c r="L992" i="6"/>
  <c r="K993" i="6"/>
  <c r="J993" i="6" s="1"/>
  <c r="L993" i="6"/>
  <c r="K994" i="6"/>
  <c r="J994" i="6" s="1"/>
  <c r="L994" i="6"/>
  <c r="K995" i="6"/>
  <c r="J995" i="6" s="1"/>
  <c r="L995" i="6"/>
  <c r="K996" i="6"/>
  <c r="J996" i="6" s="1"/>
  <c r="L996" i="6"/>
  <c r="K997" i="6"/>
  <c r="J997" i="6" s="1"/>
  <c r="L997" i="6"/>
  <c r="K998" i="6"/>
  <c r="J998" i="6" s="1"/>
  <c r="L998" i="6"/>
  <c r="K999" i="6"/>
  <c r="J999" i="6" s="1"/>
  <c r="L999" i="6"/>
  <c r="K1000" i="6"/>
  <c r="J1000" i="6" s="1"/>
  <c r="L1000" i="6"/>
  <c r="K1001" i="6"/>
  <c r="J1001" i="6" s="1"/>
  <c r="L1001" i="6"/>
  <c r="K3" i="6"/>
  <c r="L3" i="6"/>
  <c r="K4" i="6"/>
  <c r="L4" i="6"/>
  <c r="K5" i="6"/>
  <c r="L5" i="6"/>
  <c r="K6" i="6"/>
  <c r="L6" i="6"/>
  <c r="K7" i="6"/>
  <c r="L7" i="6"/>
  <c r="K8" i="6"/>
  <c r="L8" i="6"/>
  <c r="K9" i="6"/>
  <c r="L9" i="6"/>
  <c r="K10" i="6"/>
  <c r="L10" i="6"/>
  <c r="K11" i="6"/>
  <c r="L11" i="6"/>
  <c r="K2" i="6"/>
  <c r="J345" i="6" l="1"/>
  <c r="J342" i="6"/>
  <c r="J365" i="6"/>
  <c r="J341" i="6"/>
  <c r="J318" i="6"/>
  <c r="J600" i="6"/>
  <c r="J340" i="6"/>
  <c r="J339" i="6"/>
  <c r="J338" i="6"/>
  <c r="J337" i="6"/>
  <c r="J346" i="6"/>
  <c r="J336" i="6"/>
  <c r="J335" i="6"/>
  <c r="J334" i="6"/>
  <c r="J333" i="6"/>
  <c r="J2" i="6"/>
  <c r="J332" i="6"/>
  <c r="J330" i="6"/>
  <c r="J329" i="6"/>
  <c r="J328" i="6"/>
  <c r="J326" i="6"/>
  <c r="J320" i="6"/>
  <c r="J323" i="6"/>
  <c r="J598" i="6"/>
  <c r="J594" i="6"/>
  <c r="J590" i="6"/>
  <c r="J582" i="6"/>
  <c r="J578" i="6"/>
  <c r="J574" i="6"/>
  <c r="J570" i="6"/>
  <c r="J566" i="6"/>
  <c r="J530" i="6"/>
  <c r="J327" i="6"/>
  <c r="J322" i="6"/>
  <c r="J319" i="6"/>
  <c r="J599" i="6"/>
  <c r="J595" i="6"/>
  <c r="J588" i="6"/>
  <c r="J587" i="6"/>
  <c r="J11" i="6"/>
  <c r="J9" i="6"/>
  <c r="J7" i="6"/>
  <c r="J5" i="6"/>
  <c r="J3" i="6"/>
  <c r="J325" i="6"/>
  <c r="J343" i="6"/>
  <c r="J317" i="6"/>
  <c r="J597" i="6"/>
  <c r="J593" i="6"/>
  <c r="J589" i="6"/>
  <c r="J586" i="6"/>
  <c r="J585" i="6"/>
  <c r="J581" i="6"/>
  <c r="J577" i="6"/>
  <c r="J573" i="6"/>
  <c r="J569" i="6"/>
  <c r="J565" i="6"/>
  <c r="J562" i="6"/>
  <c r="J561" i="6"/>
  <c r="J558" i="6"/>
  <c r="J557" i="6"/>
  <c r="J554" i="6"/>
  <c r="J553" i="6"/>
  <c r="J550" i="6"/>
  <c r="J549" i="6"/>
  <c r="J546" i="6"/>
  <c r="J545" i="6"/>
  <c r="J542" i="6"/>
  <c r="J541" i="6"/>
  <c r="J538" i="6"/>
  <c r="J537" i="6"/>
  <c r="J534" i="6"/>
  <c r="J533" i="6"/>
  <c r="J529" i="6"/>
  <c r="J324" i="6"/>
  <c r="J321" i="6"/>
  <c r="J331" i="6"/>
  <c r="J596" i="6"/>
  <c r="J592" i="6"/>
  <c r="J591" i="6"/>
  <c r="J584" i="6"/>
  <c r="J583" i="6"/>
  <c r="J580" i="6"/>
  <c r="J579" i="6"/>
  <c r="J576" i="6"/>
  <c r="J575" i="6"/>
  <c r="J572" i="6"/>
  <c r="J571" i="6"/>
  <c r="J568" i="6"/>
  <c r="J567" i="6"/>
  <c r="J564" i="6"/>
  <c r="J563" i="6"/>
  <c r="J560" i="6"/>
  <c r="J559" i="6"/>
  <c r="J556" i="6"/>
  <c r="J555" i="6"/>
  <c r="J552" i="6"/>
  <c r="J551" i="6"/>
  <c r="J548" i="6"/>
  <c r="J547" i="6"/>
  <c r="J544" i="6"/>
  <c r="J543" i="6"/>
  <c r="J540" i="6"/>
  <c r="J539" i="6"/>
  <c r="J536" i="6"/>
  <c r="J535" i="6"/>
  <c r="J532" i="6"/>
  <c r="J531" i="6"/>
  <c r="J528" i="6"/>
  <c r="J527" i="6"/>
  <c r="J526" i="6"/>
  <c r="J525" i="6"/>
  <c r="J523" i="6"/>
  <c r="J521" i="6"/>
  <c r="J518" i="6"/>
  <c r="J286" i="6"/>
  <c r="J283" i="6"/>
  <c r="J278" i="6"/>
  <c r="J274" i="6"/>
  <c r="J270" i="6"/>
  <c r="J266" i="6"/>
  <c r="J262" i="6"/>
  <c r="J258" i="6"/>
  <c r="J254" i="6"/>
  <c r="J250" i="6"/>
  <c r="J246" i="6"/>
  <c r="J242" i="6"/>
  <c r="J238" i="6"/>
  <c r="J234" i="6"/>
  <c r="J230" i="6"/>
  <c r="J226" i="6"/>
  <c r="J222" i="6"/>
  <c r="J218" i="6"/>
  <c r="J214" i="6"/>
  <c r="J210" i="6"/>
  <c r="J206" i="6"/>
  <c r="J198" i="6"/>
  <c r="J524" i="6"/>
  <c r="J522" i="6"/>
  <c r="J520" i="6"/>
  <c r="J519" i="6"/>
  <c r="J516" i="6"/>
  <c r="J515" i="6"/>
  <c r="J512" i="6"/>
  <c r="J511" i="6"/>
  <c r="J508" i="6"/>
  <c r="J507" i="6"/>
  <c r="J504" i="6"/>
  <c r="J503" i="6"/>
  <c r="J500" i="6"/>
  <c r="J499" i="6"/>
  <c r="J496" i="6"/>
  <c r="J495" i="6"/>
  <c r="J492" i="6"/>
  <c r="J491" i="6"/>
  <c r="J488" i="6"/>
  <c r="J487" i="6"/>
  <c r="J484" i="6"/>
  <c r="J483" i="6"/>
  <c r="J480" i="6"/>
  <c r="J479" i="6"/>
  <c r="J476" i="6"/>
  <c r="J475" i="6"/>
  <c r="J473" i="6"/>
  <c r="J472" i="6"/>
  <c r="J469" i="6"/>
  <c r="J468" i="6"/>
  <c r="J465" i="6"/>
  <c r="J464" i="6"/>
  <c r="J461" i="6"/>
  <c r="J460" i="6"/>
  <c r="J457" i="6"/>
  <c r="J456" i="6"/>
  <c r="J453" i="6"/>
  <c r="J452" i="6"/>
  <c r="J449" i="6"/>
  <c r="J448" i="6"/>
  <c r="J445" i="6"/>
  <c r="J444" i="6"/>
  <c r="J441" i="6"/>
  <c r="J440" i="6"/>
  <c r="J437" i="6"/>
  <c r="J436" i="6"/>
  <c r="J433" i="6"/>
  <c r="J432" i="6"/>
  <c r="J429" i="6"/>
  <c r="J428" i="6"/>
  <c r="J425" i="6"/>
  <c r="J424" i="6"/>
  <c r="J421" i="6"/>
  <c r="J420" i="6"/>
  <c r="J417" i="6"/>
  <c r="J416" i="6"/>
  <c r="J413" i="6"/>
  <c r="J412" i="6"/>
  <c r="J409" i="6"/>
  <c r="J408" i="6"/>
  <c r="J405" i="6"/>
  <c r="J404" i="6"/>
  <c r="J401" i="6"/>
  <c r="J400" i="6"/>
  <c r="J397" i="6"/>
  <c r="J396" i="6"/>
  <c r="J393" i="6"/>
  <c r="J392" i="6"/>
  <c r="J389" i="6"/>
  <c r="J388" i="6"/>
  <c r="J385" i="6"/>
  <c r="J384" i="6"/>
  <c r="J381" i="6"/>
  <c r="J380" i="6"/>
  <c r="J377" i="6"/>
  <c r="J376" i="6"/>
  <c r="J373" i="6"/>
  <c r="J372" i="6"/>
  <c r="J369" i="6"/>
  <c r="J368" i="6"/>
  <c r="J364" i="6"/>
  <c r="J363" i="6"/>
  <c r="J360" i="6"/>
  <c r="J359" i="6"/>
  <c r="J356" i="6"/>
  <c r="J355" i="6"/>
  <c r="J352" i="6"/>
  <c r="J351" i="6"/>
  <c r="J348" i="6"/>
  <c r="J347" i="6"/>
  <c r="J314" i="6"/>
  <c r="J313" i="6"/>
  <c r="J310" i="6"/>
  <c r="J309" i="6"/>
  <c r="J306" i="6"/>
  <c r="J305" i="6"/>
  <c r="J302" i="6"/>
  <c r="J301" i="6"/>
  <c r="J298" i="6"/>
  <c r="J297" i="6"/>
  <c r="J294" i="6"/>
  <c r="J293" i="6"/>
  <c r="J290" i="6"/>
  <c r="J289" i="6"/>
  <c r="J282" i="6"/>
  <c r="J281" i="6"/>
  <c r="J277" i="6"/>
  <c r="J273" i="6"/>
  <c r="J269" i="6"/>
  <c r="J265" i="6"/>
  <c r="J261" i="6"/>
  <c r="J257" i="6"/>
  <c r="J253" i="6"/>
  <c r="J249" i="6"/>
  <c r="J245" i="6"/>
  <c r="J241" i="6"/>
  <c r="J237" i="6"/>
  <c r="J233" i="6"/>
  <c r="J229" i="6"/>
  <c r="J225" i="6"/>
  <c r="J221" i="6"/>
  <c r="J217" i="6"/>
  <c r="J213" i="6"/>
  <c r="J209" i="6"/>
  <c r="J205" i="6"/>
  <c r="J202" i="6"/>
  <c r="J201" i="6"/>
  <c r="J197" i="6"/>
  <c r="J517" i="6"/>
  <c r="J514" i="6"/>
  <c r="J513" i="6"/>
  <c r="J510" i="6"/>
  <c r="J509" i="6"/>
  <c r="J506" i="6"/>
  <c r="J505" i="6"/>
  <c r="J502" i="6"/>
  <c r="J501" i="6"/>
  <c r="J498" i="6"/>
  <c r="J497" i="6"/>
  <c r="J494" i="6"/>
  <c r="J493" i="6"/>
  <c r="J490" i="6"/>
  <c r="J489" i="6"/>
  <c r="J486" i="6"/>
  <c r="J485" i="6"/>
  <c r="J482" i="6"/>
  <c r="J481" i="6"/>
  <c r="J478" i="6"/>
  <c r="J477" i="6"/>
  <c r="J474" i="6"/>
  <c r="J344" i="6"/>
  <c r="J471" i="6"/>
  <c r="J470" i="6"/>
  <c r="J467" i="6"/>
  <c r="J466" i="6"/>
  <c r="J463" i="6"/>
  <c r="J462" i="6"/>
  <c r="J459" i="6"/>
  <c r="J458" i="6"/>
  <c r="J455" i="6"/>
  <c r="J454" i="6"/>
  <c r="J451" i="6"/>
  <c r="J450" i="6"/>
  <c r="J447" i="6"/>
  <c r="J446" i="6"/>
  <c r="J443" i="6"/>
  <c r="J442" i="6"/>
  <c r="J439" i="6"/>
  <c r="J438" i="6"/>
  <c r="J435" i="6"/>
  <c r="J434" i="6"/>
  <c r="J431" i="6"/>
  <c r="J430" i="6"/>
  <c r="J427" i="6"/>
  <c r="J426" i="6"/>
  <c r="J423" i="6"/>
  <c r="J422" i="6"/>
  <c r="J419" i="6"/>
  <c r="J418" i="6"/>
  <c r="J415" i="6"/>
  <c r="J414" i="6"/>
  <c r="J411" i="6"/>
  <c r="J410" i="6"/>
  <c r="J407" i="6"/>
  <c r="J406" i="6"/>
  <c r="J403" i="6"/>
  <c r="J402" i="6"/>
  <c r="J399" i="6"/>
  <c r="J398" i="6"/>
  <c r="J395" i="6"/>
  <c r="J394" i="6"/>
  <c r="J391" i="6"/>
  <c r="J390" i="6"/>
  <c r="J387" i="6"/>
  <c r="J386" i="6"/>
  <c r="J383" i="6"/>
  <c r="J382" i="6"/>
  <c r="J379" i="6"/>
  <c r="J378" i="6"/>
  <c r="J375" i="6"/>
  <c r="J374" i="6"/>
  <c r="J371" i="6"/>
  <c r="J370" i="6"/>
  <c r="J367" i="6"/>
  <c r="J366" i="6"/>
  <c r="J362" i="6"/>
  <c r="J361" i="6"/>
  <c r="J358" i="6"/>
  <c r="J357" i="6"/>
  <c r="J354" i="6"/>
  <c r="J353" i="6"/>
  <c r="J350" i="6"/>
  <c r="J349" i="6"/>
  <c r="J316" i="6"/>
  <c r="J315" i="6"/>
  <c r="J312" i="6"/>
  <c r="J311" i="6"/>
  <c r="J308" i="6"/>
  <c r="J307" i="6"/>
  <c r="J304" i="6"/>
  <c r="J303" i="6"/>
  <c r="J300" i="6"/>
  <c r="J299" i="6"/>
  <c r="J296" i="6"/>
  <c r="J295" i="6"/>
  <c r="J292" i="6"/>
  <c r="J291" i="6"/>
  <c r="J288" i="6"/>
  <c r="J287" i="6"/>
  <c r="J285" i="6"/>
  <c r="J284" i="6"/>
  <c r="J280" i="6"/>
  <c r="J279" i="6"/>
  <c r="J276" i="6"/>
  <c r="J275" i="6"/>
  <c r="J272" i="6"/>
  <c r="J271" i="6"/>
  <c r="J268" i="6"/>
  <c r="J267" i="6"/>
  <c r="J264" i="6"/>
  <c r="J263" i="6"/>
  <c r="J260" i="6"/>
  <c r="J259" i="6"/>
  <c r="J256" i="6"/>
  <c r="J255" i="6"/>
  <c r="J252" i="6"/>
  <c r="J251" i="6"/>
  <c r="J248" i="6"/>
  <c r="J247" i="6"/>
  <c r="J244" i="6"/>
  <c r="J243" i="6"/>
  <c r="J240" i="6"/>
  <c r="J239" i="6"/>
  <c r="J236" i="6"/>
  <c r="J235" i="6"/>
  <c r="J232" i="6"/>
  <c r="J231" i="6"/>
  <c r="J228" i="6"/>
  <c r="J227" i="6"/>
  <c r="J224" i="6"/>
  <c r="J223" i="6"/>
  <c r="J220" i="6"/>
  <c r="J219" i="6"/>
  <c r="J216" i="6"/>
  <c r="J215" i="6"/>
  <c r="J212" i="6"/>
  <c r="J211" i="6"/>
  <c r="J208" i="6"/>
  <c r="J207" i="6"/>
  <c r="J204" i="6"/>
  <c r="J203" i="6"/>
  <c r="J200" i="6"/>
  <c r="J199" i="6"/>
  <c r="J196" i="6"/>
  <c r="J195" i="6"/>
  <c r="J194" i="6"/>
  <c r="J193" i="6"/>
  <c r="J191" i="6"/>
  <c r="J189" i="6"/>
  <c r="J187" i="6"/>
  <c r="J185" i="6"/>
  <c r="J192" i="6"/>
  <c r="J190" i="6"/>
  <c r="J188" i="6"/>
  <c r="J186" i="6"/>
  <c r="J184" i="6"/>
  <c r="J183" i="6"/>
  <c r="J178" i="6"/>
  <c r="J177" i="6"/>
  <c r="J170" i="6"/>
  <c r="J169" i="6"/>
  <c r="J162" i="6"/>
  <c r="J161" i="6"/>
  <c r="J154" i="6"/>
  <c r="J153" i="6"/>
  <c r="J146" i="6"/>
  <c r="J145" i="6"/>
  <c r="J138" i="6"/>
  <c r="J137" i="6"/>
  <c r="J130" i="6"/>
  <c r="J129" i="6"/>
  <c r="J122" i="6"/>
  <c r="J121" i="6"/>
  <c r="J180" i="6"/>
  <c r="J182" i="6"/>
  <c r="J181" i="6"/>
  <c r="J174" i="6"/>
  <c r="J173" i="6"/>
  <c r="J166" i="6"/>
  <c r="J165" i="6"/>
  <c r="J158" i="6"/>
  <c r="J157" i="6"/>
  <c r="J150" i="6"/>
  <c r="J149" i="6"/>
  <c r="J142" i="6"/>
  <c r="J141" i="6"/>
  <c r="J134" i="6"/>
  <c r="J133" i="6"/>
  <c r="J126" i="6"/>
  <c r="J125" i="6"/>
  <c r="J118" i="6"/>
  <c r="J117" i="6"/>
  <c r="J114" i="6"/>
  <c r="J113" i="6"/>
  <c r="J110" i="6"/>
  <c r="J109" i="6"/>
  <c r="J106" i="6"/>
  <c r="J105" i="6"/>
  <c r="J102" i="6"/>
  <c r="J101" i="6"/>
  <c r="J98" i="6"/>
  <c r="J97" i="6"/>
  <c r="J94" i="6"/>
  <c r="J93" i="6"/>
  <c r="J90" i="6"/>
  <c r="J89" i="6"/>
  <c r="J86" i="6"/>
  <c r="J85" i="6"/>
  <c r="J82" i="6"/>
  <c r="J81" i="6"/>
  <c r="J78" i="6"/>
  <c r="J77" i="6"/>
  <c r="J74" i="6"/>
  <c r="J73" i="6"/>
  <c r="J70" i="6"/>
  <c r="J69" i="6"/>
  <c r="J66" i="6"/>
  <c r="J65" i="6"/>
  <c r="J62" i="6"/>
  <c r="J61" i="6"/>
  <c r="J58" i="6"/>
  <c r="J57" i="6"/>
  <c r="J54" i="6"/>
  <c r="J53" i="6"/>
  <c r="J50" i="6"/>
  <c r="J49" i="6"/>
  <c r="J46" i="6"/>
  <c r="J45" i="6"/>
  <c r="J42" i="6"/>
  <c r="J41" i="6"/>
  <c r="J38" i="6"/>
  <c r="J37" i="6"/>
  <c r="J34" i="6"/>
  <c r="J33" i="6"/>
  <c r="J179" i="6"/>
  <c r="J176" i="6"/>
  <c r="J175" i="6"/>
  <c r="J172" i="6"/>
  <c r="J171" i="6"/>
  <c r="J168" i="6"/>
  <c r="J167" i="6"/>
  <c r="J164" i="6"/>
  <c r="J163" i="6"/>
  <c r="J160" i="6"/>
  <c r="J159" i="6"/>
  <c r="J156" i="6"/>
  <c r="J155" i="6"/>
  <c r="J152" i="6"/>
  <c r="J151" i="6"/>
  <c r="J148" i="6"/>
  <c r="J147" i="6"/>
  <c r="J144" i="6"/>
  <c r="J143" i="6"/>
  <c r="J140" i="6"/>
  <c r="J139" i="6"/>
  <c r="J136" i="6"/>
  <c r="J135" i="6"/>
  <c r="J132" i="6"/>
  <c r="J131" i="6"/>
  <c r="J128" i="6"/>
  <c r="J127" i="6"/>
  <c r="J124" i="6"/>
  <c r="J123" i="6"/>
  <c r="J120" i="6"/>
  <c r="J119" i="6"/>
  <c r="J116" i="6"/>
  <c r="J115" i="6"/>
  <c r="J112" i="6"/>
  <c r="J111" i="6"/>
  <c r="J108" i="6"/>
  <c r="J107" i="6"/>
  <c r="J104" i="6"/>
  <c r="J103" i="6"/>
  <c r="J100" i="6"/>
  <c r="J99" i="6"/>
  <c r="J96" i="6"/>
  <c r="J95" i="6"/>
  <c r="J92" i="6"/>
  <c r="J91" i="6"/>
  <c r="J88" i="6"/>
  <c r="J87" i="6"/>
  <c r="J84" i="6"/>
  <c r="J83" i="6"/>
  <c r="J80" i="6"/>
  <c r="J79" i="6"/>
  <c r="J76" i="6"/>
  <c r="J75" i="6"/>
  <c r="J72" i="6"/>
  <c r="J71" i="6"/>
  <c r="J68" i="6"/>
  <c r="J67" i="6"/>
  <c r="J64" i="6"/>
  <c r="J63" i="6"/>
  <c r="J60" i="6"/>
  <c r="J59" i="6"/>
  <c r="J56" i="6"/>
  <c r="J55" i="6"/>
  <c r="J52" i="6"/>
  <c r="J51" i="6"/>
  <c r="J48" i="6"/>
  <c r="J47" i="6"/>
  <c r="J44" i="6"/>
  <c r="J43" i="6"/>
  <c r="J40" i="6"/>
  <c r="J39" i="6"/>
  <c r="J36" i="6"/>
  <c r="J35" i="6"/>
  <c r="J32" i="6"/>
  <c r="J30" i="6"/>
  <c r="J31" i="6"/>
  <c r="J28" i="6"/>
  <c r="J26" i="6"/>
  <c r="J24" i="6"/>
  <c r="J22" i="6"/>
  <c r="J20" i="6"/>
  <c r="J18" i="6"/>
  <c r="J16" i="6"/>
  <c r="J14" i="6"/>
  <c r="J12" i="6"/>
  <c r="J29" i="6"/>
  <c r="J27" i="6"/>
  <c r="J25" i="6"/>
  <c r="J23" i="6"/>
  <c r="J21" i="6"/>
  <c r="J19" i="6"/>
  <c r="J17" i="6"/>
  <c r="J15" i="6"/>
  <c r="J13" i="6"/>
  <c r="J10" i="6"/>
  <c r="J8" i="6"/>
  <c r="J6" i="6"/>
  <c r="J4" i="6"/>
  <c r="L1" i="6"/>
  <c r="L2" i="6"/>
  <c r="B71" i="6"/>
  <c r="C78" i="4" l="1"/>
  <c r="C20" i="4"/>
  <c r="C43" i="4"/>
  <c r="C42" i="4"/>
  <c r="C41" i="4"/>
  <c r="C44" i="4"/>
  <c r="C72" i="4"/>
  <c r="C39" i="4"/>
  <c r="C36" i="4"/>
  <c r="C38" i="4"/>
  <c r="C37" i="4"/>
  <c r="C152" i="4"/>
  <c r="C85" i="4"/>
  <c r="C55" i="4"/>
  <c r="C84" i="4"/>
  <c r="C15" i="4"/>
  <c r="C67" i="4"/>
  <c r="C86" i="4"/>
  <c r="C64" i="4"/>
  <c r="C69" i="4"/>
  <c r="C70" i="4"/>
  <c r="C71" i="4"/>
  <c r="C62" i="4"/>
  <c r="C66" i="4"/>
  <c r="C68" i="4"/>
  <c r="C60" i="4"/>
  <c r="C65" i="4"/>
  <c r="C61" i="4"/>
  <c r="C63" i="4"/>
  <c r="C59" i="4"/>
  <c r="C48" i="4"/>
  <c r="C8" i="4"/>
  <c r="C31" i="4"/>
  <c r="C83" i="4"/>
  <c r="C47" i="4"/>
  <c r="C58" i="4"/>
  <c r="C150" i="4"/>
  <c r="C151" i="4"/>
  <c r="C148" i="4"/>
  <c r="C145" i="4"/>
  <c r="C144" i="4"/>
  <c r="C142" i="4"/>
  <c r="C143" i="4"/>
  <c r="C50" i="4"/>
  <c r="C149" i="4"/>
  <c r="C18" i="4"/>
  <c r="C139" i="4"/>
  <c r="C46" i="4"/>
  <c r="C140" i="4"/>
  <c r="C138" i="4"/>
  <c r="C17" i="4"/>
  <c r="C13" i="4"/>
  <c r="C147" i="4"/>
  <c r="C134" i="4"/>
  <c r="C130" i="4"/>
  <c r="C146" i="4"/>
  <c r="C73" i="4"/>
  <c r="C129" i="4"/>
  <c r="C141" i="4"/>
  <c r="C132" i="4"/>
  <c r="C133" i="4"/>
  <c r="C27" i="4"/>
  <c r="C23" i="4"/>
  <c r="C137" i="4"/>
  <c r="C124" i="4"/>
  <c r="C135" i="4"/>
  <c r="C53" i="4"/>
  <c r="C123" i="4"/>
  <c r="C125" i="4"/>
  <c r="C131" i="4"/>
  <c r="C136" i="4"/>
  <c r="C26" i="4"/>
  <c r="C128" i="4"/>
  <c r="C126" i="4"/>
  <c r="C127" i="4"/>
  <c r="C24" i="4"/>
  <c r="C34" i="4"/>
  <c r="C35" i="4"/>
  <c r="C33" i="4"/>
  <c r="C82" i="4"/>
  <c r="C121" i="4"/>
  <c r="C122" i="4"/>
  <c r="C120" i="4"/>
  <c r="C22" i="4"/>
  <c r="C21" i="4"/>
  <c r="C45" i="4"/>
  <c r="C77" i="4"/>
  <c r="C5" i="4"/>
  <c r="C10" i="4"/>
  <c r="C49" i="4"/>
  <c r="C52" i="4"/>
  <c r="C57" i="4"/>
  <c r="C12" i="4"/>
  <c r="C118" i="4"/>
  <c r="C119" i="4"/>
  <c r="C116" i="4"/>
  <c r="C16" i="4"/>
  <c r="C117" i="4"/>
  <c r="C81" i="4"/>
  <c r="C32" i="4"/>
  <c r="C4" i="4"/>
  <c r="C80" i="4"/>
  <c r="C79" i="4"/>
  <c r="C115" i="4"/>
  <c r="C11" i="4"/>
  <c r="C28" i="4"/>
  <c r="C75" i="4"/>
  <c r="C76" i="4"/>
  <c r="C30" i="4"/>
  <c r="C74" i="4"/>
  <c r="C29" i="4"/>
  <c r="C3" i="4"/>
  <c r="C54" i="4"/>
  <c r="C6" i="4"/>
  <c r="C19" i="4"/>
  <c r="C25" i="4"/>
  <c r="C9" i="4"/>
  <c r="C114" i="4"/>
  <c r="C51" i="4"/>
  <c r="C2" i="4"/>
  <c r="C40" i="4"/>
  <c r="H40" i="4" s="1"/>
  <c r="C113" i="4"/>
  <c r="C112" i="4"/>
  <c r="H112" i="4" s="1"/>
  <c r="C111" i="4"/>
  <c r="C110" i="4"/>
  <c r="H110" i="4" s="1"/>
  <c r="C109" i="4"/>
  <c r="C108" i="4"/>
  <c r="H108" i="4" s="1"/>
  <c r="C107" i="4"/>
  <c r="C106" i="4"/>
  <c r="H106" i="4" s="1"/>
  <c r="C105" i="4"/>
  <c r="C104" i="4"/>
  <c r="H104" i="4" s="1"/>
  <c r="C103" i="4"/>
  <c r="C102" i="4"/>
  <c r="H102" i="4" s="1"/>
  <c r="C87" i="4"/>
  <c r="C101" i="4"/>
  <c r="H101" i="4" s="1"/>
  <c r="C14" i="4"/>
  <c r="C100" i="4"/>
  <c r="H100" i="4" s="1"/>
  <c r="C7" i="4"/>
  <c r="C99" i="4"/>
  <c r="H99" i="4" s="1"/>
  <c r="C98" i="4"/>
  <c r="C56" i="4"/>
  <c r="H56" i="4" s="1"/>
  <c r="C97" i="4"/>
  <c r="C96" i="4"/>
  <c r="H96" i="4" s="1"/>
  <c r="C95" i="4"/>
  <c r="C94" i="4"/>
  <c r="H94" i="4" s="1"/>
  <c r="C93" i="4"/>
  <c r="C92" i="4"/>
  <c r="H92" i="4" s="1"/>
  <c r="C91" i="4"/>
  <c r="C90" i="4"/>
  <c r="H90" i="4" s="1"/>
  <c r="C89" i="4"/>
  <c r="C88" i="4"/>
  <c r="H88" i="4" s="1"/>
  <c r="C153" i="4"/>
  <c r="H113" i="4"/>
  <c r="H111" i="4"/>
  <c r="H109" i="4"/>
  <c r="H107" i="4"/>
  <c r="H105" i="4"/>
  <c r="H103" i="4"/>
  <c r="H87" i="4"/>
  <c r="H98" i="4"/>
  <c r="H97" i="4"/>
  <c r="H95" i="4"/>
  <c r="H93" i="4"/>
  <c r="H91" i="4"/>
  <c r="H89" i="4"/>
  <c r="A78" i="4"/>
  <c r="A43" i="4"/>
  <c r="A42" i="4"/>
  <c r="A153" i="4"/>
  <c r="A20" i="4"/>
  <c r="A41" i="4"/>
  <c r="G14" i="1" l="1"/>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2" i="2"/>
  <c r="N1025" i="1" l="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C9" i="1" l="1"/>
  <c r="F27" i="1"/>
  <c r="F28" i="1"/>
  <c r="F29" i="1"/>
  <c r="F30" i="1"/>
  <c r="F31" i="1"/>
  <c r="F32" i="1"/>
  <c r="F33" i="1"/>
  <c r="F34" i="1"/>
  <c r="G9" i="1" l="1"/>
  <c r="N1025" i="7"/>
  <c r="N1024" i="7"/>
  <c r="N1023" i="7"/>
  <c r="N1022" i="7"/>
  <c r="N1021" i="7"/>
  <c r="N1020" i="7"/>
  <c r="N1019" i="7"/>
  <c r="N1018" i="7"/>
  <c r="N1017" i="7"/>
  <c r="N1016" i="7"/>
  <c r="N1015" i="7"/>
  <c r="N1014" i="7"/>
  <c r="N1013" i="7"/>
  <c r="N1012" i="7"/>
  <c r="N1011" i="7"/>
  <c r="N1010" i="7"/>
  <c r="N1009" i="7"/>
  <c r="N1008" i="7"/>
  <c r="N1007" i="7"/>
  <c r="N1006" i="7"/>
  <c r="N1005" i="7"/>
  <c r="N1004" i="7"/>
  <c r="N1003" i="7"/>
  <c r="N1002" i="7"/>
  <c r="N1001" i="7"/>
  <c r="N1000" i="7"/>
  <c r="N999" i="7"/>
  <c r="N998" i="7"/>
  <c r="N997" i="7"/>
  <c r="N996" i="7"/>
  <c r="N995" i="7"/>
  <c r="N994" i="7"/>
  <c r="N993" i="7"/>
  <c r="N992" i="7"/>
  <c r="N991" i="7"/>
  <c r="N990" i="7"/>
  <c r="N989" i="7"/>
  <c r="N988" i="7"/>
  <c r="N987" i="7"/>
  <c r="N986" i="7"/>
  <c r="N985" i="7"/>
  <c r="N984" i="7"/>
  <c r="N983" i="7"/>
  <c r="N982" i="7"/>
  <c r="N981" i="7"/>
  <c r="N980" i="7"/>
  <c r="N979" i="7"/>
  <c r="N978" i="7"/>
  <c r="N977" i="7"/>
  <c r="N976" i="7"/>
  <c r="N975" i="7"/>
  <c r="N974" i="7"/>
  <c r="N973" i="7"/>
  <c r="N972" i="7"/>
  <c r="N971" i="7"/>
  <c r="N970" i="7"/>
  <c r="N969" i="7"/>
  <c r="N968" i="7"/>
  <c r="N967" i="7"/>
  <c r="N966" i="7"/>
  <c r="N965" i="7"/>
  <c r="N964" i="7"/>
  <c r="N963" i="7"/>
  <c r="N962" i="7"/>
  <c r="N961" i="7"/>
  <c r="N960" i="7"/>
  <c r="N959" i="7"/>
  <c r="N958" i="7"/>
  <c r="N957" i="7"/>
  <c r="N956" i="7"/>
  <c r="N955" i="7"/>
  <c r="N954"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89" i="7"/>
  <c r="N888" i="7"/>
  <c r="N887" i="7"/>
  <c r="N886" i="7"/>
  <c r="N885" i="7"/>
  <c r="N884" i="7"/>
  <c r="N883" i="7"/>
  <c r="N882" i="7"/>
  <c r="N881" i="7"/>
  <c r="N880" i="7"/>
  <c r="N879" i="7"/>
  <c r="N878" i="7"/>
  <c r="N877"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N763" i="7"/>
  <c r="N762" i="7"/>
  <c r="N761" i="7"/>
  <c r="N760" i="7"/>
  <c r="N759" i="7"/>
  <c r="N758" i="7"/>
  <c r="N757" i="7"/>
  <c r="N756" i="7"/>
  <c r="N755" i="7"/>
  <c r="N754" i="7"/>
  <c r="N753" i="7"/>
  <c r="N752" i="7"/>
  <c r="N751" i="7"/>
  <c r="N750" i="7"/>
  <c r="N749" i="7"/>
  <c r="N748" i="7"/>
  <c r="N747" i="7"/>
  <c r="N746" i="7"/>
  <c r="N745" i="7"/>
  <c r="N744" i="7"/>
  <c r="N743" i="7"/>
  <c r="N742" i="7"/>
  <c r="N741" i="7"/>
  <c r="N740" i="7"/>
  <c r="N739" i="7"/>
  <c r="N738" i="7"/>
  <c r="N737" i="7"/>
  <c r="N736" i="7"/>
  <c r="N735" i="7"/>
  <c r="N734" i="7"/>
  <c r="N733" i="7"/>
  <c r="N732" i="7"/>
  <c r="N731" i="7"/>
  <c r="N730" i="7"/>
  <c r="N729" i="7"/>
  <c r="N728" i="7"/>
  <c r="N727" i="7"/>
  <c r="N726" i="7"/>
  <c r="N725" i="7"/>
  <c r="N724" i="7"/>
  <c r="N723" i="7"/>
  <c r="N722" i="7"/>
  <c r="N721" i="7"/>
  <c r="N720" i="7"/>
  <c r="N719" i="7"/>
  <c r="N718" i="7"/>
  <c r="N717" i="7"/>
  <c r="N716" i="7"/>
  <c r="N715" i="7"/>
  <c r="N714" i="7"/>
  <c r="N713" i="7"/>
  <c r="N712" i="7"/>
  <c r="N711" i="7"/>
  <c r="N710" i="7"/>
  <c r="N709" i="7"/>
  <c r="N708" i="7"/>
  <c r="N707" i="7"/>
  <c r="N706" i="7"/>
  <c r="N705" i="7"/>
  <c r="N704" i="7"/>
  <c r="N703" i="7"/>
  <c r="N702" i="7"/>
  <c r="N701" i="7"/>
  <c r="N700" i="7"/>
  <c r="N699" i="7"/>
  <c r="N698" i="7"/>
  <c r="N697" i="7"/>
  <c r="N696" i="7"/>
  <c r="N695" i="7"/>
  <c r="N694" i="7"/>
  <c r="N693" i="7"/>
  <c r="N692" i="7"/>
  <c r="N691" i="7"/>
  <c r="N690" i="7"/>
  <c r="N689" i="7"/>
  <c r="N688" i="7"/>
  <c r="N687" i="7"/>
  <c r="N686" i="7"/>
  <c r="N685" i="7"/>
  <c r="N684" i="7"/>
  <c r="N683" i="7"/>
  <c r="N682" i="7"/>
  <c r="N681" i="7"/>
  <c r="N680" i="7"/>
  <c r="N679" i="7"/>
  <c r="N678" i="7"/>
  <c r="N677" i="7"/>
  <c r="N676" i="7"/>
  <c r="N675" i="7"/>
  <c r="N674" i="7"/>
  <c r="N673" i="7"/>
  <c r="N672" i="7"/>
  <c r="N671" i="7"/>
  <c r="N670" i="7"/>
  <c r="N669" i="7"/>
  <c r="N668" i="7"/>
  <c r="N667" i="7"/>
  <c r="N666" i="7"/>
  <c r="N665" i="7"/>
  <c r="N664" i="7"/>
  <c r="N663" i="7"/>
  <c r="N662" i="7"/>
  <c r="N661" i="7"/>
  <c r="N660" i="7"/>
  <c r="N659" i="7"/>
  <c r="N658" i="7"/>
  <c r="N657" i="7"/>
  <c r="N656" i="7"/>
  <c r="N655" i="7"/>
  <c r="N654" i="7"/>
  <c r="N653" i="7"/>
  <c r="N652" i="7"/>
  <c r="N651" i="7"/>
  <c r="N650" i="7"/>
  <c r="N649" i="7"/>
  <c r="N648" i="7"/>
  <c r="N647" i="7"/>
  <c r="N646" i="7"/>
  <c r="N645" i="7"/>
  <c r="N644" i="7"/>
  <c r="N643" i="7"/>
  <c r="N642" i="7"/>
  <c r="N641" i="7"/>
  <c r="N640" i="7"/>
  <c r="N639" i="7"/>
  <c r="N638" i="7"/>
  <c r="N637" i="7"/>
  <c r="N636" i="7"/>
  <c r="N635" i="7"/>
  <c r="N634" i="7"/>
  <c r="N633" i="7"/>
  <c r="N632" i="7"/>
  <c r="N631" i="7"/>
  <c r="N630" i="7"/>
  <c r="N629" i="7"/>
  <c r="N628" i="7"/>
  <c r="N627" i="7"/>
  <c r="N626" i="7"/>
  <c r="N625" i="7"/>
  <c r="N624" i="7"/>
  <c r="N623" i="7"/>
  <c r="N622" i="7"/>
  <c r="N621" i="7"/>
  <c r="N620" i="7"/>
  <c r="N619"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91" i="7"/>
  <c r="N590" i="7"/>
  <c r="N589" i="7"/>
  <c r="N588" i="7"/>
  <c r="N587" i="7"/>
  <c r="N586" i="7"/>
  <c r="N585" i="7"/>
  <c r="N584" i="7"/>
  <c r="N583" i="7"/>
  <c r="N582" i="7"/>
  <c r="N581" i="7"/>
  <c r="N580" i="7"/>
  <c r="N579" i="7"/>
  <c r="N578" i="7"/>
  <c r="N577" i="7"/>
  <c r="N576" i="7"/>
  <c r="N575" i="7"/>
  <c r="N574" i="7"/>
  <c r="N573" i="7"/>
  <c r="N572" i="7"/>
  <c r="N571" i="7"/>
  <c r="N570" i="7"/>
  <c r="N569" i="7"/>
  <c r="N568" i="7"/>
  <c r="N567" i="7"/>
  <c r="N566" i="7"/>
  <c r="N565" i="7"/>
  <c r="N564" i="7"/>
  <c r="N563" i="7"/>
  <c r="N562" i="7"/>
  <c r="N561" i="7"/>
  <c r="N560" i="7"/>
  <c r="N559" i="7"/>
  <c r="N558" i="7"/>
  <c r="N557" i="7"/>
  <c r="N556" i="7"/>
  <c r="N555" i="7"/>
  <c r="N554" i="7"/>
  <c r="N553" i="7"/>
  <c r="N552" i="7"/>
  <c r="N551" i="7"/>
  <c r="N550" i="7"/>
  <c r="N549" i="7"/>
  <c r="N548" i="7"/>
  <c r="N547" i="7"/>
  <c r="N546" i="7"/>
  <c r="N545" i="7"/>
  <c r="N544" i="7"/>
  <c r="N543" i="7"/>
  <c r="N542" i="7"/>
  <c r="N541" i="7"/>
  <c r="N540" i="7"/>
  <c r="N539" i="7"/>
  <c r="N538" i="7"/>
  <c r="N537" i="7"/>
  <c r="N536" i="7"/>
  <c r="N535" i="7"/>
  <c r="N534" i="7"/>
  <c r="N533" i="7"/>
  <c r="N532" i="7"/>
  <c r="N531"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C10" i="7" l="1"/>
  <c r="C9" i="7"/>
  <c r="C10" i="1"/>
  <c r="D9" i="1" s="1"/>
  <c r="G18" i="7"/>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H38" i="4" s="1"/>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H71" i="4" s="1"/>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H85" i="4" s="1"/>
  <c r="N251" i="4"/>
  <c r="H70" i="4" s="1"/>
  <c r="N250" i="4"/>
  <c r="N249" i="4"/>
  <c r="N248" i="4"/>
  <c r="N247" i="4"/>
  <c r="N246" i="4"/>
  <c r="N245" i="4"/>
  <c r="N244" i="4"/>
  <c r="N243" i="4"/>
  <c r="N242" i="4"/>
  <c r="N241" i="4"/>
  <c r="N240" i="4"/>
  <c r="N239" i="4"/>
  <c r="N238" i="4"/>
  <c r="N237" i="4"/>
  <c r="N236" i="4"/>
  <c r="N235" i="4"/>
  <c r="N234" i="4"/>
  <c r="N233" i="4"/>
  <c r="N232" i="4"/>
  <c r="N231" i="4"/>
  <c r="H67" i="4" s="1"/>
  <c r="N230" i="4"/>
  <c r="N229" i="4"/>
  <c r="N228" i="4"/>
  <c r="N227" i="4"/>
  <c r="N226" i="4"/>
  <c r="N225" i="4"/>
  <c r="N224" i="4"/>
  <c r="N223" i="4"/>
  <c r="N222" i="4"/>
  <c r="N221" i="4"/>
  <c r="N220" i="4"/>
  <c r="N219" i="4"/>
  <c r="N218" i="4"/>
  <c r="N217" i="4"/>
  <c r="N216" i="4"/>
  <c r="H66" i="4" s="1"/>
  <c r="N215" i="4"/>
  <c r="N214" i="4"/>
  <c r="N213" i="4"/>
  <c r="N212" i="4"/>
  <c r="H84" i="4" s="1"/>
  <c r="N211" i="4"/>
  <c r="N210" i="4"/>
  <c r="N209" i="4"/>
  <c r="N208" i="4"/>
  <c r="N207" i="4"/>
  <c r="N206" i="4"/>
  <c r="H65" i="4" s="1"/>
  <c r="N205" i="4"/>
  <c r="N204" i="4"/>
  <c r="H15" i="4" s="1"/>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H59" i="4" s="1"/>
  <c r="N144" i="4"/>
  <c r="N143" i="4"/>
  <c r="N142" i="4"/>
  <c r="N141" i="4"/>
  <c r="N140" i="4"/>
  <c r="N139" i="4"/>
  <c r="N138" i="4"/>
  <c r="N137" i="4"/>
  <c r="N136" i="4"/>
  <c r="N135" i="4"/>
  <c r="N134" i="4"/>
  <c r="N133" i="4"/>
  <c r="N132" i="4"/>
  <c r="N131" i="4"/>
  <c r="H48" i="4" s="1"/>
  <c r="N130" i="4"/>
  <c r="N129" i="4"/>
  <c r="N128" i="4"/>
  <c r="N127" i="4"/>
  <c r="N126" i="4"/>
  <c r="H8" i="4" s="1"/>
  <c r="N125" i="4"/>
  <c r="N124" i="4"/>
  <c r="N123" i="4"/>
  <c r="N122" i="4"/>
  <c r="N121" i="4"/>
  <c r="N120" i="4"/>
  <c r="N119" i="4"/>
  <c r="N118" i="4"/>
  <c r="H83" i="4" s="1"/>
  <c r="N117" i="4"/>
  <c r="N116" i="4"/>
  <c r="H31" i="4" s="1"/>
  <c r="N115" i="4"/>
  <c r="N114" i="4"/>
  <c r="N113" i="4"/>
  <c r="N112" i="4"/>
  <c r="N111" i="4"/>
  <c r="N110" i="4"/>
  <c r="N109" i="4"/>
  <c r="N108" i="4"/>
  <c r="N107" i="4"/>
  <c r="N106" i="4"/>
  <c r="N105" i="4"/>
  <c r="H151" i="4" s="1"/>
  <c r="N104" i="4"/>
  <c r="N103" i="4"/>
  <c r="N102" i="4"/>
  <c r="H150" i="4" s="1"/>
  <c r="N101" i="4"/>
  <c r="N100" i="4"/>
  <c r="H58" i="4" s="1"/>
  <c r="N99" i="4"/>
  <c r="H47" i="4" s="1"/>
  <c r="N98" i="4"/>
  <c r="N97" i="4"/>
  <c r="H149" i="4" s="1"/>
  <c r="N96" i="4"/>
  <c r="N95" i="4"/>
  <c r="N94" i="4"/>
  <c r="N93" i="4"/>
  <c r="H148" i="4" s="1"/>
  <c r="N92" i="4"/>
  <c r="N91" i="4"/>
  <c r="N90" i="4"/>
  <c r="N89" i="4"/>
  <c r="N88" i="4"/>
  <c r="N87" i="4"/>
  <c r="N86" i="4"/>
  <c r="N85" i="4"/>
  <c r="N84" i="4"/>
  <c r="N83" i="4"/>
  <c r="H145" i="4" s="1"/>
  <c r="N82" i="4"/>
  <c r="H18" i="4" s="1"/>
  <c r="N81" i="4"/>
  <c r="H144" i="4" s="1"/>
  <c r="N80" i="4"/>
  <c r="N79" i="4"/>
  <c r="N78" i="4"/>
  <c r="N77" i="4"/>
  <c r="H17" i="4" s="1"/>
  <c r="N76" i="4"/>
  <c r="N75" i="4"/>
  <c r="N74" i="4"/>
  <c r="H143" i="4" s="1"/>
  <c r="N73" i="4"/>
  <c r="N72" i="4"/>
  <c r="H142" i="4" s="1"/>
  <c r="N71" i="4"/>
  <c r="N70" i="4"/>
  <c r="N69" i="4"/>
  <c r="N68" i="4"/>
  <c r="N67" i="4"/>
  <c r="H14" i="4" s="1"/>
  <c r="N66" i="4"/>
  <c r="N65" i="4"/>
  <c r="N64" i="4"/>
  <c r="N63" i="4"/>
  <c r="N62" i="4"/>
  <c r="N61" i="4"/>
  <c r="H137" i="4" s="1"/>
  <c r="N60" i="4"/>
  <c r="N59" i="4"/>
  <c r="N58" i="4"/>
  <c r="N57" i="4"/>
  <c r="N56" i="4"/>
  <c r="N55" i="4"/>
  <c r="N54" i="4"/>
  <c r="N53" i="4"/>
  <c r="N52" i="4"/>
  <c r="H136" i="4" s="1"/>
  <c r="N51" i="4"/>
  <c r="N50" i="4"/>
  <c r="H133" i="4" s="1"/>
  <c r="N49" i="4"/>
  <c r="N48" i="4"/>
  <c r="N47" i="4"/>
  <c r="N46" i="4"/>
  <c r="N45" i="4"/>
  <c r="H130" i="4" s="1"/>
  <c r="N44" i="4"/>
  <c r="H73" i="4" s="1"/>
  <c r="N43" i="4"/>
  <c r="N42" i="4"/>
  <c r="N41" i="4"/>
  <c r="N40" i="4"/>
  <c r="N39" i="4"/>
  <c r="H125" i="4" s="1"/>
  <c r="N38" i="4"/>
  <c r="H124" i="4" s="1"/>
  <c r="N37" i="4"/>
  <c r="H57" i="4" s="1"/>
  <c r="N36" i="4"/>
  <c r="N35" i="4"/>
  <c r="H123" i="4" s="1"/>
  <c r="N34" i="4"/>
  <c r="N33" i="4"/>
  <c r="N32" i="4"/>
  <c r="H35" i="4" s="1"/>
  <c r="N31" i="4"/>
  <c r="N30" i="4"/>
  <c r="H34" i="4" s="1"/>
  <c r="N29" i="4"/>
  <c r="N28" i="4"/>
  <c r="N27" i="4"/>
  <c r="N26" i="4"/>
  <c r="N25" i="4"/>
  <c r="N24" i="4"/>
  <c r="N23" i="4"/>
  <c r="N22" i="4"/>
  <c r="N21" i="4"/>
  <c r="N20" i="4"/>
  <c r="N19" i="4"/>
  <c r="H49" i="4" s="1"/>
  <c r="N18" i="4"/>
  <c r="N17" i="4"/>
  <c r="N16" i="4"/>
  <c r="N15" i="4"/>
  <c r="H117" i="4" s="1"/>
  <c r="N14" i="4"/>
  <c r="H116" i="4" s="1"/>
  <c r="N13" i="4"/>
  <c r="N12" i="4"/>
  <c r="N11" i="4"/>
  <c r="N10" i="4"/>
  <c r="H81" i="4" s="1"/>
  <c r="N9" i="4"/>
  <c r="H80" i="4" s="1"/>
  <c r="N8" i="4"/>
  <c r="N7" i="4"/>
  <c r="H76" i="4" s="1"/>
  <c r="N6" i="4"/>
  <c r="N5" i="4"/>
  <c r="N4" i="4"/>
  <c r="N3" i="4"/>
  <c r="N2" i="4"/>
  <c r="F34" i="7"/>
  <c r="D34" i="7"/>
  <c r="F33" i="7"/>
  <c r="D33" i="7"/>
  <c r="F32" i="7"/>
  <c r="D32" i="7"/>
  <c r="F31" i="7"/>
  <c r="D31" i="7"/>
  <c r="F30" i="7"/>
  <c r="D30" i="7"/>
  <c r="F29" i="7"/>
  <c r="D29" i="7"/>
  <c r="F28" i="7"/>
  <c r="D28" i="7"/>
  <c r="F27" i="7"/>
  <c r="D27" i="7"/>
  <c r="D28" i="1"/>
  <c r="D29" i="1"/>
  <c r="D30" i="1"/>
  <c r="D31" i="1"/>
  <c r="D32" i="1"/>
  <c r="D33" i="1"/>
  <c r="D34" i="1"/>
  <c r="D27" i="1"/>
  <c r="M875" i="1"/>
  <c r="M843" i="1"/>
  <c r="M811" i="1"/>
  <c r="M779" i="1"/>
  <c r="M747" i="1"/>
  <c r="M722" i="1"/>
  <c r="M706" i="1"/>
  <c r="M690" i="1"/>
  <c r="M674" i="1"/>
  <c r="M658" i="1"/>
  <c r="M642" i="1"/>
  <c r="M626" i="1"/>
  <c r="M610" i="1"/>
  <c r="M594" i="1"/>
  <c r="M578" i="1"/>
  <c r="M562" i="1"/>
  <c r="M546" i="1"/>
  <c r="M40" i="1"/>
  <c r="M56" i="1"/>
  <c r="M72" i="1"/>
  <c r="M86" i="1"/>
  <c r="M100" i="1"/>
  <c r="M107" i="1"/>
  <c r="M114" i="1"/>
  <c r="M121" i="1"/>
  <c r="M128" i="1"/>
  <c r="M136" i="1"/>
  <c r="M143" i="1"/>
  <c r="M150" i="1"/>
  <c r="M158" i="1"/>
  <c r="M165" i="1"/>
  <c r="M173" i="1"/>
  <c r="M180" i="1"/>
  <c r="M188" i="1"/>
  <c r="M195" i="1"/>
  <c r="M203" i="1"/>
  <c r="M210" i="1"/>
  <c r="M218" i="1"/>
  <c r="M226" i="1"/>
  <c r="M233" i="1"/>
  <c r="M241" i="1"/>
  <c r="M248" i="1"/>
  <c r="M254" i="1"/>
  <c r="M258" i="1"/>
  <c r="M262" i="1"/>
  <c r="M266" i="1"/>
  <c r="M270" i="1"/>
  <c r="M273" i="1"/>
  <c r="M277" i="1"/>
  <c r="M281" i="1"/>
  <c r="M285" i="1"/>
  <c r="M289" i="1"/>
  <c r="M293" i="1"/>
  <c r="M905" i="1"/>
  <c r="M300" i="1"/>
  <c r="M304" i="1"/>
  <c r="M308" i="1"/>
  <c r="M312" i="1"/>
  <c r="M316" i="1"/>
  <c r="M320" i="1"/>
  <c r="M324" i="1"/>
  <c r="M327" i="1"/>
  <c r="M331" i="1"/>
  <c r="M335" i="1"/>
  <c r="M339" i="1"/>
  <c r="M343" i="1"/>
  <c r="M347" i="1"/>
  <c r="M351" i="1"/>
  <c r="M355" i="1"/>
  <c r="M359" i="1"/>
  <c r="M362" i="1"/>
  <c r="M366" i="1"/>
  <c r="M370" i="1"/>
  <c r="M374" i="1"/>
  <c r="M378" i="1"/>
  <c r="M382" i="1"/>
  <c r="M386" i="1"/>
  <c r="M389" i="1"/>
  <c r="M391" i="1"/>
  <c r="M392" i="1"/>
  <c r="M394" i="1"/>
  <c r="M396" i="1"/>
  <c r="M398" i="1"/>
  <c r="M400" i="1"/>
  <c r="M402" i="1"/>
  <c r="M404" i="1"/>
  <c r="M406" i="1"/>
  <c r="M408" i="1"/>
  <c r="M410" i="1"/>
  <c r="M412" i="1"/>
  <c r="M414" i="1"/>
  <c r="M416" i="1"/>
  <c r="M418" i="1"/>
  <c r="M420" i="1"/>
  <c r="M422" i="1"/>
  <c r="M424" i="1"/>
  <c r="M426" i="1"/>
  <c r="M428" i="1"/>
  <c r="M430" i="1"/>
  <c r="M901" i="1"/>
  <c r="M433" i="1"/>
  <c r="M435" i="1"/>
  <c r="M437" i="1"/>
  <c r="M439" i="1"/>
  <c r="M441" i="1"/>
  <c r="M443" i="1"/>
  <c r="M445" i="1"/>
  <c r="M447" i="1"/>
  <c r="M449" i="1"/>
  <c r="M451" i="1"/>
  <c r="M453" i="1"/>
  <c r="M455" i="1"/>
  <c r="M457" i="1"/>
  <c r="M459" i="1"/>
  <c r="M461" i="1"/>
  <c r="M463" i="1"/>
  <c r="M465" i="1"/>
  <c r="M467" i="1"/>
  <c r="M469" i="1"/>
  <c r="M471" i="1"/>
  <c r="M473" i="1"/>
  <c r="M475" i="1"/>
  <c r="M476" i="1"/>
  <c r="M478" i="1"/>
  <c r="M480" i="1"/>
  <c r="M482" i="1"/>
  <c r="M484" i="1"/>
  <c r="M486" i="1"/>
  <c r="M488" i="1"/>
  <c r="M490" i="1"/>
  <c r="M492" i="1"/>
  <c r="M494" i="1"/>
  <c r="M496" i="1"/>
  <c r="M498" i="1"/>
  <c r="M500" i="1"/>
  <c r="M502" i="1"/>
  <c r="M504" i="1"/>
  <c r="M506" i="1"/>
  <c r="M508" i="1"/>
  <c r="M510" i="1"/>
  <c r="M512" i="1"/>
  <c r="M514" i="1"/>
  <c r="M516" i="1"/>
  <c r="M518" i="1"/>
  <c r="M520" i="1"/>
  <c r="M522" i="1"/>
  <c r="M523" i="1"/>
  <c r="M525" i="1"/>
  <c r="M527" i="1"/>
  <c r="M529" i="1"/>
  <c r="M531" i="1"/>
  <c r="M533" i="1"/>
  <c r="M535" i="1"/>
  <c r="M537" i="1"/>
  <c r="M539" i="1"/>
  <c r="M541" i="1"/>
  <c r="M34" i="1"/>
  <c r="M31" i="1"/>
  <c r="M29" i="1"/>
  <c r="M28" i="1"/>
  <c r="H33" i="7"/>
  <c r="H27" i="1"/>
  <c r="A69" i="4"/>
  <c r="A68" i="4"/>
  <c r="A77" i="4"/>
  <c r="A72" i="4"/>
  <c r="A66" i="4"/>
  <c r="A67" i="4"/>
  <c r="A19" i="4"/>
  <c r="A44" i="4"/>
  <c r="A65" i="4"/>
  <c r="A63" i="4"/>
  <c r="A25" i="4"/>
  <c r="A36" i="4"/>
  <c r="A70" i="4"/>
  <c r="A29" i="4"/>
  <c r="A6" i="4"/>
  <c r="A39" i="4"/>
  <c r="A60" i="4"/>
  <c r="A74" i="4"/>
  <c r="A3" i="4"/>
  <c r="A37" i="4"/>
  <c r="A62" i="4"/>
  <c r="A80" i="4"/>
  <c r="A84" i="4"/>
  <c r="A38" i="4"/>
  <c r="A61" i="4"/>
  <c r="A21" i="4"/>
  <c r="A76" i="4"/>
  <c r="A64" i="4"/>
  <c r="A71" i="4"/>
  <c r="A75" i="4"/>
  <c r="H54" i="4" l="1"/>
  <c r="H74" i="4"/>
  <c r="H118" i="4"/>
  <c r="H119" i="4"/>
  <c r="H12" i="4"/>
  <c r="H22" i="4"/>
  <c r="H33" i="4"/>
  <c r="H121" i="4"/>
  <c r="H21" i="4"/>
  <c r="H27" i="4"/>
  <c r="H53" i="4"/>
  <c r="H131" i="4"/>
  <c r="H132" i="4"/>
  <c r="H114" i="4"/>
  <c r="H19" i="4"/>
  <c r="H3" i="4"/>
  <c r="H2" i="4"/>
  <c r="H28" i="4"/>
  <c r="H75" i="4"/>
  <c r="H29" i="4"/>
  <c r="H11" i="4"/>
  <c r="H42" i="4"/>
  <c r="H16" i="4"/>
  <c r="H45" i="4"/>
  <c r="H77" i="4"/>
  <c r="H52" i="4"/>
  <c r="H120" i="4"/>
  <c r="H79" i="4"/>
  <c r="H26" i="4"/>
  <c r="H122" i="4"/>
  <c r="H5" i="4"/>
  <c r="H24" i="4"/>
  <c r="H10" i="4"/>
  <c r="H126" i="4"/>
  <c r="H127" i="4"/>
  <c r="H129" i="4"/>
  <c r="H128" i="4"/>
  <c r="H135" i="4"/>
  <c r="H134" i="4"/>
  <c r="H13" i="4"/>
  <c r="H138" i="4"/>
  <c r="H50" i="4"/>
  <c r="H139" i="4"/>
  <c r="H141" i="4"/>
  <c r="H7" i="4"/>
  <c r="H146" i="4"/>
  <c r="H147" i="4"/>
  <c r="H44" i="4"/>
  <c r="H43" i="4"/>
  <c r="H61" i="4"/>
  <c r="H60" i="4"/>
  <c r="H62" i="4"/>
  <c r="H64" i="4"/>
  <c r="H63" i="4"/>
  <c r="H69" i="4"/>
  <c r="H68" i="4"/>
  <c r="H37" i="4"/>
  <c r="H72" i="4"/>
  <c r="H36" i="4"/>
  <c r="H55" i="4"/>
  <c r="H86" i="4"/>
  <c r="H78" i="4"/>
  <c r="H25" i="4"/>
  <c r="H51" i="4"/>
  <c r="H9" i="4"/>
  <c r="H41" i="4"/>
  <c r="H6" i="4"/>
  <c r="H30" i="4"/>
  <c r="H32" i="4"/>
  <c r="H115" i="4"/>
  <c r="H4" i="4"/>
  <c r="H82" i="4"/>
  <c r="H23" i="4"/>
  <c r="H46" i="4"/>
  <c r="H140" i="4"/>
  <c r="H152" i="4"/>
  <c r="H39" i="4"/>
  <c r="H153" i="4"/>
  <c r="H20" i="4"/>
  <c r="E27" i="1"/>
  <c r="M18" i="4"/>
  <c r="M20" i="4"/>
  <c r="M22" i="4"/>
  <c r="M24" i="4"/>
  <c r="M26" i="4"/>
  <c r="M28" i="4"/>
  <c r="M30" i="4"/>
  <c r="M32" i="4"/>
  <c r="M34" i="4"/>
  <c r="M36" i="4"/>
  <c r="M38" i="4"/>
  <c r="M40" i="4"/>
  <c r="M42" i="4"/>
  <c r="M44" i="4"/>
  <c r="M46" i="4"/>
  <c r="M48" i="4"/>
  <c r="M50" i="4"/>
  <c r="M52" i="4"/>
  <c r="M54" i="4"/>
  <c r="M56" i="4"/>
  <c r="M58" i="4"/>
  <c r="M60" i="4"/>
  <c r="M62" i="4"/>
  <c r="M64" i="4"/>
  <c r="M66" i="4"/>
  <c r="M68" i="4"/>
  <c r="M70" i="4"/>
  <c r="M72" i="4"/>
  <c r="M74" i="4"/>
  <c r="M76" i="4"/>
  <c r="M78" i="4"/>
  <c r="M80" i="4"/>
  <c r="M82" i="4"/>
  <c r="M84" i="4"/>
  <c r="M86" i="4"/>
  <c r="M88" i="4"/>
  <c r="M90" i="4"/>
  <c r="M92" i="4"/>
  <c r="M94" i="4"/>
  <c r="M96" i="4"/>
  <c r="M98" i="4"/>
  <c r="M100" i="4"/>
  <c r="M102" i="4"/>
  <c r="M104" i="4"/>
  <c r="M106" i="4"/>
  <c r="M108" i="4"/>
  <c r="M110" i="4"/>
  <c r="M112" i="4"/>
  <c r="M114" i="4"/>
  <c r="M116" i="4"/>
  <c r="M118" i="4"/>
  <c r="M120" i="4"/>
  <c r="M122" i="4"/>
  <c r="M124" i="4"/>
  <c r="M126" i="4"/>
  <c r="M128" i="4"/>
  <c r="M130" i="4"/>
  <c r="M132" i="4"/>
  <c r="M134" i="4"/>
  <c r="M136" i="4"/>
  <c r="M138" i="4"/>
  <c r="M140" i="4"/>
  <c r="M142" i="4"/>
  <c r="M144" i="4"/>
  <c r="M146" i="4"/>
  <c r="M148" i="4"/>
  <c r="M150" i="4"/>
  <c r="M152" i="4"/>
  <c r="M154" i="4"/>
  <c r="M156" i="4"/>
  <c r="M158" i="4"/>
  <c r="M17" i="4"/>
  <c r="M19" i="4"/>
  <c r="M21" i="4"/>
  <c r="M23" i="4"/>
  <c r="M25" i="4"/>
  <c r="M27" i="4"/>
  <c r="M29" i="4"/>
  <c r="M3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M101" i="4"/>
  <c r="M103" i="4"/>
  <c r="M105" i="4"/>
  <c r="M107" i="4"/>
  <c r="M109" i="4"/>
  <c r="M111" i="4"/>
  <c r="M113" i="4"/>
  <c r="M115" i="4"/>
  <c r="M117" i="4"/>
  <c r="M119" i="4"/>
  <c r="M121" i="4"/>
  <c r="M123" i="4"/>
  <c r="M125" i="4"/>
  <c r="M127" i="4"/>
  <c r="M129" i="4"/>
  <c r="M131" i="4"/>
  <c r="M133" i="4"/>
  <c r="M135" i="4"/>
  <c r="M137" i="4"/>
  <c r="M139" i="4"/>
  <c r="M141" i="4"/>
  <c r="M143" i="4"/>
  <c r="M145" i="4"/>
  <c r="M147" i="4"/>
  <c r="M149" i="4"/>
  <c r="M151" i="4"/>
  <c r="M153" i="4"/>
  <c r="M155" i="4"/>
  <c r="M157" i="4"/>
  <c r="M159" i="4"/>
  <c r="M161" i="4"/>
  <c r="M162" i="4"/>
  <c r="M164" i="4"/>
  <c r="M166" i="4"/>
  <c r="M168" i="4"/>
  <c r="M170" i="4"/>
  <c r="M172" i="4"/>
  <c r="M174" i="4"/>
  <c r="M176" i="4"/>
  <c r="M178" i="4"/>
  <c r="M180" i="4"/>
  <c r="M182" i="4"/>
  <c r="M184" i="4"/>
  <c r="M186" i="4"/>
  <c r="M188" i="4"/>
  <c r="M190" i="4"/>
  <c r="M192" i="4"/>
  <c r="M194" i="4"/>
  <c r="M196" i="4"/>
  <c r="M198" i="4"/>
  <c r="M200" i="4"/>
  <c r="M202" i="4"/>
  <c r="M204" i="4"/>
  <c r="M206" i="4"/>
  <c r="M208" i="4"/>
  <c r="M210" i="4"/>
  <c r="M212" i="4"/>
  <c r="M214" i="4"/>
  <c r="M216" i="4"/>
  <c r="M218" i="4"/>
  <c r="M220" i="4"/>
  <c r="M222" i="4"/>
  <c r="M224" i="4"/>
  <c r="M226" i="4"/>
  <c r="M228" i="4"/>
  <c r="M230" i="4"/>
  <c r="M232" i="4"/>
  <c r="M234" i="4"/>
  <c r="M236" i="4"/>
  <c r="M238" i="4"/>
  <c r="M240" i="4"/>
  <c r="M242" i="4"/>
  <c r="M244" i="4"/>
  <c r="M246" i="4"/>
  <c r="M248" i="4"/>
  <c r="M250" i="4"/>
  <c r="M252" i="4"/>
  <c r="M254" i="4"/>
  <c r="M256" i="4"/>
  <c r="M258" i="4"/>
  <c r="M260" i="4"/>
  <c r="M262" i="4"/>
  <c r="M264" i="4"/>
  <c r="M266" i="4"/>
  <c r="M268" i="4"/>
  <c r="M270" i="4"/>
  <c r="M272" i="4"/>
  <c r="M274" i="4"/>
  <c r="M276" i="4"/>
  <c r="M278" i="4"/>
  <c r="M280" i="4"/>
  <c r="M282" i="4"/>
  <c r="M284" i="4"/>
  <c r="M286" i="4"/>
  <c r="M288" i="4"/>
  <c r="M290" i="4"/>
  <c r="M292" i="4"/>
  <c r="M294" i="4"/>
  <c r="M296" i="4"/>
  <c r="M298" i="4"/>
  <c r="M300" i="4"/>
  <c r="M302" i="4"/>
  <c r="M304" i="4"/>
  <c r="M306" i="4"/>
  <c r="M308" i="4"/>
  <c r="M310" i="4"/>
  <c r="M312" i="4"/>
  <c r="M314" i="4"/>
  <c r="M316" i="4"/>
  <c r="M318" i="4"/>
  <c r="M320" i="4"/>
  <c r="M322" i="4"/>
  <c r="M324" i="4"/>
  <c r="M326" i="4"/>
  <c r="M328" i="4"/>
  <c r="M330" i="4"/>
  <c r="M163" i="4"/>
  <c r="M160" i="4"/>
  <c r="M165" i="4"/>
  <c r="M169" i="4"/>
  <c r="M173" i="4"/>
  <c r="M177" i="4"/>
  <c r="M181" i="4"/>
  <c r="M185" i="4"/>
  <c r="M189" i="4"/>
  <c r="M193" i="4"/>
  <c r="M197" i="4"/>
  <c r="M201" i="4"/>
  <c r="M205" i="4"/>
  <c r="M209" i="4"/>
  <c r="M213" i="4"/>
  <c r="M217" i="4"/>
  <c r="M221" i="4"/>
  <c r="M225" i="4"/>
  <c r="M229" i="4"/>
  <c r="M233" i="4"/>
  <c r="M237" i="4"/>
  <c r="M241" i="4"/>
  <c r="M245" i="4"/>
  <c r="M249" i="4"/>
  <c r="M253" i="4"/>
  <c r="M257" i="4"/>
  <c r="M261" i="4"/>
  <c r="M265" i="4"/>
  <c r="M269" i="4"/>
  <c r="M273" i="4"/>
  <c r="M277" i="4"/>
  <c r="M281" i="4"/>
  <c r="M285" i="4"/>
  <c r="M289" i="4"/>
  <c r="M293" i="4"/>
  <c r="M297" i="4"/>
  <c r="M301" i="4"/>
  <c r="M305" i="4"/>
  <c r="M309" i="4"/>
  <c r="M313" i="4"/>
  <c r="M317" i="4"/>
  <c r="M321" i="4"/>
  <c r="M325" i="4"/>
  <c r="M329" i="4"/>
  <c r="M332" i="4"/>
  <c r="M334" i="4"/>
  <c r="M336" i="4"/>
  <c r="M338" i="4"/>
  <c r="M340" i="4"/>
  <c r="M342" i="4"/>
  <c r="M344" i="4"/>
  <c r="M346" i="4"/>
  <c r="M348" i="4"/>
  <c r="M350" i="4"/>
  <c r="M352" i="4"/>
  <c r="M354" i="4"/>
  <c r="M356" i="4"/>
  <c r="M358" i="4"/>
  <c r="M360" i="4"/>
  <c r="M362" i="4"/>
  <c r="M364" i="4"/>
  <c r="M366" i="4"/>
  <c r="M368" i="4"/>
  <c r="M370" i="4"/>
  <c r="M372" i="4"/>
  <c r="M374" i="4"/>
  <c r="M376" i="4"/>
  <c r="M378" i="4"/>
  <c r="M380" i="4"/>
  <c r="M382" i="4"/>
  <c r="M384" i="4"/>
  <c r="M386" i="4"/>
  <c r="M388" i="4"/>
  <c r="M390" i="4"/>
  <c r="M392" i="4"/>
  <c r="M394" i="4"/>
  <c r="M396" i="4"/>
  <c r="M398" i="4"/>
  <c r="M400" i="4"/>
  <c r="M402" i="4"/>
  <c r="M404" i="4"/>
  <c r="M406" i="4"/>
  <c r="M408" i="4"/>
  <c r="M410" i="4"/>
  <c r="M412" i="4"/>
  <c r="M414" i="4"/>
  <c r="M416" i="4"/>
  <c r="M418" i="4"/>
  <c r="M420" i="4"/>
  <c r="M422" i="4"/>
  <c r="M424" i="4"/>
  <c r="M426" i="4"/>
  <c r="M428" i="4"/>
  <c r="M430" i="4"/>
  <c r="M432" i="4"/>
  <c r="M434" i="4"/>
  <c r="M436" i="4"/>
  <c r="M438" i="4"/>
  <c r="M440" i="4"/>
  <c r="M442" i="4"/>
  <c r="M444" i="4"/>
  <c r="M446" i="4"/>
  <c r="M448" i="4"/>
  <c r="M450" i="4"/>
  <c r="M452" i="4"/>
  <c r="M454" i="4"/>
  <c r="M456" i="4"/>
  <c r="M458" i="4"/>
  <c r="M460" i="4"/>
  <c r="M462" i="4"/>
  <c r="M464" i="4"/>
  <c r="M466" i="4"/>
  <c r="M468" i="4"/>
  <c r="M470" i="4"/>
  <c r="M472" i="4"/>
  <c r="M474" i="4"/>
  <c r="M476" i="4"/>
  <c r="M478" i="4"/>
  <c r="M480" i="4"/>
  <c r="M482" i="4"/>
  <c r="M484" i="4"/>
  <c r="M486" i="4"/>
  <c r="M488" i="4"/>
  <c r="M490" i="4"/>
  <c r="M492" i="4"/>
  <c r="M494" i="4"/>
  <c r="M496" i="4"/>
  <c r="M498" i="4"/>
  <c r="M500" i="4"/>
  <c r="M502" i="4"/>
  <c r="M504" i="4"/>
  <c r="M506" i="4"/>
  <c r="M508" i="4"/>
  <c r="M510" i="4"/>
  <c r="M512" i="4"/>
  <c r="M514" i="4"/>
  <c r="M516" i="4"/>
  <c r="M518" i="4"/>
  <c r="M520" i="4"/>
  <c r="M522" i="4"/>
  <c r="M524" i="4"/>
  <c r="M526" i="4"/>
  <c r="M528" i="4"/>
  <c r="M530" i="4"/>
  <c r="M532" i="4"/>
  <c r="M534" i="4"/>
  <c r="M536" i="4"/>
  <c r="M538" i="4"/>
  <c r="M540" i="4"/>
  <c r="M542" i="4"/>
  <c r="M544" i="4"/>
  <c r="M546" i="4"/>
  <c r="M548" i="4"/>
  <c r="M550" i="4"/>
  <c r="M552" i="4"/>
  <c r="M554" i="4"/>
  <c r="M556" i="4"/>
  <c r="M558" i="4"/>
  <c r="M560" i="4"/>
  <c r="M562" i="4"/>
  <c r="M564" i="4"/>
  <c r="M566" i="4"/>
  <c r="M568" i="4"/>
  <c r="M570" i="4"/>
  <c r="M572" i="4"/>
  <c r="M574" i="4"/>
  <c r="M576" i="4"/>
  <c r="M578" i="4"/>
  <c r="M580" i="4"/>
  <c r="M582" i="4"/>
  <c r="M584" i="4"/>
  <c r="M171" i="4"/>
  <c r="M179" i="4"/>
  <c r="M187" i="4"/>
  <c r="M195" i="4"/>
  <c r="M203" i="4"/>
  <c r="M211" i="4"/>
  <c r="M219" i="4"/>
  <c r="M227" i="4"/>
  <c r="M235" i="4"/>
  <c r="M243" i="4"/>
  <c r="M251" i="4"/>
  <c r="M259" i="4"/>
  <c r="M267" i="4"/>
  <c r="M275" i="4"/>
  <c r="M283" i="4"/>
  <c r="M291" i="4"/>
  <c r="M299" i="4"/>
  <c r="M307" i="4"/>
  <c r="M315" i="4"/>
  <c r="M323" i="4"/>
  <c r="M331" i="4"/>
  <c r="M335" i="4"/>
  <c r="M339" i="4"/>
  <c r="M343" i="4"/>
  <c r="M347" i="4"/>
  <c r="M351" i="4"/>
  <c r="M355" i="4"/>
  <c r="M359" i="4"/>
  <c r="M363" i="4"/>
  <c r="M367" i="4"/>
  <c r="M371" i="4"/>
  <c r="M375" i="4"/>
  <c r="M379" i="4"/>
  <c r="M383" i="4"/>
  <c r="M387" i="4"/>
  <c r="M391" i="4"/>
  <c r="M395" i="4"/>
  <c r="M399" i="4"/>
  <c r="M403" i="4"/>
  <c r="M407" i="4"/>
  <c r="M411" i="4"/>
  <c r="M415" i="4"/>
  <c r="M419" i="4"/>
  <c r="M423" i="4"/>
  <c r="M427" i="4"/>
  <c r="M431" i="4"/>
  <c r="M435" i="4"/>
  <c r="M439" i="4"/>
  <c r="M443" i="4"/>
  <c r="M447" i="4"/>
  <c r="M451" i="4"/>
  <c r="M455" i="4"/>
  <c r="M459" i="4"/>
  <c r="M463" i="4"/>
  <c r="M467" i="4"/>
  <c r="M471" i="4"/>
  <c r="M475" i="4"/>
  <c r="M479" i="4"/>
  <c r="M483" i="4"/>
  <c r="M487" i="4"/>
  <c r="M491" i="4"/>
  <c r="M495" i="4"/>
  <c r="M499" i="4"/>
  <c r="M503" i="4"/>
  <c r="M507" i="4"/>
  <c r="M511" i="4"/>
  <c r="M515" i="4"/>
  <c r="M519" i="4"/>
  <c r="M523" i="4"/>
  <c r="M527" i="4"/>
  <c r="M531" i="4"/>
  <c r="M535" i="4"/>
  <c r="M539" i="4"/>
  <c r="M543" i="4"/>
  <c r="M547" i="4"/>
  <c r="M551" i="4"/>
  <c r="M555" i="4"/>
  <c r="M559" i="4"/>
  <c r="M563" i="4"/>
  <c r="M567" i="4"/>
  <c r="M571" i="4"/>
  <c r="M575" i="4"/>
  <c r="M579" i="4"/>
  <c r="M583" i="4"/>
  <c r="M586" i="4"/>
  <c r="M588" i="4"/>
  <c r="M590" i="4"/>
  <c r="M592" i="4"/>
  <c r="M594" i="4"/>
  <c r="M596" i="4"/>
  <c r="M598" i="4"/>
  <c r="M600" i="4"/>
  <c r="M602" i="4"/>
  <c r="M604" i="4"/>
  <c r="M606" i="4"/>
  <c r="M608" i="4"/>
  <c r="M610" i="4"/>
  <c r="M612" i="4"/>
  <c r="M614" i="4"/>
  <c r="M616" i="4"/>
  <c r="M618" i="4"/>
  <c r="M620" i="4"/>
  <c r="M622" i="4"/>
  <c r="M624" i="4"/>
  <c r="M626" i="4"/>
  <c r="M628" i="4"/>
  <c r="M630" i="4"/>
  <c r="M632" i="4"/>
  <c r="M634" i="4"/>
  <c r="M636" i="4"/>
  <c r="M638" i="4"/>
  <c r="M640" i="4"/>
  <c r="M642" i="4"/>
  <c r="M644" i="4"/>
  <c r="M646" i="4"/>
  <c r="M648" i="4"/>
  <c r="M650" i="4"/>
  <c r="M652" i="4"/>
  <c r="M654" i="4"/>
  <c r="M656" i="4"/>
  <c r="M658" i="4"/>
  <c r="M660" i="4"/>
  <c r="M662" i="4"/>
  <c r="M664" i="4"/>
  <c r="M666" i="4"/>
  <c r="M668" i="4"/>
  <c r="M670" i="4"/>
  <c r="M672" i="4"/>
  <c r="M674" i="4"/>
  <c r="M676" i="4"/>
  <c r="M678" i="4"/>
  <c r="M680" i="4"/>
  <c r="M682" i="4"/>
  <c r="M684" i="4"/>
  <c r="M686" i="4"/>
  <c r="M688" i="4"/>
  <c r="M690" i="4"/>
  <c r="M692" i="4"/>
  <c r="M694" i="4"/>
  <c r="M696" i="4"/>
  <c r="M698" i="4"/>
  <c r="M700" i="4"/>
  <c r="M702" i="4"/>
  <c r="M704" i="4"/>
  <c r="M706" i="4"/>
  <c r="M708" i="4"/>
  <c r="M710" i="4"/>
  <c r="M712" i="4"/>
  <c r="M714" i="4"/>
  <c r="M716" i="4"/>
  <c r="M718" i="4"/>
  <c r="M720" i="4"/>
  <c r="M722" i="4"/>
  <c r="M724" i="4"/>
  <c r="M726" i="4"/>
  <c r="M728" i="4"/>
  <c r="M730" i="4"/>
  <c r="M732" i="4"/>
  <c r="M734" i="4"/>
  <c r="M736" i="4"/>
  <c r="M738" i="4"/>
  <c r="M740" i="4"/>
  <c r="M742" i="4"/>
  <c r="M744" i="4"/>
  <c r="M746" i="4"/>
  <c r="M748" i="4"/>
  <c r="M750" i="4"/>
  <c r="M752" i="4"/>
  <c r="M754" i="4"/>
  <c r="M756" i="4"/>
  <c r="M167" i="4"/>
  <c r="M175" i="4"/>
  <c r="M183" i="4"/>
  <c r="M191" i="4"/>
  <c r="M199" i="4"/>
  <c r="M207" i="4"/>
  <c r="M215" i="4"/>
  <c r="M223" i="4"/>
  <c r="M231" i="4"/>
  <c r="M239" i="4"/>
  <c r="M247" i="4"/>
  <c r="M255" i="4"/>
  <c r="M263" i="4"/>
  <c r="M271" i="4"/>
  <c r="M279" i="4"/>
  <c r="M287" i="4"/>
  <c r="M295" i="4"/>
  <c r="M303" i="4"/>
  <c r="M311" i="4"/>
  <c r="M319" i="4"/>
  <c r="M327" i="4"/>
  <c r="M333" i="4"/>
  <c r="M337" i="4"/>
  <c r="M341" i="4"/>
  <c r="M345" i="4"/>
  <c r="M349" i="4"/>
  <c r="M353" i="4"/>
  <c r="M357" i="4"/>
  <c r="M361" i="4"/>
  <c r="M365" i="4"/>
  <c r="M369" i="4"/>
  <c r="M373" i="4"/>
  <c r="M377" i="4"/>
  <c r="M381" i="4"/>
  <c r="M385" i="4"/>
  <c r="M389" i="4"/>
  <c r="M393" i="4"/>
  <c r="M397" i="4"/>
  <c r="M401" i="4"/>
  <c r="M405" i="4"/>
  <c r="M409" i="4"/>
  <c r="M413" i="4"/>
  <c r="M417" i="4"/>
  <c r="M421" i="4"/>
  <c r="M425" i="4"/>
  <c r="M429" i="4"/>
  <c r="M433" i="4"/>
  <c r="M437" i="4"/>
  <c r="M441" i="4"/>
  <c r="M445" i="4"/>
  <c r="M449" i="4"/>
  <c r="M453" i="4"/>
  <c r="M457" i="4"/>
  <c r="M461" i="4"/>
  <c r="M465" i="4"/>
  <c r="M469" i="4"/>
  <c r="M473" i="4"/>
  <c r="M477" i="4"/>
  <c r="M481" i="4"/>
  <c r="M485" i="4"/>
  <c r="M489" i="4"/>
  <c r="M493" i="4"/>
  <c r="M497" i="4"/>
  <c r="M501" i="4"/>
  <c r="M505" i="4"/>
  <c r="M509" i="4"/>
  <c r="M513" i="4"/>
  <c r="M517" i="4"/>
  <c r="M521" i="4"/>
  <c r="M525" i="4"/>
  <c r="M529" i="4"/>
  <c r="M533" i="4"/>
  <c r="M537" i="4"/>
  <c r="M541" i="4"/>
  <c r="M545" i="4"/>
  <c r="M549" i="4"/>
  <c r="M553" i="4"/>
  <c r="M557" i="4"/>
  <c r="M561" i="4"/>
  <c r="M565" i="4"/>
  <c r="M569" i="4"/>
  <c r="M573" i="4"/>
  <c r="M577" i="4"/>
  <c r="M581" i="4"/>
  <c r="M585" i="4"/>
  <c r="M587" i="4"/>
  <c r="M589" i="4"/>
  <c r="M591" i="4"/>
  <c r="M593" i="4"/>
  <c r="M595" i="4"/>
  <c r="M597" i="4"/>
  <c r="M599" i="4"/>
  <c r="M601" i="4"/>
  <c r="M603" i="4"/>
  <c r="M605" i="4"/>
  <c r="M607" i="4"/>
  <c r="M609" i="4"/>
  <c r="M611" i="4"/>
  <c r="M613" i="4"/>
  <c r="M615" i="4"/>
  <c r="M617" i="4"/>
  <c r="M619" i="4"/>
  <c r="M621" i="4"/>
  <c r="M623" i="4"/>
  <c r="M625" i="4"/>
  <c r="M627" i="4"/>
  <c r="M629" i="4"/>
  <c r="M631" i="4"/>
  <c r="M633" i="4"/>
  <c r="M635" i="4"/>
  <c r="M637" i="4"/>
  <c r="M639" i="4"/>
  <c r="M641" i="4"/>
  <c r="M643" i="4"/>
  <c r="M645" i="4"/>
  <c r="M647" i="4"/>
  <c r="M649" i="4"/>
  <c r="M651" i="4"/>
  <c r="M653" i="4"/>
  <c r="M655" i="4"/>
  <c r="M657" i="4"/>
  <c r="M659" i="4"/>
  <c r="M661" i="4"/>
  <c r="M663" i="4"/>
  <c r="M665" i="4"/>
  <c r="M667" i="4"/>
  <c r="M669" i="4"/>
  <c r="M671" i="4"/>
  <c r="M673" i="4"/>
  <c r="M675" i="4"/>
  <c r="M677" i="4"/>
  <c r="M679" i="4"/>
  <c r="M681" i="4"/>
  <c r="M683" i="4"/>
  <c r="M685" i="4"/>
  <c r="M687" i="4"/>
  <c r="M689" i="4"/>
  <c r="M691" i="4"/>
  <c r="M693" i="4"/>
  <c r="M695" i="4"/>
  <c r="M697" i="4"/>
  <c r="M699" i="4"/>
  <c r="M701" i="4"/>
  <c r="M703" i="4"/>
  <c r="M705" i="4"/>
  <c r="M707" i="4"/>
  <c r="M709" i="4"/>
  <c r="M711" i="4"/>
  <c r="M713" i="4"/>
  <c r="M715" i="4"/>
  <c r="M717" i="4"/>
  <c r="M719" i="4"/>
  <c r="M721" i="4"/>
  <c r="M723" i="4"/>
  <c r="M725" i="4"/>
  <c r="M727" i="4"/>
  <c r="M729" i="4"/>
  <c r="M731" i="4"/>
  <c r="M733" i="4"/>
  <c r="M735" i="4"/>
  <c r="M737" i="4"/>
  <c r="M739" i="4"/>
  <c r="M741" i="4"/>
  <c r="M743" i="4"/>
  <c r="M745" i="4"/>
  <c r="M747" i="4"/>
  <c r="M749" i="4"/>
  <c r="M751" i="4"/>
  <c r="M753" i="4"/>
  <c r="M755" i="4"/>
  <c r="M757" i="4"/>
  <c r="M759" i="4"/>
  <c r="M761" i="4"/>
  <c r="M763" i="4"/>
  <c r="M16" i="4"/>
  <c r="M14" i="4"/>
  <c r="M12" i="4"/>
  <c r="M10" i="4"/>
  <c r="M8" i="4"/>
  <c r="M6" i="4"/>
  <c r="M4" i="4"/>
  <c r="M999" i="4"/>
  <c r="M997" i="4"/>
  <c r="M995" i="4"/>
  <c r="M993" i="4"/>
  <c r="M991" i="4"/>
  <c r="M989" i="4"/>
  <c r="M987" i="4"/>
  <c r="M985" i="4"/>
  <c r="M983" i="4"/>
  <c r="M981" i="4"/>
  <c r="M979" i="4"/>
  <c r="M977" i="4"/>
  <c r="M975" i="4"/>
  <c r="M973" i="4"/>
  <c r="M971" i="4"/>
  <c r="M969" i="4"/>
  <c r="M967" i="4"/>
  <c r="M965" i="4"/>
  <c r="M963" i="4"/>
  <c r="M961" i="4"/>
  <c r="M959" i="4"/>
  <c r="M957" i="4"/>
  <c r="M955" i="4"/>
  <c r="M953" i="4"/>
  <c r="M951" i="4"/>
  <c r="M949" i="4"/>
  <c r="M947" i="4"/>
  <c r="M945" i="4"/>
  <c r="M943" i="4"/>
  <c r="M941" i="4"/>
  <c r="M939" i="4"/>
  <c r="M937" i="4"/>
  <c r="M935" i="4"/>
  <c r="M933" i="4"/>
  <c r="M931" i="4"/>
  <c r="M929" i="4"/>
  <c r="M927" i="4"/>
  <c r="M925" i="4"/>
  <c r="M923" i="4"/>
  <c r="M921" i="4"/>
  <c r="M919" i="4"/>
  <c r="M917" i="4"/>
  <c r="M915" i="4"/>
  <c r="M913" i="4"/>
  <c r="M911" i="4"/>
  <c r="M909" i="4"/>
  <c r="M907" i="4"/>
  <c r="M905" i="4"/>
  <c r="M903" i="4"/>
  <c r="M901" i="4"/>
  <c r="M899" i="4"/>
  <c r="M897" i="4"/>
  <c r="M895" i="4"/>
  <c r="M893" i="4"/>
  <c r="M891" i="4"/>
  <c r="M889" i="4"/>
  <c r="M887" i="4"/>
  <c r="M885" i="4"/>
  <c r="M883" i="4"/>
  <c r="M881" i="4"/>
  <c r="M879" i="4"/>
  <c r="M877" i="4"/>
  <c r="M875" i="4"/>
  <c r="M873" i="4"/>
  <c r="M871" i="4"/>
  <c r="M869" i="4"/>
  <c r="M867" i="4"/>
  <c r="M865" i="4"/>
  <c r="M863" i="4"/>
  <c r="M861" i="4"/>
  <c r="M859" i="4"/>
  <c r="M857" i="4"/>
  <c r="M855" i="4"/>
  <c r="M853" i="4"/>
  <c r="M851" i="4"/>
  <c r="M849" i="4"/>
  <c r="M847" i="4"/>
  <c r="M845" i="4"/>
  <c r="M843" i="4"/>
  <c r="M841" i="4"/>
  <c r="M839" i="4"/>
  <c r="M837" i="4"/>
  <c r="M835" i="4"/>
  <c r="M833" i="4"/>
  <c r="M831" i="4"/>
  <c r="M829" i="4"/>
  <c r="M827" i="4"/>
  <c r="M825" i="4"/>
  <c r="M823" i="4"/>
  <c r="M821" i="4"/>
  <c r="M819" i="4"/>
  <c r="M817" i="4"/>
  <c r="M815" i="4"/>
  <c r="M813" i="4"/>
  <c r="M811" i="4"/>
  <c r="M809" i="4"/>
  <c r="M807" i="4"/>
  <c r="M805" i="4"/>
  <c r="M803" i="4"/>
  <c r="M801" i="4"/>
  <c r="M799" i="4"/>
  <c r="M797" i="4"/>
  <c r="M795" i="4"/>
  <c r="M793" i="4"/>
  <c r="M791" i="4"/>
  <c r="M789" i="4"/>
  <c r="M787" i="4"/>
  <c r="M785" i="4"/>
  <c r="M783" i="4"/>
  <c r="M781" i="4"/>
  <c r="M779" i="4"/>
  <c r="M777" i="4"/>
  <c r="M775" i="4"/>
  <c r="M773" i="4"/>
  <c r="M771" i="4"/>
  <c r="M769" i="4"/>
  <c r="M767" i="4"/>
  <c r="M765" i="4"/>
  <c r="M762" i="4"/>
  <c r="M758" i="4"/>
  <c r="M3" i="4"/>
  <c r="M15" i="4"/>
  <c r="M13" i="4"/>
  <c r="M11" i="4"/>
  <c r="M9" i="4"/>
  <c r="M7" i="4"/>
  <c r="M5" i="4"/>
  <c r="M1000" i="4"/>
  <c r="M998" i="4"/>
  <c r="M996" i="4"/>
  <c r="M994" i="4"/>
  <c r="M992" i="4"/>
  <c r="M990" i="4"/>
  <c r="M988" i="4"/>
  <c r="M986" i="4"/>
  <c r="M984" i="4"/>
  <c r="M982" i="4"/>
  <c r="M980" i="4"/>
  <c r="M978" i="4"/>
  <c r="M976" i="4"/>
  <c r="M974" i="4"/>
  <c r="M972" i="4"/>
  <c r="M970" i="4"/>
  <c r="M968" i="4"/>
  <c r="M966" i="4"/>
  <c r="M964" i="4"/>
  <c r="M962" i="4"/>
  <c r="M960" i="4"/>
  <c r="M958" i="4"/>
  <c r="M956" i="4"/>
  <c r="M954" i="4"/>
  <c r="M952" i="4"/>
  <c r="M950" i="4"/>
  <c r="M948" i="4"/>
  <c r="M946" i="4"/>
  <c r="M944" i="4"/>
  <c r="M942" i="4"/>
  <c r="M940" i="4"/>
  <c r="M938" i="4"/>
  <c r="M936" i="4"/>
  <c r="M934" i="4"/>
  <c r="M932" i="4"/>
  <c r="M930" i="4"/>
  <c r="M928" i="4"/>
  <c r="M926" i="4"/>
  <c r="M924" i="4"/>
  <c r="M922" i="4"/>
  <c r="M920" i="4"/>
  <c r="M918" i="4"/>
  <c r="M916" i="4"/>
  <c r="M914" i="4"/>
  <c r="M912" i="4"/>
  <c r="M910" i="4"/>
  <c r="M908" i="4"/>
  <c r="M906" i="4"/>
  <c r="M904" i="4"/>
  <c r="M902" i="4"/>
  <c r="M900" i="4"/>
  <c r="M898" i="4"/>
  <c r="M896" i="4"/>
  <c r="M894" i="4"/>
  <c r="M892" i="4"/>
  <c r="M890" i="4"/>
  <c r="M888" i="4"/>
  <c r="M886" i="4"/>
  <c r="M884" i="4"/>
  <c r="M882" i="4"/>
  <c r="M880" i="4"/>
  <c r="M878" i="4"/>
  <c r="M876" i="4"/>
  <c r="M874" i="4"/>
  <c r="M872" i="4"/>
  <c r="M870" i="4"/>
  <c r="M868" i="4"/>
  <c r="M866" i="4"/>
  <c r="M864" i="4"/>
  <c r="M862" i="4"/>
  <c r="M860" i="4"/>
  <c r="M858" i="4"/>
  <c r="M856" i="4"/>
  <c r="M854" i="4"/>
  <c r="M852" i="4"/>
  <c r="M850" i="4"/>
  <c r="M848" i="4"/>
  <c r="M846" i="4"/>
  <c r="M844" i="4"/>
  <c r="M842" i="4"/>
  <c r="M840" i="4"/>
  <c r="M838" i="4"/>
  <c r="M836" i="4"/>
  <c r="M834" i="4"/>
  <c r="M832" i="4"/>
  <c r="M830" i="4"/>
  <c r="M828" i="4"/>
  <c r="M826" i="4"/>
  <c r="M824" i="4"/>
  <c r="M822" i="4"/>
  <c r="M820" i="4"/>
  <c r="M818" i="4"/>
  <c r="M816" i="4"/>
  <c r="M814" i="4"/>
  <c r="M812" i="4"/>
  <c r="M810" i="4"/>
  <c r="M808" i="4"/>
  <c r="M806" i="4"/>
  <c r="M804" i="4"/>
  <c r="M802" i="4"/>
  <c r="M800" i="4"/>
  <c r="M798" i="4"/>
  <c r="M796" i="4"/>
  <c r="M794" i="4"/>
  <c r="M792" i="4"/>
  <c r="M790" i="4"/>
  <c r="M788" i="4"/>
  <c r="M786" i="4"/>
  <c r="M784" i="4"/>
  <c r="M782" i="4"/>
  <c r="M780" i="4"/>
  <c r="M778" i="4"/>
  <c r="M776" i="4"/>
  <c r="M774" i="4"/>
  <c r="M772" i="4"/>
  <c r="M770" i="4"/>
  <c r="M768" i="4"/>
  <c r="M766" i="4"/>
  <c r="M764" i="4"/>
  <c r="M760" i="4"/>
  <c r="G14" i="7"/>
  <c r="G22" i="7"/>
  <c r="H30" i="7"/>
  <c r="H28" i="7"/>
  <c r="H32" i="7"/>
  <c r="M895" i="1"/>
  <c r="M883" i="1"/>
  <c r="M867" i="1"/>
  <c r="M851" i="1"/>
  <c r="M835" i="1"/>
  <c r="M819" i="1"/>
  <c r="M803" i="1"/>
  <c r="M787" i="1"/>
  <c r="M771" i="1"/>
  <c r="M755" i="1"/>
  <c r="M739" i="1"/>
  <c r="M726" i="1"/>
  <c r="M718" i="1"/>
  <c r="M710" i="1"/>
  <c r="M702" i="1"/>
  <c r="M694" i="1"/>
  <c r="M686" i="1"/>
  <c r="M678" i="1"/>
  <c r="M670" i="1"/>
  <c r="M662" i="1"/>
  <c r="M654" i="1"/>
  <c r="M646" i="1"/>
  <c r="M638" i="1"/>
  <c r="M630" i="1"/>
  <c r="M622" i="1"/>
  <c r="M614" i="1"/>
  <c r="M606" i="1"/>
  <c r="M598" i="1"/>
  <c r="M590" i="1"/>
  <c r="M582" i="1"/>
  <c r="M574" i="1"/>
  <c r="M566" i="1"/>
  <c r="M558" i="1"/>
  <c r="M550" i="1"/>
  <c r="M542" i="1"/>
  <c r="M36" i="1"/>
  <c r="M44" i="1"/>
  <c r="M52" i="1"/>
  <c r="M60" i="1"/>
  <c r="M68" i="1"/>
  <c r="M76" i="1"/>
  <c r="M921" i="1"/>
  <c r="M89" i="1"/>
  <c r="M96" i="1"/>
  <c r="M918" i="1"/>
  <c r="M105" i="1"/>
  <c r="M108" i="1"/>
  <c r="M112" i="1"/>
  <c r="M116" i="1"/>
  <c r="M119" i="1"/>
  <c r="M123" i="1"/>
  <c r="M915" i="1"/>
  <c r="M130" i="1"/>
  <c r="M134" i="1"/>
  <c r="M914" i="1"/>
  <c r="M141" i="1"/>
  <c r="M145" i="1"/>
  <c r="M148" i="1"/>
  <c r="M152" i="1"/>
  <c r="M156" i="1"/>
  <c r="M160" i="1"/>
  <c r="M163" i="1"/>
  <c r="M167" i="1"/>
  <c r="M171" i="1"/>
  <c r="M911" i="1"/>
  <c r="M178" i="1"/>
  <c r="M182" i="1"/>
  <c r="M186" i="1"/>
  <c r="M190" i="1"/>
  <c r="M193" i="1"/>
  <c r="M197" i="1"/>
  <c r="M201" i="1"/>
  <c r="M205" i="1"/>
  <c r="M208" i="1"/>
  <c r="M212" i="1"/>
  <c r="M216" i="1"/>
  <c r="M220" i="1"/>
  <c r="M224" i="1"/>
  <c r="M227" i="1"/>
  <c r="M231" i="1"/>
  <c r="M235" i="1"/>
  <c r="M239" i="1"/>
  <c r="M243" i="1"/>
  <c r="M907" i="1"/>
  <c r="M250" i="1"/>
  <c r="M30" i="1"/>
  <c r="M32" i="1"/>
  <c r="M33" i="1"/>
  <c r="M540" i="1"/>
  <c r="M538" i="1"/>
  <c r="M536" i="1"/>
  <c r="M534" i="1"/>
  <c r="M532" i="1"/>
  <c r="M530" i="1"/>
  <c r="M528" i="1"/>
  <c r="M526" i="1"/>
  <c r="M524" i="1"/>
  <c r="M899" i="1"/>
  <c r="M521" i="1"/>
  <c r="M519" i="1"/>
  <c r="M517" i="1"/>
  <c r="M515" i="1"/>
  <c r="M513" i="1"/>
  <c r="M511" i="1"/>
  <c r="M509" i="1"/>
  <c r="M507" i="1"/>
  <c r="M505" i="1"/>
  <c r="M503" i="1"/>
  <c r="M501" i="1"/>
  <c r="M499" i="1"/>
  <c r="M497" i="1"/>
  <c r="M495" i="1"/>
  <c r="M493" i="1"/>
  <c r="M491" i="1"/>
  <c r="M489" i="1"/>
  <c r="M487" i="1"/>
  <c r="M485" i="1"/>
  <c r="M483" i="1"/>
  <c r="M481" i="1"/>
  <c r="M479" i="1"/>
  <c r="M477" i="1"/>
  <c r="M900" i="1"/>
  <c r="M474" i="1"/>
  <c r="M472" i="1"/>
  <c r="M470" i="1"/>
  <c r="M468" i="1"/>
  <c r="M466" i="1"/>
  <c r="M464" i="1"/>
  <c r="M462" i="1"/>
  <c r="M460" i="1"/>
  <c r="M458" i="1"/>
  <c r="M456" i="1"/>
  <c r="M454" i="1"/>
  <c r="M452" i="1"/>
  <c r="M450" i="1"/>
  <c r="M448" i="1"/>
  <c r="M446" i="1"/>
  <c r="M444" i="1"/>
  <c r="M442" i="1"/>
  <c r="M440" i="1"/>
  <c r="M438" i="1"/>
  <c r="M436" i="1"/>
  <c r="M434" i="1"/>
  <c r="M432" i="1"/>
  <c r="M431" i="1"/>
  <c r="M429" i="1"/>
  <c r="M427" i="1"/>
  <c r="M425" i="1"/>
  <c r="M423" i="1"/>
  <c r="M421" i="1"/>
  <c r="M419" i="1"/>
  <c r="M417" i="1"/>
  <c r="M415" i="1"/>
  <c r="M413" i="1"/>
  <c r="M411" i="1"/>
  <c r="M409" i="1"/>
  <c r="M407" i="1"/>
  <c r="M405" i="1"/>
  <c r="M403" i="1"/>
  <c r="M401" i="1"/>
  <c r="M399" i="1"/>
  <c r="M397" i="1"/>
  <c r="M395" i="1"/>
  <c r="M393" i="1"/>
  <c r="M902" i="1"/>
  <c r="M390" i="1"/>
  <c r="M388" i="1"/>
  <c r="M384" i="1"/>
  <c r="M380" i="1"/>
  <c r="M376" i="1"/>
  <c r="M372" i="1"/>
  <c r="M368" i="1"/>
  <c r="M364" i="1"/>
  <c r="M360" i="1"/>
  <c r="M357" i="1"/>
  <c r="M353" i="1"/>
  <c r="M349" i="1"/>
  <c r="M345" i="1"/>
  <c r="M341" i="1"/>
  <c r="M337" i="1"/>
  <c r="M333" i="1"/>
  <c r="M329" i="1"/>
  <c r="M326" i="1"/>
  <c r="M322" i="1"/>
  <c r="M318" i="1"/>
  <c r="M314" i="1"/>
  <c r="M310" i="1"/>
  <c r="M306" i="1"/>
  <c r="M302" i="1"/>
  <c r="M298" i="1"/>
  <c r="M295" i="1"/>
  <c r="M291" i="1"/>
  <c r="M287" i="1"/>
  <c r="M283" i="1"/>
  <c r="M279" i="1"/>
  <c r="M275" i="1"/>
  <c r="M272" i="1"/>
  <c r="M268" i="1"/>
  <c r="M264" i="1"/>
  <c r="M260" i="1"/>
  <c r="M256" i="1"/>
  <c r="M252" i="1"/>
  <c r="M245" i="1"/>
  <c r="M237" i="1"/>
  <c r="M229" i="1"/>
  <c r="M222" i="1"/>
  <c r="M214" i="1"/>
  <c r="M207" i="1"/>
  <c r="M199" i="1"/>
  <c r="M191" i="1"/>
  <c r="M184" i="1"/>
  <c r="M176" i="1"/>
  <c r="M169" i="1"/>
  <c r="M912" i="1"/>
  <c r="M154" i="1"/>
  <c r="M147" i="1"/>
  <c r="M139" i="1"/>
  <c r="M132" i="1"/>
  <c r="M125" i="1"/>
  <c r="M117" i="1"/>
  <c r="M110" i="1"/>
  <c r="M103" i="1"/>
  <c r="M93" i="1"/>
  <c r="M80" i="1"/>
  <c r="M64" i="1"/>
  <c r="M48" i="1"/>
  <c r="M554" i="1"/>
  <c r="M570" i="1"/>
  <c r="M586" i="1"/>
  <c r="M602" i="1"/>
  <c r="M618" i="1"/>
  <c r="M634" i="1"/>
  <c r="M650" i="1"/>
  <c r="M666" i="1"/>
  <c r="M682" i="1"/>
  <c r="M698" i="1"/>
  <c r="M714" i="1"/>
  <c r="M731" i="1"/>
  <c r="M763" i="1"/>
  <c r="M795" i="1"/>
  <c r="M827" i="1"/>
  <c r="M859" i="1"/>
  <c r="M891" i="1"/>
  <c r="M387" i="1"/>
  <c r="M385" i="1"/>
  <c r="M383" i="1"/>
  <c r="M381" i="1"/>
  <c r="M379" i="1"/>
  <c r="M377" i="1"/>
  <c r="M375" i="1"/>
  <c r="M373" i="1"/>
  <c r="M371" i="1"/>
  <c r="M369" i="1"/>
  <c r="M367" i="1"/>
  <c r="M365" i="1"/>
  <c r="M363" i="1"/>
  <c r="M361" i="1"/>
  <c r="M903" i="1"/>
  <c r="M358" i="1"/>
  <c r="M356" i="1"/>
  <c r="M354" i="1"/>
  <c r="M352" i="1"/>
  <c r="M350" i="1"/>
  <c r="M348" i="1"/>
  <c r="M346" i="1"/>
  <c r="M344" i="1"/>
  <c r="M342" i="1"/>
  <c r="M340" i="1"/>
  <c r="M338" i="1"/>
  <c r="M336" i="1"/>
  <c r="M334" i="1"/>
  <c r="M332" i="1"/>
  <c r="M330" i="1"/>
  <c r="M328" i="1"/>
  <c r="M904" i="1"/>
  <c r="M325" i="1"/>
  <c r="M323" i="1"/>
  <c r="M321" i="1"/>
  <c r="M319" i="1"/>
  <c r="M317" i="1"/>
  <c r="M315" i="1"/>
  <c r="M313" i="1"/>
  <c r="M311" i="1"/>
  <c r="M309" i="1"/>
  <c r="M307" i="1"/>
  <c r="M305" i="1"/>
  <c r="M303" i="1"/>
  <c r="M301" i="1"/>
  <c r="M299" i="1"/>
  <c r="M297" i="1"/>
  <c r="M296" i="1"/>
  <c r="M294" i="1"/>
  <c r="M292" i="1"/>
  <c r="M290" i="1"/>
  <c r="M288" i="1"/>
  <c r="M286" i="1"/>
  <c r="M284" i="1"/>
  <c r="M282" i="1"/>
  <c r="M280" i="1"/>
  <c r="M278" i="1"/>
  <c r="M276" i="1"/>
  <c r="M274" i="1"/>
  <c r="M906" i="1"/>
  <c r="M271" i="1"/>
  <c r="M269" i="1"/>
  <c r="M267" i="1"/>
  <c r="M265" i="1"/>
  <c r="M263" i="1"/>
  <c r="M261" i="1"/>
  <c r="M259" i="1"/>
  <c r="M257" i="1"/>
  <c r="M255" i="1"/>
  <c r="M253" i="1"/>
  <c r="M251" i="1"/>
  <c r="M249" i="1"/>
  <c r="M247" i="1"/>
  <c r="M246" i="1"/>
  <c r="M244" i="1"/>
  <c r="M242" i="1"/>
  <c r="M240" i="1"/>
  <c r="M238" i="1"/>
  <c r="M236" i="1"/>
  <c r="M234" i="1"/>
  <c r="M232" i="1"/>
  <c r="M230" i="1"/>
  <c r="M228" i="1"/>
  <c r="M908" i="1"/>
  <c r="M225" i="1"/>
  <c r="M223" i="1"/>
  <c r="M221" i="1"/>
  <c r="M219" i="1"/>
  <c r="M217" i="1"/>
  <c r="M215" i="1"/>
  <c r="M213" i="1"/>
  <c r="M211" i="1"/>
  <c r="M209" i="1"/>
  <c r="M909" i="1"/>
  <c r="M206" i="1"/>
  <c r="M204" i="1"/>
  <c r="M202" i="1"/>
  <c r="M200" i="1"/>
  <c r="M198" i="1"/>
  <c r="M196" i="1"/>
  <c r="M194" i="1"/>
  <c r="M192" i="1"/>
  <c r="M910" i="1"/>
  <c r="M189" i="1"/>
  <c r="M187" i="1"/>
  <c r="M185" i="1"/>
  <c r="M183" i="1"/>
  <c r="M181" i="1"/>
  <c r="M179" i="1"/>
  <c r="M177" i="1"/>
  <c r="M175" i="1"/>
  <c r="M174" i="1"/>
  <c r="M172" i="1"/>
  <c r="M170" i="1"/>
  <c r="M168" i="1"/>
  <c r="M166" i="1"/>
  <c r="M164" i="1"/>
  <c r="M162" i="1"/>
  <c r="M161" i="1"/>
  <c r="M159" i="1"/>
  <c r="M157" i="1"/>
  <c r="M155" i="1"/>
  <c r="M153" i="1"/>
  <c r="M151" i="1"/>
  <c r="M149" i="1"/>
  <c r="M913" i="1"/>
  <c r="M146" i="1"/>
  <c r="M144" i="1"/>
  <c r="M142" i="1"/>
  <c r="M140" i="1"/>
  <c r="M138" i="1"/>
  <c r="M137" i="1"/>
  <c r="M135" i="1"/>
  <c r="M133" i="1"/>
  <c r="M131" i="1"/>
  <c r="M129" i="1"/>
  <c r="M127" i="1"/>
  <c r="M126" i="1"/>
  <c r="M124" i="1"/>
  <c r="M122" i="1"/>
  <c r="M120" i="1"/>
  <c r="M118" i="1"/>
  <c r="M916" i="1"/>
  <c r="M115" i="1"/>
  <c r="M113" i="1"/>
  <c r="M111" i="1"/>
  <c r="M109" i="1"/>
  <c r="M917" i="1"/>
  <c r="M106" i="1"/>
  <c r="M104" i="1"/>
  <c r="M102" i="1"/>
  <c r="M101" i="1"/>
  <c r="M98" i="1"/>
  <c r="M95" i="1"/>
  <c r="M91" i="1"/>
  <c r="M88" i="1"/>
  <c r="M84" i="1"/>
  <c r="M81" i="1"/>
  <c r="M78" i="1"/>
  <c r="M74" i="1"/>
  <c r="M70" i="1"/>
  <c r="M66" i="1"/>
  <c r="M62" i="1"/>
  <c r="M58" i="1"/>
  <c r="M54" i="1"/>
  <c r="M50" i="1"/>
  <c r="M46" i="1"/>
  <c r="M42" i="1"/>
  <c r="M38" i="1"/>
  <c r="M544" i="1"/>
  <c r="M548" i="1"/>
  <c r="M552" i="1"/>
  <c r="M556" i="1"/>
  <c r="M560" i="1"/>
  <c r="M564" i="1"/>
  <c r="M568" i="1"/>
  <c r="M572" i="1"/>
  <c r="M576" i="1"/>
  <c r="M580" i="1"/>
  <c r="M584" i="1"/>
  <c r="M588" i="1"/>
  <c r="M592" i="1"/>
  <c r="M596" i="1"/>
  <c r="M600" i="1"/>
  <c r="M604" i="1"/>
  <c r="M608" i="1"/>
  <c r="M612" i="1"/>
  <c r="M616" i="1"/>
  <c r="M620" i="1"/>
  <c r="M624" i="1"/>
  <c r="M628" i="1"/>
  <c r="M632" i="1"/>
  <c r="M636" i="1"/>
  <c r="M640" i="1"/>
  <c r="M644" i="1"/>
  <c r="M648" i="1"/>
  <c r="M652" i="1"/>
  <c r="M656" i="1"/>
  <c r="M660" i="1"/>
  <c r="M664" i="1"/>
  <c r="M668" i="1"/>
  <c r="M672" i="1"/>
  <c r="M676" i="1"/>
  <c r="M680" i="1"/>
  <c r="M684" i="1"/>
  <c r="M688" i="1"/>
  <c r="M692" i="1"/>
  <c r="M696" i="1"/>
  <c r="M700" i="1"/>
  <c r="M704" i="1"/>
  <c r="M708" i="1"/>
  <c r="M712" i="1"/>
  <c r="M716" i="1"/>
  <c r="M720" i="1"/>
  <c r="M724" i="1"/>
  <c r="M728" i="1"/>
  <c r="M735" i="1"/>
  <c r="M743" i="1"/>
  <c r="M751" i="1"/>
  <c r="M759" i="1"/>
  <c r="M767" i="1"/>
  <c r="M775" i="1"/>
  <c r="M783" i="1"/>
  <c r="M791" i="1"/>
  <c r="M799" i="1"/>
  <c r="M807" i="1"/>
  <c r="M815" i="1"/>
  <c r="M823" i="1"/>
  <c r="M831" i="1"/>
  <c r="M839" i="1"/>
  <c r="M847" i="1"/>
  <c r="M855" i="1"/>
  <c r="M863" i="1"/>
  <c r="M871" i="1"/>
  <c r="M879" i="1"/>
  <c r="M887" i="1"/>
  <c r="M898" i="1"/>
  <c r="M896" i="1"/>
  <c r="M894" i="1"/>
  <c r="M892" i="1"/>
  <c r="M890" i="1"/>
  <c r="M888" i="1"/>
  <c r="M886" i="1"/>
  <c r="M884" i="1"/>
  <c r="M882" i="1"/>
  <c r="M880" i="1"/>
  <c r="M878" i="1"/>
  <c r="M876" i="1"/>
  <c r="M874" i="1"/>
  <c r="M872" i="1"/>
  <c r="M870" i="1"/>
  <c r="M868" i="1"/>
  <c r="M866" i="1"/>
  <c r="M864" i="1"/>
  <c r="M862" i="1"/>
  <c r="M860" i="1"/>
  <c r="M858" i="1"/>
  <c r="M856" i="1"/>
  <c r="M854" i="1"/>
  <c r="M852" i="1"/>
  <c r="M850" i="1"/>
  <c r="M848" i="1"/>
  <c r="M846" i="1"/>
  <c r="M844" i="1"/>
  <c r="M842" i="1"/>
  <c r="M840" i="1"/>
  <c r="M838" i="1"/>
  <c r="M836" i="1"/>
  <c r="M834" i="1"/>
  <c r="M832" i="1"/>
  <c r="M830" i="1"/>
  <c r="M828" i="1"/>
  <c r="M826" i="1"/>
  <c r="M824" i="1"/>
  <c r="M822" i="1"/>
  <c r="M820" i="1"/>
  <c r="M818" i="1"/>
  <c r="M816" i="1"/>
  <c r="M814" i="1"/>
  <c r="M812" i="1"/>
  <c r="M810" i="1"/>
  <c r="M808" i="1"/>
  <c r="M806" i="1"/>
  <c r="M804" i="1"/>
  <c r="M802" i="1"/>
  <c r="M800" i="1"/>
  <c r="M798" i="1"/>
  <c r="M796" i="1"/>
  <c r="M794" i="1"/>
  <c r="M792" i="1"/>
  <c r="M790" i="1"/>
  <c r="M788" i="1"/>
  <c r="M786" i="1"/>
  <c r="M784" i="1"/>
  <c r="M782" i="1"/>
  <c r="M780" i="1"/>
  <c r="M778" i="1"/>
  <c r="M776" i="1"/>
  <c r="M774" i="1"/>
  <c r="M772" i="1"/>
  <c r="M770" i="1"/>
  <c r="M768" i="1"/>
  <c r="M766" i="1"/>
  <c r="M764" i="1"/>
  <c r="M762" i="1"/>
  <c r="M760" i="1"/>
  <c r="M758" i="1"/>
  <c r="M756" i="1"/>
  <c r="M754" i="1"/>
  <c r="M752" i="1"/>
  <c r="M750" i="1"/>
  <c r="M748" i="1"/>
  <c r="M746" i="1"/>
  <c r="M744" i="1"/>
  <c r="M742" i="1"/>
  <c r="M740" i="1"/>
  <c r="M738" i="1"/>
  <c r="M736" i="1"/>
  <c r="M734" i="1"/>
  <c r="M732" i="1"/>
  <c r="M730" i="1"/>
  <c r="M897" i="1"/>
  <c r="M893" i="1"/>
  <c r="M889" i="1"/>
  <c r="M885" i="1"/>
  <c r="M881" i="1"/>
  <c r="M877" i="1"/>
  <c r="M873" i="1"/>
  <c r="M869" i="1"/>
  <c r="M865" i="1"/>
  <c r="M861" i="1"/>
  <c r="M857" i="1"/>
  <c r="M853" i="1"/>
  <c r="M849" i="1"/>
  <c r="M845" i="1"/>
  <c r="M841" i="1"/>
  <c r="M837" i="1"/>
  <c r="M833" i="1"/>
  <c r="M829" i="1"/>
  <c r="M825" i="1"/>
  <c r="M821" i="1"/>
  <c r="M817" i="1"/>
  <c r="M813" i="1"/>
  <c r="M809" i="1"/>
  <c r="M805" i="1"/>
  <c r="M801" i="1"/>
  <c r="M797" i="1"/>
  <c r="M793" i="1"/>
  <c r="M789" i="1"/>
  <c r="M785" i="1"/>
  <c r="M781" i="1"/>
  <c r="M777" i="1"/>
  <c r="M773" i="1"/>
  <c r="M769" i="1"/>
  <c r="M765" i="1"/>
  <c r="M761" i="1"/>
  <c r="M757" i="1"/>
  <c r="M753" i="1"/>
  <c r="M749" i="1"/>
  <c r="M745" i="1"/>
  <c r="M741" i="1"/>
  <c r="M737" i="1"/>
  <c r="M733" i="1"/>
  <c r="M729" i="1"/>
  <c r="M727" i="1"/>
  <c r="M725" i="1"/>
  <c r="M723" i="1"/>
  <c r="M721" i="1"/>
  <c r="M719" i="1"/>
  <c r="M717" i="1"/>
  <c r="M715" i="1"/>
  <c r="M713" i="1"/>
  <c r="M711" i="1"/>
  <c r="M709" i="1"/>
  <c r="M707" i="1"/>
  <c r="M705" i="1"/>
  <c r="M703" i="1"/>
  <c r="M701" i="1"/>
  <c r="M699" i="1"/>
  <c r="M697" i="1"/>
  <c r="M695" i="1"/>
  <c r="M693" i="1"/>
  <c r="M691" i="1"/>
  <c r="M689" i="1"/>
  <c r="M687" i="1"/>
  <c r="M685" i="1"/>
  <c r="M683" i="1"/>
  <c r="M681" i="1"/>
  <c r="M679" i="1"/>
  <c r="M677" i="1"/>
  <c r="M675" i="1"/>
  <c r="M673" i="1"/>
  <c r="M671" i="1"/>
  <c r="M669" i="1"/>
  <c r="M667" i="1"/>
  <c r="M665" i="1"/>
  <c r="M663" i="1"/>
  <c r="M661" i="1"/>
  <c r="M659" i="1"/>
  <c r="M657" i="1"/>
  <c r="M655" i="1"/>
  <c r="M653" i="1"/>
  <c r="M651" i="1"/>
  <c r="M649" i="1"/>
  <c r="M647" i="1"/>
  <c r="M645" i="1"/>
  <c r="M643" i="1"/>
  <c r="M641" i="1"/>
  <c r="M639" i="1"/>
  <c r="M637" i="1"/>
  <c r="M635" i="1"/>
  <c r="M633" i="1"/>
  <c r="M631" i="1"/>
  <c r="M629" i="1"/>
  <c r="M627" i="1"/>
  <c r="M625" i="1"/>
  <c r="M623" i="1"/>
  <c r="M621" i="1"/>
  <c r="M619" i="1"/>
  <c r="M617" i="1"/>
  <c r="M615" i="1"/>
  <c r="M613" i="1"/>
  <c r="M611" i="1"/>
  <c r="M609" i="1"/>
  <c r="M607" i="1"/>
  <c r="M605" i="1"/>
  <c r="M603" i="1"/>
  <c r="M601" i="1"/>
  <c r="M599" i="1"/>
  <c r="M597" i="1"/>
  <c r="M595" i="1"/>
  <c r="M593" i="1"/>
  <c r="M591" i="1"/>
  <c r="M589" i="1"/>
  <c r="M587" i="1"/>
  <c r="M585" i="1"/>
  <c r="M583" i="1"/>
  <c r="M581" i="1"/>
  <c r="M579" i="1"/>
  <c r="M577" i="1"/>
  <c r="M575" i="1"/>
  <c r="M573" i="1"/>
  <c r="M571" i="1"/>
  <c r="M569" i="1"/>
  <c r="M567" i="1"/>
  <c r="M565" i="1"/>
  <c r="M563" i="1"/>
  <c r="M561" i="1"/>
  <c r="M559" i="1"/>
  <c r="M557" i="1"/>
  <c r="M555" i="1"/>
  <c r="M553" i="1"/>
  <c r="M551" i="1"/>
  <c r="M549" i="1"/>
  <c r="M547" i="1"/>
  <c r="M545" i="1"/>
  <c r="M543" i="1"/>
  <c r="M37" i="1"/>
  <c r="M39" i="1"/>
  <c r="M41" i="1"/>
  <c r="M43" i="1"/>
  <c r="M45" i="1"/>
  <c r="M47" i="1"/>
  <c r="M49" i="1"/>
  <c r="M51" i="1"/>
  <c r="M53" i="1"/>
  <c r="M55" i="1"/>
  <c r="M57" i="1"/>
  <c r="M59" i="1"/>
  <c r="M61" i="1"/>
  <c r="M63" i="1"/>
  <c r="M65" i="1"/>
  <c r="M67" i="1"/>
  <c r="M69" i="1"/>
  <c r="M71" i="1"/>
  <c r="M73" i="1"/>
  <c r="M75" i="1"/>
  <c r="M77" i="1"/>
  <c r="M79" i="1"/>
  <c r="M929" i="1"/>
  <c r="M82" i="1"/>
  <c r="M83" i="1"/>
  <c r="M85" i="1"/>
  <c r="M87" i="1"/>
  <c r="M920" i="1"/>
  <c r="M90" i="1"/>
  <c r="M92" i="1"/>
  <c r="M94" i="1"/>
  <c r="M919" i="1"/>
  <c r="M97" i="1"/>
  <c r="M99" i="1"/>
  <c r="H30" i="1"/>
  <c r="H29" i="1"/>
  <c r="H28" i="1"/>
  <c r="H34" i="1"/>
  <c r="H33" i="1"/>
  <c r="H32" i="1"/>
  <c r="H31" i="1"/>
  <c r="H34" i="7"/>
  <c r="H27" i="7"/>
  <c r="H29" i="7"/>
  <c r="H31" i="7"/>
  <c r="M1025" i="7"/>
  <c r="M1024" i="7"/>
  <c r="M1023" i="7"/>
  <c r="M1022" i="7"/>
  <c r="M1021" i="7"/>
  <c r="M1020" i="7"/>
  <c r="M1019" i="7"/>
  <c r="M1018" i="7"/>
  <c r="M1017" i="7"/>
  <c r="M1016" i="7"/>
  <c r="M1015" i="7"/>
  <c r="M1014" i="7"/>
  <c r="M1013" i="7"/>
  <c r="M1012" i="7"/>
  <c r="M1011" i="7"/>
  <c r="M1010" i="7"/>
  <c r="M1009" i="7"/>
  <c r="M1008" i="7"/>
  <c r="M1007" i="7"/>
  <c r="M1006" i="7"/>
  <c r="M1005" i="7"/>
  <c r="M1004" i="7"/>
  <c r="M1003" i="7"/>
  <c r="M1002" i="7"/>
  <c r="M1001" i="7"/>
  <c r="M1000" i="7"/>
  <c r="M999" i="7"/>
  <c r="M998" i="7"/>
  <c r="M997" i="7"/>
  <c r="M996" i="7"/>
  <c r="M995" i="7"/>
  <c r="M994" i="7"/>
  <c r="M993" i="7"/>
  <c r="M992" i="7"/>
  <c r="M991" i="7"/>
  <c r="M990" i="7"/>
  <c r="M989" i="7"/>
  <c r="M988" i="7"/>
  <c r="M987" i="7"/>
  <c r="M986" i="7"/>
  <c r="M985" i="7"/>
  <c r="M984" i="7"/>
  <c r="M983" i="7"/>
  <c r="M982" i="7"/>
  <c r="M981" i="7"/>
  <c r="M980" i="7"/>
  <c r="M979" i="7"/>
  <c r="M978" i="7"/>
  <c r="M977" i="7"/>
  <c r="M976" i="7"/>
  <c r="M975" i="7"/>
  <c r="M974" i="7"/>
  <c r="M973" i="7"/>
  <c r="M972" i="7"/>
  <c r="M971" i="7"/>
  <c r="M970" i="7"/>
  <c r="M969" i="7"/>
  <c r="M968" i="7"/>
  <c r="M967" i="7"/>
  <c r="M966" i="7"/>
  <c r="M965" i="7"/>
  <c r="M964" i="7"/>
  <c r="M963" i="7"/>
  <c r="M962" i="7"/>
  <c r="M961" i="7"/>
  <c r="M960" i="7"/>
  <c r="M959" i="7"/>
  <c r="M958" i="7"/>
  <c r="M957" i="7"/>
  <c r="M956" i="7"/>
  <c r="M955" i="7"/>
  <c r="M954" i="7"/>
  <c r="M953" i="7"/>
  <c r="M952" i="7"/>
  <c r="M951" i="7"/>
  <c r="M950" i="7"/>
  <c r="M949" i="7"/>
  <c r="M948" i="7"/>
  <c r="M947" i="7"/>
  <c r="M946" i="7"/>
  <c r="M945" i="7"/>
  <c r="M944" i="7"/>
  <c r="M943" i="7"/>
  <c r="M942" i="7"/>
  <c r="M941" i="7"/>
  <c r="M940" i="7"/>
  <c r="M939" i="7"/>
  <c r="M938" i="7"/>
  <c r="M937" i="7"/>
  <c r="M936" i="7"/>
  <c r="M935" i="7"/>
  <c r="M934" i="7"/>
  <c r="M933" i="7"/>
  <c r="M932" i="7"/>
  <c r="M931" i="7"/>
  <c r="M930" i="7"/>
  <c r="M929" i="7"/>
  <c r="M928" i="7"/>
  <c r="M927" i="7"/>
  <c r="M926" i="7"/>
  <c r="M925" i="7"/>
  <c r="M924" i="7"/>
  <c r="M923" i="7"/>
  <c r="M922" i="7"/>
  <c r="M921" i="7"/>
  <c r="M920" i="7"/>
  <c r="M919" i="7"/>
  <c r="M918" i="7"/>
  <c r="M917" i="7"/>
  <c r="M916" i="7"/>
  <c r="M915" i="7"/>
  <c r="M914" i="7"/>
  <c r="M913" i="7"/>
  <c r="M912" i="7"/>
  <c r="M911" i="7"/>
  <c r="M910" i="7"/>
  <c r="M909" i="7"/>
  <c r="M908" i="7"/>
  <c r="M907" i="7"/>
  <c r="M906" i="7"/>
  <c r="M905" i="7"/>
  <c r="M904" i="7"/>
  <c r="M903" i="7"/>
  <c r="M902" i="7"/>
  <c r="M901" i="7"/>
  <c r="M900" i="7"/>
  <c r="M899" i="7"/>
  <c r="M898" i="7"/>
  <c r="M897" i="7"/>
  <c r="M896" i="7"/>
  <c r="M895" i="7"/>
  <c r="M894" i="7"/>
  <c r="M893" i="7"/>
  <c r="M892" i="7"/>
  <c r="M891" i="7"/>
  <c r="M890" i="7"/>
  <c r="M889" i="7"/>
  <c r="M888" i="7"/>
  <c r="M887" i="7"/>
  <c r="M886" i="7"/>
  <c r="M885" i="7"/>
  <c r="M884" i="7"/>
  <c r="M883" i="7"/>
  <c r="M882" i="7"/>
  <c r="M881" i="7"/>
  <c r="M880" i="7"/>
  <c r="M879" i="7"/>
  <c r="M878" i="7"/>
  <c r="M877" i="7"/>
  <c r="M876" i="7"/>
  <c r="M875" i="7"/>
  <c r="M874" i="7"/>
  <c r="M873" i="7"/>
  <c r="M872" i="7"/>
  <c r="M871" i="7"/>
  <c r="M870" i="7"/>
  <c r="M869" i="7"/>
  <c r="M868" i="7"/>
  <c r="M867" i="7"/>
  <c r="M866" i="7"/>
  <c r="M865" i="7"/>
  <c r="M864" i="7"/>
  <c r="M863" i="7"/>
  <c r="M862" i="7"/>
  <c r="M861" i="7"/>
  <c r="M860" i="7"/>
  <c r="M859" i="7"/>
  <c r="M858" i="7"/>
  <c r="M857" i="7"/>
  <c r="M856" i="7"/>
  <c r="M855" i="7"/>
  <c r="M854" i="7"/>
  <c r="M853" i="7"/>
  <c r="M852" i="7"/>
  <c r="M851" i="7"/>
  <c r="M850" i="7"/>
  <c r="M849" i="7"/>
  <c r="M848" i="7"/>
  <c r="M847" i="7"/>
  <c r="M846" i="7"/>
  <c r="M845" i="7"/>
  <c r="M844" i="7"/>
  <c r="M843" i="7"/>
  <c r="M842" i="7"/>
  <c r="M841" i="7"/>
  <c r="M840" i="7"/>
  <c r="M839"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805" i="7"/>
  <c r="M804" i="7"/>
  <c r="M803" i="7"/>
  <c r="M802" i="7"/>
  <c r="M801" i="7"/>
  <c r="M800" i="7"/>
  <c r="M799" i="7"/>
  <c r="M798" i="7"/>
  <c r="M797" i="7"/>
  <c r="M796" i="7"/>
  <c r="M795" i="7"/>
  <c r="M794" i="7"/>
  <c r="M793" i="7"/>
  <c r="M792" i="7"/>
  <c r="M791" i="7"/>
  <c r="M790" i="7"/>
  <c r="M789" i="7"/>
  <c r="M788" i="7"/>
  <c r="M787" i="7"/>
  <c r="M786" i="7"/>
  <c r="M785" i="7"/>
  <c r="M784" i="7"/>
  <c r="M783" i="7"/>
  <c r="M782" i="7"/>
  <c r="M781" i="7"/>
  <c r="M780" i="7"/>
  <c r="M779" i="7"/>
  <c r="M778" i="7"/>
  <c r="M777" i="7"/>
  <c r="M776" i="7"/>
  <c r="M775" i="7"/>
  <c r="M774" i="7"/>
  <c r="M773" i="7"/>
  <c r="M772" i="7"/>
  <c r="M771" i="7"/>
  <c r="M770" i="7"/>
  <c r="M769" i="7"/>
  <c r="M768" i="7"/>
  <c r="M767" i="7"/>
  <c r="M766" i="7"/>
  <c r="M765" i="7"/>
  <c r="M764" i="7"/>
  <c r="M763" i="7"/>
  <c r="M762" i="7"/>
  <c r="M761" i="7"/>
  <c r="M760" i="7"/>
  <c r="M759" i="7"/>
  <c r="M758" i="7"/>
  <c r="M757" i="7"/>
  <c r="M756" i="7"/>
  <c r="M755" i="7"/>
  <c r="M754" i="7"/>
  <c r="M753" i="7"/>
  <c r="M752" i="7"/>
  <c r="M751" i="7"/>
  <c r="M750" i="7"/>
  <c r="M749" i="7"/>
  <c r="M748" i="7"/>
  <c r="M747" i="7"/>
  <c r="M746" i="7"/>
  <c r="M745" i="7"/>
  <c r="M744" i="7"/>
  <c r="M743" i="7"/>
  <c r="M742" i="7"/>
  <c r="M741" i="7"/>
  <c r="M740" i="7"/>
  <c r="M739" i="7"/>
  <c r="M738" i="7"/>
  <c r="M737" i="7"/>
  <c r="M736" i="7"/>
  <c r="M735" i="7"/>
  <c r="M734" i="7"/>
  <c r="M733" i="7"/>
  <c r="M732" i="7"/>
  <c r="M731" i="7"/>
  <c r="M730" i="7"/>
  <c r="M729" i="7"/>
  <c r="M728" i="7"/>
  <c r="M727" i="7"/>
  <c r="M726" i="7"/>
  <c r="M725" i="7"/>
  <c r="M724" i="7"/>
  <c r="M723" i="7"/>
  <c r="M722" i="7"/>
  <c r="M721" i="7"/>
  <c r="M720" i="7"/>
  <c r="M719" i="7"/>
  <c r="M718" i="7"/>
  <c r="M717" i="7"/>
  <c r="M716" i="7"/>
  <c r="M715" i="7"/>
  <c r="M714" i="7"/>
  <c r="M713" i="7"/>
  <c r="M712" i="7"/>
  <c r="M711" i="7"/>
  <c r="M710" i="7"/>
  <c r="M709" i="7"/>
  <c r="M708" i="7"/>
  <c r="M707" i="7"/>
  <c r="M706" i="7"/>
  <c r="M705" i="7"/>
  <c r="M704" i="7"/>
  <c r="M703" i="7"/>
  <c r="M702" i="7"/>
  <c r="M701" i="7"/>
  <c r="M700" i="7"/>
  <c r="M699" i="7"/>
  <c r="M698" i="7"/>
  <c r="M697" i="7"/>
  <c r="M696" i="7"/>
  <c r="M695" i="7"/>
  <c r="M694" i="7"/>
  <c r="M693" i="7"/>
  <c r="M692" i="7"/>
  <c r="M691" i="7"/>
  <c r="M690" i="7"/>
  <c r="M689" i="7"/>
  <c r="M688" i="7"/>
  <c r="M687" i="7"/>
  <c r="M686" i="7"/>
  <c r="M685" i="7"/>
  <c r="M684" i="7"/>
  <c r="M683" i="7"/>
  <c r="M682" i="7"/>
  <c r="M681" i="7"/>
  <c r="M680" i="7"/>
  <c r="M679" i="7"/>
  <c r="M678" i="7"/>
  <c r="M677" i="7"/>
  <c r="M676" i="7"/>
  <c r="M675" i="7"/>
  <c r="M674" i="7"/>
  <c r="M673" i="7"/>
  <c r="M672" i="7"/>
  <c r="M671" i="7"/>
  <c r="M670" i="7"/>
  <c r="M669" i="7"/>
  <c r="M668" i="7"/>
  <c r="M667" i="7"/>
  <c r="M666" i="7"/>
  <c r="M665" i="7"/>
  <c r="M664" i="7"/>
  <c r="M663" i="7"/>
  <c r="M662" i="7"/>
  <c r="M661" i="7"/>
  <c r="M660" i="7"/>
  <c r="M659" i="7"/>
  <c r="M658" i="7"/>
  <c r="M657" i="7"/>
  <c r="M656" i="7"/>
  <c r="M655" i="7"/>
  <c r="M654" i="7"/>
  <c r="M653" i="7"/>
  <c r="M652" i="7"/>
  <c r="M651" i="7"/>
  <c r="M650" i="7"/>
  <c r="M649" i="7"/>
  <c r="M648" i="7"/>
  <c r="M647" i="7"/>
  <c r="M646" i="7"/>
  <c r="M645" i="7"/>
  <c r="M644" i="7"/>
  <c r="M643" i="7"/>
  <c r="M642" i="7"/>
  <c r="M641" i="7"/>
  <c r="M640" i="7"/>
  <c r="M639" i="7"/>
  <c r="M638" i="7"/>
  <c r="M637" i="7"/>
  <c r="M636" i="7"/>
  <c r="M635" i="7"/>
  <c r="M634" i="7"/>
  <c r="M633" i="7"/>
  <c r="M632" i="7"/>
  <c r="M631" i="7"/>
  <c r="M630" i="7"/>
  <c r="M629" i="7"/>
  <c r="M628" i="7"/>
  <c r="M627" i="7"/>
  <c r="M626" i="7"/>
  <c r="M625" i="7"/>
  <c r="M624" i="7"/>
  <c r="M623" i="7"/>
  <c r="M622" i="7"/>
  <c r="M621" i="7"/>
  <c r="M620" i="7"/>
  <c r="M619" i="7"/>
  <c r="M618"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92" i="7"/>
  <c r="M591" i="7"/>
  <c r="M590" i="7"/>
  <c r="M589" i="7"/>
  <c r="M588" i="7"/>
  <c r="M587" i="7"/>
  <c r="M586" i="7"/>
  <c r="M585" i="7"/>
  <c r="M584" i="7"/>
  <c r="M583" i="7"/>
  <c r="M582" i="7"/>
  <c r="M581" i="7"/>
  <c r="M580" i="7"/>
  <c r="M579" i="7"/>
  <c r="M578" i="7"/>
  <c r="M577" i="7"/>
  <c r="M576" i="7"/>
  <c r="M575" i="7"/>
  <c r="M574" i="7"/>
  <c r="M573" i="7"/>
  <c r="M572" i="7"/>
  <c r="M571" i="7"/>
  <c r="M570" i="7"/>
  <c r="M569" i="7"/>
  <c r="M568" i="7"/>
  <c r="M567" i="7"/>
  <c r="M566" i="7"/>
  <c r="M565" i="7"/>
  <c r="M564" i="7"/>
  <c r="M563" i="7"/>
  <c r="M562" i="7"/>
  <c r="M561" i="7"/>
  <c r="M560" i="7"/>
  <c r="M559" i="7"/>
  <c r="M558" i="7"/>
  <c r="M557" i="7"/>
  <c r="M556" i="7"/>
  <c r="M555" i="7"/>
  <c r="M554" i="7"/>
  <c r="M553" i="7"/>
  <c r="M552" i="7"/>
  <c r="M551" i="7"/>
  <c r="M550" i="7"/>
  <c r="M549" i="7"/>
  <c r="M548" i="7"/>
  <c r="M547" i="7"/>
  <c r="M546" i="7"/>
  <c r="M545" i="7"/>
  <c r="M544" i="7"/>
  <c r="M543" i="7"/>
  <c r="M542" i="7"/>
  <c r="M541" i="7"/>
  <c r="M540" i="7"/>
  <c r="M539" i="7"/>
  <c r="M538" i="7"/>
  <c r="M537" i="7"/>
  <c r="M536" i="7"/>
  <c r="M535" i="7"/>
  <c r="M534" i="7"/>
  <c r="M533" i="7"/>
  <c r="M532" i="7"/>
  <c r="M531" i="7"/>
  <c r="M530" i="7"/>
  <c r="M529" i="7"/>
  <c r="M528" i="7"/>
  <c r="M527" i="7"/>
  <c r="M526" i="7"/>
  <c r="M525" i="7"/>
  <c r="M524" i="7"/>
  <c r="M523" i="7"/>
  <c r="M522" i="7"/>
  <c r="M521" i="7"/>
  <c r="M520" i="7"/>
  <c r="M519" i="7"/>
  <c r="M518" i="7"/>
  <c r="M517" i="7"/>
  <c r="M516" i="7"/>
  <c r="M515" i="7"/>
  <c r="M514" i="7"/>
  <c r="M513" i="7"/>
  <c r="M512" i="7"/>
  <c r="M511" i="7"/>
  <c r="M510" i="7"/>
  <c r="M509" i="7"/>
  <c r="M508" i="7"/>
  <c r="M507" i="7"/>
  <c r="M506" i="7"/>
  <c r="M505" i="7"/>
  <c r="M504" i="7"/>
  <c r="M503" i="7"/>
  <c r="M502" i="7"/>
  <c r="M501" i="7"/>
  <c r="M5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922" i="1"/>
  <c r="M923" i="1"/>
  <c r="M924" i="1"/>
  <c r="M925" i="1"/>
  <c r="M926" i="1"/>
  <c r="M927" i="1"/>
  <c r="M928"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1025" i="1"/>
  <c r="M1015" i="1"/>
  <c r="M1016" i="1"/>
  <c r="M1017" i="1"/>
  <c r="M1018" i="1"/>
  <c r="M1019" i="1"/>
  <c r="M1020" i="1"/>
  <c r="M1021" i="1"/>
  <c r="M1022" i="1"/>
  <c r="M1023" i="1"/>
  <c r="M1024" i="1"/>
  <c r="M35" i="1"/>
  <c r="Q12" i="7"/>
  <c r="Q11" i="7"/>
  <c r="Q10" i="7"/>
  <c r="Q9" i="7"/>
  <c r="Q8" i="7"/>
  <c r="Q7" i="7"/>
  <c r="Q6" i="7"/>
  <c r="R6" i="7"/>
  <c r="R5" i="7"/>
  <c r="R4" i="7"/>
  <c r="Q4" i="7"/>
  <c r="Q5" i="7"/>
  <c r="R3" i="7"/>
  <c r="Q3" i="7"/>
  <c r="Q8" i="1"/>
  <c r="R7" i="1"/>
  <c r="Q7" i="1"/>
  <c r="R6" i="1"/>
  <c r="Q6" i="1"/>
  <c r="R5" i="1"/>
  <c r="Q5" i="1"/>
  <c r="R4" i="1"/>
  <c r="Q10" i="1"/>
  <c r="Q9" i="1"/>
  <c r="Q4" i="1"/>
  <c r="I31" i="1" l="1"/>
  <c r="I33" i="1"/>
  <c r="I28" i="1"/>
  <c r="I30" i="1"/>
  <c r="I34" i="1"/>
  <c r="I27" i="1"/>
  <c r="J27" i="1" s="1"/>
  <c r="I34" i="7"/>
  <c r="J34" i="7" s="1"/>
  <c r="I33" i="7"/>
  <c r="J33" i="7" s="1"/>
  <c r="I32" i="7"/>
  <c r="J32" i="7" s="1"/>
  <c r="I31" i="7"/>
  <c r="J31" i="7" s="1"/>
  <c r="I30" i="7"/>
  <c r="J30" i="7" s="1"/>
  <c r="I29" i="7"/>
  <c r="J29" i="7" s="1"/>
  <c r="I28" i="7"/>
  <c r="J28" i="7" s="1"/>
  <c r="I27" i="7"/>
  <c r="J27" i="7" s="1"/>
  <c r="I32" i="1"/>
  <c r="I29" i="1"/>
  <c r="E32" i="1"/>
  <c r="E34" i="1"/>
  <c r="E29" i="1"/>
  <c r="E31" i="1"/>
  <c r="E33" i="1"/>
  <c r="E28" i="1"/>
  <c r="E30" i="1"/>
  <c r="D9" i="7"/>
  <c r="J28" i="1" l="1"/>
  <c r="J29" i="1"/>
  <c r="J30" i="1"/>
  <c r="J33" i="1"/>
  <c r="J32" i="1"/>
  <c r="J34" i="1"/>
  <c r="J31" i="1"/>
  <c r="K31" i="7"/>
  <c r="K27" i="7"/>
  <c r="K33" i="7"/>
  <c r="K28" i="7"/>
  <c r="K32" i="7"/>
  <c r="K29" i="7"/>
  <c r="K34" i="7"/>
  <c r="K30" i="7"/>
  <c r="R7" i="7"/>
  <c r="K28" i="1" l="1"/>
  <c r="K32" i="1"/>
  <c r="K34" i="1"/>
  <c r="K27" i="1"/>
  <c r="K30" i="1"/>
  <c r="K29" i="1"/>
  <c r="K31" i="1"/>
  <c r="K33" i="1"/>
  <c r="G9" i="7"/>
  <c r="C22" i="1"/>
  <c r="C18" i="1"/>
  <c r="C14" i="1"/>
  <c r="G18" i="1" l="1"/>
  <c r="G22" i="1"/>
  <c r="J1" i="6"/>
  <c r="C26" i="8" l="1"/>
  <c r="D26" i="8" s="1"/>
  <c r="H26" i="8" s="1"/>
  <c r="E25" i="8"/>
  <c r="C22" i="8"/>
  <c r="G21" i="8"/>
  <c r="C21" i="8"/>
  <c r="C18" i="8"/>
  <c r="G17" i="8"/>
  <c r="C17" i="8"/>
  <c r="C14" i="8"/>
  <c r="G13" i="8"/>
  <c r="C13" i="8"/>
  <c r="C11" i="8"/>
  <c r="B10" i="8"/>
  <c r="E9" i="8"/>
  <c r="G61" i="3"/>
  <c r="G62" i="3"/>
  <c r="G63" i="3"/>
  <c r="G64" i="3"/>
  <c r="G65" i="3"/>
  <c r="G66" i="3"/>
  <c r="G67" i="3"/>
  <c r="G68" i="3"/>
  <c r="G69" i="3"/>
  <c r="G70" i="3"/>
  <c r="G71" i="3"/>
  <c r="G72" i="3"/>
  <c r="G73" i="3"/>
  <c r="G74" i="3"/>
  <c r="A128" i="4"/>
  <c r="A55" i="4"/>
  <c r="E21" i="8" l="1"/>
  <c r="E17" i="8"/>
  <c r="E13" i="8"/>
  <c r="K9" i="8" s="1"/>
  <c r="E29" i="8"/>
  <c r="C22" i="7"/>
  <c r="C18" i="7"/>
  <c r="C14" i="7"/>
  <c r="C23" i="7"/>
  <c r="C19" i="7"/>
  <c r="C15" i="7"/>
  <c r="J17" i="8" l="1"/>
  <c r="J13" i="8"/>
  <c r="J21" i="8"/>
  <c r="L13" i="8" s="1"/>
  <c r="N9" i="8"/>
  <c r="E18" i="7"/>
  <c r="E14" i="7"/>
  <c r="E22" i="7"/>
  <c r="K9" i="7" s="1"/>
  <c r="R8" i="7" l="1"/>
  <c r="J14" i="7"/>
  <c r="R10" i="7" s="1"/>
  <c r="J18" i="7"/>
  <c r="R11" i="7" s="1"/>
  <c r="N9" i="7"/>
  <c r="R9" i="7" s="1"/>
  <c r="J22" i="7"/>
  <c r="N13" i="8"/>
  <c r="M13" i="8"/>
  <c r="N14" i="7" l="1"/>
  <c r="R12" i="7"/>
  <c r="L14" i="7"/>
  <c r="M14" i="7"/>
  <c r="B88" i="6"/>
  <c r="B931" i="6"/>
  <c r="B635" i="6"/>
  <c r="B809" i="6"/>
  <c r="B630" i="6"/>
  <c r="B841" i="6"/>
  <c r="B887" i="6"/>
  <c r="B844" i="6"/>
  <c r="B899" i="6"/>
  <c r="B848" i="6"/>
  <c r="B903" i="6"/>
  <c r="B736" i="6"/>
  <c r="B827" i="6"/>
  <c r="B683" i="6"/>
  <c r="B157" i="6"/>
  <c r="B894" i="6"/>
  <c r="B861" i="6"/>
  <c r="B681" i="6"/>
  <c r="B791" i="6"/>
  <c r="B779" i="6"/>
  <c r="B795" i="6"/>
  <c r="B777" i="6"/>
  <c r="B907" i="6"/>
  <c r="B888" i="6"/>
  <c r="B992" i="6"/>
  <c r="B999" i="6"/>
  <c r="B678" i="6"/>
  <c r="B909" i="6"/>
  <c r="B34" i="6"/>
  <c r="B149" i="6"/>
  <c r="B615" i="6"/>
  <c r="B513" i="6"/>
  <c r="B337" i="6"/>
  <c r="B996" i="6"/>
  <c r="B662" i="6"/>
  <c r="B758" i="6"/>
  <c r="B878" i="6"/>
  <c r="B708" i="6"/>
  <c r="B837" i="6"/>
  <c r="B947" i="6"/>
  <c r="B689" i="6"/>
  <c r="B974" i="6"/>
  <c r="B994" i="6"/>
  <c r="B890" i="6"/>
  <c r="B988" i="6"/>
  <c r="B620" i="6"/>
  <c r="B710" i="6"/>
  <c r="B738" i="6"/>
  <c r="B885" i="6"/>
  <c r="B830" i="6"/>
  <c r="B863" i="6"/>
  <c r="B976" i="6"/>
  <c r="B163" i="6"/>
  <c r="B944" i="6"/>
  <c r="B812" i="6"/>
  <c r="B78" i="6"/>
  <c r="B770" i="6"/>
  <c r="B919" i="6"/>
  <c r="B641" i="6"/>
  <c r="B156" i="6"/>
  <c r="B843" i="6"/>
  <c r="B860" i="6"/>
  <c r="B613" i="6"/>
  <c r="B640" i="6"/>
  <c r="B939" i="6"/>
  <c r="B780" i="6"/>
  <c r="B970" i="6"/>
  <c r="B318" i="6"/>
  <c r="B985" i="6"/>
  <c r="B345" i="6"/>
  <c r="B932" i="6"/>
  <c r="B958" i="6"/>
  <c r="B910" i="6"/>
  <c r="B673" i="6"/>
  <c r="B249" i="6"/>
  <c r="B858" i="6"/>
  <c r="B977" i="6"/>
  <c r="B806" i="6"/>
  <c r="B807" i="6"/>
  <c r="B778" i="6"/>
  <c r="B801" i="6"/>
  <c r="B636" i="6"/>
  <c r="B728" i="6"/>
  <c r="B140" i="6"/>
  <c r="B834" i="6"/>
  <c r="B637" i="6"/>
  <c r="B990" i="6"/>
  <c r="B847" i="6"/>
  <c r="B873" i="6"/>
  <c r="B823" i="6"/>
  <c r="B784" i="6"/>
  <c r="B767" i="6"/>
  <c r="B799" i="6"/>
  <c r="B997" i="6"/>
  <c r="B395" i="6"/>
  <c r="B901" i="6"/>
  <c r="B101" i="6"/>
  <c r="B952" i="6"/>
  <c r="B805" i="6"/>
  <c r="B619" i="6"/>
  <c r="B153" i="6"/>
  <c r="B63" i="6"/>
  <c r="B152" i="6"/>
  <c r="B875" i="6"/>
  <c r="B35" i="6"/>
  <c r="B975" i="6"/>
  <c r="B262" i="6"/>
  <c r="B58" i="6"/>
  <c r="B151" i="6"/>
  <c r="B679" i="6"/>
  <c r="B448" i="6"/>
  <c r="B32" i="6"/>
  <c r="B955" i="6"/>
  <c r="B652" i="6"/>
  <c r="B89" i="6"/>
  <c r="B211" i="6"/>
  <c r="B881" i="6"/>
  <c r="B210" i="6"/>
  <c r="B982" i="6"/>
  <c r="B621" i="6"/>
  <c r="B645" i="6"/>
  <c r="B957" i="6"/>
  <c r="B753" i="6"/>
  <c r="B82" i="6"/>
  <c r="B590" i="6"/>
  <c r="B794" i="6"/>
  <c r="B698" i="6"/>
  <c r="B735" i="6"/>
  <c r="B768" i="6"/>
  <c r="B886" i="6"/>
  <c r="B853" i="6"/>
  <c r="B624" i="6"/>
  <c r="B810" i="6"/>
  <c r="B938" i="6"/>
  <c r="B814" i="6"/>
  <c r="B745" i="6"/>
  <c r="B685" i="6"/>
  <c r="B729" i="6"/>
  <c r="B851" i="6"/>
  <c r="B603" i="6"/>
  <c r="B818" i="6"/>
  <c r="B696" i="6"/>
  <c r="B824" i="6"/>
  <c r="B820" i="6"/>
  <c r="B332" i="6"/>
  <c r="B891" i="6"/>
  <c r="B983" i="6"/>
  <c r="B948" i="6"/>
  <c r="B949" i="6"/>
  <c r="B874" i="6"/>
  <c r="B688" i="6"/>
  <c r="B984" i="6"/>
  <c r="B751" i="6"/>
  <c r="B864" i="6"/>
  <c r="B715" i="6"/>
  <c r="B908" i="6"/>
  <c r="B995" i="6"/>
  <c r="B967" i="6"/>
  <c r="B950" i="6"/>
  <c r="B633" i="6"/>
  <c r="B737" i="6"/>
  <c r="B99" i="6"/>
  <c r="B611" i="6"/>
  <c r="B822" i="6"/>
  <c r="B868" i="6"/>
  <c r="B607" i="6"/>
  <c r="B654" i="6"/>
  <c r="B743" i="6"/>
  <c r="B622" i="6"/>
  <c r="B850" i="6"/>
  <c r="B647" i="6"/>
  <c r="B937" i="6"/>
  <c r="B788" i="6"/>
  <c r="B786" i="6"/>
  <c r="B491" i="6"/>
  <c r="B550" i="6"/>
  <c r="B905" i="6"/>
  <c r="B782" i="6"/>
  <c r="B920" i="6"/>
  <c r="B845" i="6"/>
  <c r="B726" i="6"/>
  <c r="B998" i="6"/>
  <c r="B676" i="6"/>
  <c r="B854" i="6"/>
  <c r="B869" i="6"/>
  <c r="B740" i="6"/>
  <c r="B962" i="6"/>
  <c r="B798" i="6"/>
  <c r="B682" i="6"/>
  <c r="B775" i="6"/>
  <c r="B934" i="6"/>
  <c r="B991" i="6"/>
  <c r="B81" i="6"/>
  <c r="B835" i="6"/>
  <c r="B651" i="6"/>
  <c r="B244" i="6"/>
  <c r="B940" i="6"/>
  <c r="B551" i="6"/>
  <c r="B711" i="6"/>
  <c r="B731" i="6"/>
  <c r="B716" i="6"/>
  <c r="B690" i="6"/>
  <c r="B838" i="6"/>
  <c r="B902" i="6"/>
  <c r="B785" i="6"/>
  <c r="B643" i="6"/>
  <c r="B330" i="6"/>
  <c r="B90" i="6"/>
  <c r="B817" i="6"/>
  <c r="B871" i="6"/>
  <c r="B684" i="6"/>
  <c r="B165" i="6"/>
  <c r="B898" i="6"/>
  <c r="B978" i="6"/>
  <c r="B515" i="6"/>
  <c r="B930" i="6"/>
  <c r="B727" i="6"/>
  <c r="B260" i="6"/>
  <c r="B605" i="6"/>
  <c r="B754" i="6"/>
  <c r="B602" i="6"/>
  <c r="B776" i="6"/>
  <c r="B916" i="6"/>
  <c r="B703" i="6"/>
  <c r="B926" i="6"/>
  <c r="B601" i="6"/>
  <c r="B928" i="6"/>
  <c r="B85" i="6"/>
  <c r="B857" i="6"/>
  <c r="B757" i="6"/>
  <c r="B734" i="6"/>
  <c r="B161" i="6"/>
  <c r="B658" i="6"/>
  <c r="B660" i="6"/>
  <c r="B648" i="6"/>
  <c r="B609" i="6"/>
  <c r="B816" i="6"/>
  <c r="B964" i="6"/>
  <c r="B419" i="6"/>
  <c r="B665" i="6"/>
  <c r="B766" i="6"/>
  <c r="B638" i="6"/>
  <c r="B485" i="6"/>
  <c r="B771" i="6"/>
  <c r="B856" i="6"/>
  <c r="B800" i="6"/>
  <c r="B722" i="6"/>
  <c r="B367" i="6"/>
  <c r="B441" i="6"/>
  <c r="B725" i="6"/>
  <c r="B968" i="6"/>
  <c r="B733" i="6"/>
  <c r="B914" i="6"/>
  <c r="B625" i="6"/>
  <c r="B965" i="6"/>
  <c r="B309" i="6"/>
  <c r="G19" i="3" l="1"/>
  <c r="A1" i="4"/>
  <c r="A32" i="4"/>
  <c r="A91" i="4"/>
  <c r="A102" i="4"/>
  <c r="A86" i="4"/>
  <c r="A132" i="4"/>
  <c r="A110" i="4"/>
  <c r="A88" i="4"/>
  <c r="A145" i="4"/>
  <c r="A97" i="4"/>
  <c r="A127" i="4"/>
  <c r="A139" i="4"/>
  <c r="A134" i="4"/>
  <c r="A87" i="4"/>
  <c r="A135" i="4"/>
  <c r="A119" i="4"/>
  <c r="A93" i="4"/>
  <c r="A107" i="4"/>
  <c r="A49" i="4"/>
  <c r="A33" i="4"/>
  <c r="A113" i="4"/>
  <c r="A123" i="4"/>
  <c r="A24" i="4"/>
  <c r="A34" i="4"/>
  <c r="A10" i="4"/>
  <c r="A147" i="4"/>
  <c r="A136" i="4"/>
  <c r="A106" i="4"/>
  <c r="A50" i="4"/>
  <c r="A96" i="4"/>
  <c r="A108" i="4"/>
  <c r="A17" i="4"/>
  <c r="A28" i="4"/>
  <c r="A57" i="4"/>
  <c r="A90" i="4"/>
  <c r="A124" i="4"/>
  <c r="A12" i="4"/>
  <c r="A138" i="4"/>
  <c r="A131" i="4"/>
  <c r="A151" i="4"/>
  <c r="A48" i="4"/>
  <c r="A16" i="4"/>
  <c r="A47" i="4"/>
  <c r="A100" i="4"/>
  <c r="A137" i="4"/>
  <c r="A26" i="4"/>
  <c r="A141" i="4"/>
  <c r="A121" i="4"/>
  <c r="A116" i="4"/>
  <c r="A99" i="4"/>
  <c r="A111" i="4"/>
  <c r="A4" i="4"/>
  <c r="A149" i="4"/>
  <c r="A85" i="4"/>
  <c r="A51" i="4"/>
  <c r="A148" i="4"/>
  <c r="A94" i="4"/>
  <c r="A45" i="4"/>
  <c r="A115" i="4"/>
  <c r="A18" i="4"/>
  <c r="A114" i="4"/>
  <c r="A35" i="4"/>
  <c r="A27" i="4"/>
  <c r="A95" i="4"/>
  <c r="A11" i="4"/>
  <c r="A92" i="4"/>
  <c r="A14" i="4"/>
  <c r="A9" i="4"/>
  <c r="A89" i="4"/>
  <c r="A83" i="4"/>
  <c r="A105" i="4"/>
  <c r="A122" i="4"/>
  <c r="A73" i="4"/>
  <c r="A129" i="4"/>
  <c r="A142" i="4"/>
  <c r="A82" i="4"/>
  <c r="A150" i="4"/>
  <c r="A98" i="4"/>
  <c r="A144" i="4"/>
  <c r="A133" i="4"/>
  <c r="A104" i="4"/>
  <c r="A59" i="4"/>
  <c r="A30" i="4"/>
  <c r="A15" i="4"/>
  <c r="A109" i="4"/>
  <c r="A143" i="4"/>
  <c r="A140" i="4"/>
  <c r="A56" i="4"/>
  <c r="A53" i="4"/>
  <c r="A22" i="4"/>
  <c r="A5" i="4"/>
  <c r="A81" i="4"/>
  <c r="A118" i="4"/>
  <c r="A112" i="4"/>
  <c r="A130" i="4"/>
  <c r="A125" i="4"/>
  <c r="A7" i="4"/>
  <c r="A101" i="4"/>
  <c r="A2" i="4"/>
  <c r="A152" i="4"/>
  <c r="A103" i="4"/>
  <c r="A117" i="4"/>
  <c r="A126" i="4"/>
  <c r="A13" i="4"/>
  <c r="A58" i="4"/>
  <c r="A31" i="4"/>
  <c r="A40" i="4"/>
  <c r="A23" i="4"/>
  <c r="A46" i="4"/>
  <c r="A120" i="4"/>
  <c r="A79" i="4"/>
  <c r="A146" i="4"/>
  <c r="A8" i="4"/>
  <c r="A54" i="4"/>
  <c r="A52" i="4"/>
  <c r="B255" i="6"/>
  <c r="B59" i="6"/>
  <c r="B911" i="6"/>
  <c r="B72" i="6"/>
  <c r="B417" i="6"/>
  <c r="B33" i="6"/>
  <c r="B904" i="6"/>
  <c r="B839" i="6"/>
  <c r="B655" i="6"/>
  <c r="B724" i="6"/>
  <c r="B867" i="6"/>
  <c r="B158" i="6"/>
  <c r="B106" i="6"/>
  <c r="B135" i="6"/>
  <c r="B668" i="6"/>
  <c r="B706" i="6"/>
  <c r="B923" i="6"/>
  <c r="B870" i="6"/>
  <c r="B852" i="6"/>
  <c r="B913" i="6"/>
  <c r="B656" i="6"/>
  <c r="B75" i="6"/>
  <c r="B781" i="6"/>
  <c r="B730" i="6"/>
  <c r="B692" i="6"/>
  <c r="B709" i="6"/>
  <c r="B695" i="6"/>
  <c r="B796" i="6"/>
  <c r="B815" i="6"/>
  <c r="B649" i="6"/>
  <c r="B865" i="6"/>
  <c r="B334" i="6"/>
  <c r="B653" i="6"/>
  <c r="B959" i="6"/>
  <c r="B702" i="6"/>
  <c r="B951" i="6"/>
  <c r="B772" i="6"/>
  <c r="B631" i="6"/>
  <c r="B764" i="6"/>
  <c r="B359" i="6"/>
  <c r="B608" i="6"/>
  <c r="B623" i="6"/>
  <c r="B840" i="6"/>
  <c r="B921" i="6"/>
  <c r="B897" i="6"/>
  <c r="B993" i="6"/>
  <c r="B979" i="6"/>
  <c r="B846" i="6"/>
  <c r="B989" i="6"/>
  <c r="B872" i="6"/>
  <c r="B650" i="6"/>
  <c r="B639" i="6"/>
  <c r="B833" i="6"/>
  <c r="B821" i="6"/>
  <c r="B943" i="6"/>
  <c r="B946" i="6"/>
  <c r="B264" i="6"/>
  <c r="B829" i="6"/>
  <c r="B828" i="6"/>
  <c r="B121" i="6"/>
  <c r="B892" i="6"/>
  <c r="B884" i="6"/>
  <c r="B160" i="6"/>
  <c r="B179" i="6"/>
  <c r="B230" i="6"/>
  <c r="B713" i="6"/>
  <c r="B836" i="6"/>
  <c r="B896" i="6"/>
  <c r="B657" i="6"/>
  <c r="B604" i="6"/>
  <c r="B578" i="6"/>
  <c r="B646" i="6"/>
  <c r="B697" i="6"/>
  <c r="B954" i="6"/>
  <c r="B342" i="6"/>
  <c r="B626" i="6"/>
  <c r="B254" i="6"/>
  <c r="B587" i="6"/>
  <c r="B177" i="6"/>
  <c r="B866" i="6"/>
  <c r="B84" i="6"/>
  <c r="B229" i="6"/>
  <c r="B808" i="6"/>
  <c r="B880" i="6"/>
  <c r="B642" i="6"/>
  <c r="B346" i="6"/>
  <c r="B705" i="6"/>
  <c r="B512" i="6"/>
  <c r="B246" i="6"/>
  <c r="B793" i="6"/>
  <c r="B105" i="6"/>
  <c r="B445" i="6"/>
  <c r="B57" i="6"/>
  <c r="B338" i="6"/>
  <c r="B879" i="6"/>
  <c r="B258" i="6"/>
  <c r="B680" i="6"/>
  <c r="B404" i="6"/>
  <c r="B94" i="6"/>
  <c r="B148" i="6"/>
  <c r="B687" i="6"/>
  <c r="B855" i="6"/>
  <c r="B644" i="6"/>
  <c r="B447" i="6"/>
  <c r="B336" i="6"/>
  <c r="B267" i="6"/>
  <c r="B204" i="6"/>
  <c r="B748" i="6"/>
  <c r="B245" i="6"/>
  <c r="B382" i="6"/>
  <c r="B906" i="6"/>
  <c r="B582" i="6"/>
  <c r="B339" i="6"/>
  <c r="B742" i="6"/>
  <c r="B929" i="6"/>
  <c r="B392" i="6"/>
  <c r="B554" i="6"/>
  <c r="B259" i="6"/>
  <c r="B275" i="6"/>
  <c r="B700" i="6"/>
  <c r="B365" i="6"/>
  <c r="B717" i="6"/>
  <c r="B76" i="6"/>
  <c r="B191" i="6"/>
  <c r="B842" i="6"/>
  <c r="B674" i="6"/>
  <c r="B760" i="6"/>
  <c r="B935" i="6"/>
  <c r="B429" i="6"/>
  <c r="B241" i="6"/>
  <c r="B93" i="6"/>
  <c r="B61" i="6"/>
  <c r="B792" i="6"/>
  <c r="B721" i="6"/>
  <c r="B329" i="6"/>
  <c r="B74" i="6"/>
  <c r="B393" i="6"/>
  <c r="B803" i="6"/>
  <c r="B1000" i="6"/>
  <c r="B206" i="6"/>
  <c r="B677" i="6"/>
  <c r="B60" i="6"/>
  <c r="B756" i="6"/>
  <c r="B763" i="6"/>
  <c r="B580" i="6"/>
  <c r="B661" i="6"/>
  <c r="B783" i="6"/>
  <c r="B963" i="6"/>
  <c r="B80" i="6"/>
  <c r="B882" i="6"/>
  <c r="B30" i="6"/>
  <c r="B787" i="6"/>
  <c r="B54" i="6"/>
  <c r="B945" i="6"/>
  <c r="B257" i="6"/>
  <c r="B328" i="6"/>
  <c r="B326" i="6"/>
  <c r="B322" i="6"/>
  <c r="B321" i="6"/>
  <c r="B343" i="6"/>
  <c r="B320" i="6"/>
  <c r="B317" i="6"/>
  <c r="B202" i="6"/>
  <c r="B606" i="6"/>
  <c r="B933" i="6"/>
  <c r="B114" i="6"/>
  <c r="B895" i="6"/>
  <c r="B487" i="6"/>
  <c r="B182" i="6"/>
  <c r="B746" i="6"/>
  <c r="B813" i="6"/>
  <c r="B889" i="6"/>
  <c r="B883" i="6"/>
  <c r="B762" i="6"/>
  <c r="B358" i="6"/>
  <c r="B209" i="6"/>
  <c r="B804" i="6"/>
  <c r="B773" i="6"/>
  <c r="B981" i="6"/>
  <c r="B693" i="6"/>
  <c r="B669" i="6"/>
  <c r="B936" i="6"/>
  <c r="B859" i="6"/>
  <c r="B691" i="6"/>
  <c r="B802" i="6"/>
  <c r="B918" i="6"/>
  <c r="B980" i="6"/>
  <c r="B789" i="6"/>
  <c r="B150" i="6"/>
  <c r="B831" i="6"/>
  <c r="B263" i="6"/>
  <c r="B747" i="6"/>
  <c r="B912" i="6"/>
  <c r="B774" i="6"/>
  <c r="B720" i="6"/>
  <c r="B77" i="6"/>
  <c r="B663" i="6"/>
  <c r="B987" i="6"/>
  <c r="B972" i="6"/>
  <c r="B672" i="6"/>
  <c r="B917" i="6"/>
  <c r="B616" i="6"/>
  <c r="B969" i="6"/>
  <c r="B208" i="6"/>
  <c r="B614" i="6"/>
  <c r="B671" i="6"/>
  <c r="B971" i="6"/>
  <c r="B877" i="6"/>
  <c r="B162" i="6"/>
  <c r="B610" i="6"/>
  <c r="B164" i="6"/>
  <c r="B73" i="6"/>
  <c r="B942" i="6"/>
  <c r="B555" i="6"/>
  <c r="B618" i="6"/>
  <c r="B699" i="6"/>
  <c r="B159" i="6"/>
  <c r="B268" i="6"/>
  <c r="B96" i="6"/>
  <c r="B107" i="6"/>
  <c r="B893" i="6"/>
  <c r="B403" i="6"/>
  <c r="B667" i="6"/>
  <c r="B242" i="6"/>
  <c r="B632" i="6"/>
  <c r="B659" i="6"/>
  <c r="B826" i="6"/>
  <c r="B675" i="6"/>
  <c r="B704" i="6"/>
  <c r="B600" i="6"/>
  <c r="B23" i="6"/>
  <c r="B956" i="6"/>
  <c r="B530" i="6"/>
  <c r="B759" i="6"/>
  <c r="B718" i="6"/>
  <c r="B732" i="6"/>
  <c r="B356" i="6"/>
  <c r="B694" i="6"/>
  <c r="B714" i="6"/>
  <c r="B176" i="6"/>
  <c r="B207" i="6"/>
  <c r="B749" i="6"/>
  <c r="B701" i="6"/>
  <c r="B849" i="6"/>
  <c r="B862" i="6"/>
  <c r="B924" i="6"/>
  <c r="B811" i="6"/>
  <c r="B458" i="6"/>
  <c r="B750" i="6"/>
  <c r="B261" i="6"/>
  <c r="B617" i="6"/>
  <c r="B634" i="6"/>
  <c r="B595" i="6"/>
  <c r="B247" i="6"/>
  <c r="B876" i="6"/>
  <c r="B664" i="6"/>
  <c r="B765" i="6"/>
  <c r="B960" i="6"/>
  <c r="B755" i="6"/>
  <c r="B922" i="6"/>
  <c r="B744" i="6"/>
  <c r="B819" i="6"/>
  <c r="B723" i="6"/>
  <c r="B825" i="6"/>
  <c r="B986" i="6"/>
  <c r="B629" i="6"/>
  <c r="B719" i="6"/>
  <c r="B900" i="6"/>
  <c r="B966" i="6"/>
  <c r="B925" i="6"/>
  <c r="B712" i="6"/>
  <c r="B266" i="6"/>
  <c r="B252" i="6"/>
  <c r="B251" i="6"/>
  <c r="B941" i="6"/>
  <c r="B265" i="6"/>
  <c r="B769" i="6"/>
  <c r="B136" i="6"/>
  <c r="B961" i="6"/>
  <c r="B256" i="6"/>
  <c r="B427" i="6"/>
  <c r="B36" i="6"/>
  <c r="B832" i="6"/>
  <c r="B201" i="6"/>
  <c r="B341" i="6"/>
  <c r="B953" i="6"/>
  <c r="B927" i="6"/>
  <c r="B556" i="6"/>
  <c r="B335" i="6"/>
  <c r="B269" i="6"/>
  <c r="B154" i="6"/>
  <c r="B686" i="6"/>
  <c r="B628" i="6"/>
  <c r="B95" i="6"/>
  <c r="B612" i="6"/>
  <c r="B741" i="6"/>
  <c r="B797" i="6"/>
  <c r="B752" i="6"/>
  <c r="B87" i="6"/>
  <c r="B340" i="6"/>
  <c r="B369" i="6"/>
  <c r="B333" i="6"/>
  <c r="B790" i="6"/>
  <c r="B973" i="6"/>
  <c r="B86" i="6"/>
  <c r="B627" i="6"/>
  <c r="B109" i="6"/>
  <c r="B108" i="6"/>
  <c r="B155" i="6"/>
  <c r="B243" i="6"/>
  <c r="B670" i="6"/>
  <c r="B253" i="6"/>
  <c r="B761" i="6"/>
  <c r="B915" i="6"/>
  <c r="B739" i="6"/>
  <c r="B707" i="6"/>
  <c r="B666" i="6"/>
  <c r="B248" i="6"/>
  <c r="B327" i="6"/>
  <c r="B325" i="6"/>
  <c r="B324" i="6"/>
  <c r="B319" i="6"/>
  <c r="B331" i="6"/>
  <c r="B323" i="6"/>
  <c r="B203" i="6"/>
  <c r="B250" i="6"/>
  <c r="B300" i="6"/>
  <c r="B303" i="6"/>
  <c r="B281" i="6"/>
  <c r="B299" i="6"/>
  <c r="B291" i="6"/>
  <c r="B294" i="6"/>
  <c r="B285" i="6"/>
  <c r="B287" i="6"/>
  <c r="B289" i="6"/>
  <c r="B295" i="6"/>
  <c r="B286" i="6"/>
  <c r="B310" i="6"/>
  <c r="B13" i="6"/>
  <c r="B5" i="6"/>
  <c r="B43" i="6"/>
  <c r="B347" i="6"/>
  <c r="B169" i="6"/>
  <c r="B298" i="6"/>
  <c r="B297" i="6"/>
  <c r="B290" i="6"/>
  <c r="B283" i="6"/>
  <c r="B296" i="6"/>
  <c r="B288" i="6"/>
  <c r="B104" i="6"/>
  <c r="B349" i="6"/>
  <c r="B213" i="6"/>
  <c r="B386" i="6"/>
  <c r="B178" i="6"/>
  <c r="B357" i="6"/>
  <c r="B64" i="6"/>
  <c r="B270" i="6"/>
  <c r="B301" i="6"/>
  <c r="B293" i="6"/>
  <c r="B282" i="6"/>
  <c r="B302" i="6"/>
  <c r="B292" i="6"/>
  <c r="B284" i="6"/>
  <c r="B352" i="6"/>
  <c r="B363" i="6"/>
  <c r="B234" i="6"/>
  <c r="B170" i="6"/>
  <c r="B311" i="6"/>
  <c r="G54" i="3" l="1"/>
  <c r="G55" i="3"/>
  <c r="G56" i="3"/>
  <c r="G57" i="3"/>
  <c r="G58" i="3"/>
  <c r="G59" i="3"/>
  <c r="G60" i="3"/>
  <c r="G3" i="3"/>
  <c r="G4" i="3"/>
  <c r="G5" i="3"/>
  <c r="G6" i="3"/>
  <c r="G7" i="3"/>
  <c r="G8" i="3"/>
  <c r="G9" i="3"/>
  <c r="G10" i="3"/>
  <c r="G11" i="3"/>
  <c r="G12" i="3"/>
  <c r="G13" i="3"/>
  <c r="G14" i="3"/>
  <c r="G15" i="3"/>
  <c r="G16" i="3"/>
  <c r="G17" i="3"/>
  <c r="G18"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2" i="3"/>
  <c r="B112" i="6"/>
  <c r="B1" i="6"/>
  <c r="C15" i="1" l="1"/>
  <c r="E14" i="1" s="1"/>
  <c r="C19" i="1"/>
  <c r="E18" i="1" s="1"/>
  <c r="C23" i="1"/>
  <c r="E22" i="1" s="1"/>
  <c r="K9" i="1" s="1"/>
  <c r="N9" i="1" l="1"/>
  <c r="R10" i="1" s="1"/>
  <c r="R9" i="1"/>
  <c r="J14" i="1"/>
  <c r="J22" i="1"/>
  <c r="L14" i="1" l="1"/>
  <c r="M14" i="1"/>
  <c r="N14" i="1"/>
  <c r="R11" i="1"/>
  <c r="R13" i="1"/>
  <c r="J18" i="1"/>
  <c r="B413" i="6"/>
  <c r="B27" i="6"/>
  <c r="B377" i="6"/>
  <c r="B19" i="6"/>
  <c r="B568" i="6"/>
  <c r="B412" i="6"/>
  <c r="B503" i="6"/>
  <c r="B16" i="6"/>
  <c r="B384" i="6"/>
  <c r="B574" i="6"/>
  <c r="B423" i="6"/>
  <c r="B415" i="6"/>
  <c r="B570" i="6"/>
  <c r="B193" i="6"/>
  <c r="B594" i="6"/>
  <c r="B552" i="6"/>
  <c r="B10" i="6"/>
  <c r="B495" i="6"/>
  <c r="B233" i="6"/>
  <c r="B497" i="6"/>
  <c r="B28" i="6"/>
  <c r="B235" i="6"/>
  <c r="B453" i="6"/>
  <c r="B524" i="6"/>
  <c r="B38" i="6"/>
  <c r="B425" i="6"/>
  <c r="B118" i="6"/>
  <c r="B452" i="6"/>
  <c r="B128" i="6"/>
  <c r="B222" i="6"/>
  <c r="B31" i="6"/>
  <c r="B561" i="6"/>
  <c r="B175" i="6"/>
  <c r="B42" i="6"/>
  <c r="B593" i="6"/>
  <c r="B124" i="6"/>
  <c r="B461" i="6"/>
  <c r="B592" i="6"/>
  <c r="B375" i="6"/>
  <c r="B190" i="6"/>
  <c r="B47" i="6"/>
  <c r="B212" i="6"/>
  <c r="B543" i="6"/>
  <c r="B436" i="6"/>
  <c r="B546" i="6"/>
  <c r="B494" i="6"/>
  <c r="B172" i="6"/>
  <c r="B373" i="6"/>
  <c r="B469" i="6"/>
  <c r="B433" i="6"/>
  <c r="B520" i="6"/>
  <c r="B83" i="6"/>
  <c r="B20" i="6"/>
  <c r="B173" i="6"/>
  <c r="B388" i="6"/>
  <c r="B457" i="6"/>
  <c r="B563" i="6"/>
  <c r="B385" i="6"/>
  <c r="B67" i="6"/>
  <c r="B312" i="6"/>
  <c r="B510" i="6"/>
  <c r="B591" i="6"/>
  <c r="B421" i="6"/>
  <c r="B597" i="6"/>
  <c r="B401" i="6"/>
  <c r="B402" i="6"/>
  <c r="B21" i="6"/>
  <c r="B396" i="6"/>
  <c r="B18" i="6"/>
  <c r="B518" i="6"/>
  <c r="B130" i="6"/>
  <c r="B451" i="6"/>
  <c r="B490" i="6"/>
  <c r="B507" i="6"/>
  <c r="B113" i="6"/>
  <c r="B383" i="6"/>
  <c r="B29" i="6"/>
  <c r="B426" i="6"/>
  <c r="B470" i="6"/>
  <c r="B397" i="6"/>
  <c r="B145" i="6"/>
  <c r="B316" i="6"/>
  <c r="B361" i="6"/>
  <c r="B398" i="6"/>
  <c r="B116" i="6"/>
  <c r="B537" i="6"/>
  <c r="B52" i="6"/>
  <c r="B399" i="6"/>
  <c r="B545" i="6"/>
  <c r="B196" i="6"/>
  <c r="B493" i="6"/>
  <c r="B228" i="6"/>
  <c r="B500" i="6"/>
  <c r="B464" i="6"/>
  <c r="B132" i="6"/>
  <c r="B484" i="6"/>
  <c r="B455" i="6"/>
  <c r="B381" i="6"/>
  <c r="B185" i="6"/>
  <c r="B389" i="6"/>
  <c r="B3" i="6"/>
  <c r="B379" i="6"/>
  <c r="B523" i="6"/>
  <c r="B25" i="6"/>
  <c r="B110" i="6"/>
  <c r="B446" i="6"/>
  <c r="B588" i="6"/>
  <c r="B167" i="6"/>
  <c r="B467" i="6"/>
  <c r="B477" i="6"/>
  <c r="B492" i="6"/>
  <c r="B180" i="6"/>
  <c r="B65" i="6"/>
  <c r="B171" i="6"/>
  <c r="B431" i="6"/>
  <c r="B216" i="6"/>
  <c r="B218" i="6"/>
  <c r="B215" i="6"/>
  <c r="B226" i="6"/>
  <c r="B407" i="6"/>
  <c r="B351" i="6"/>
  <c r="B102" i="6"/>
  <c r="B411" i="6"/>
  <c r="B274" i="6"/>
  <c r="B122" i="6"/>
  <c r="B509" i="6"/>
  <c r="B214" i="6"/>
  <c r="B444" i="6"/>
  <c r="B569" i="6"/>
  <c r="B306" i="6"/>
  <c r="B462" i="6"/>
  <c r="B400" i="6"/>
  <c r="B525" i="6"/>
  <c r="B562" i="6"/>
  <c r="B472" i="6"/>
  <c r="B66" i="6"/>
  <c r="B308" i="6"/>
  <c r="B41" i="6"/>
  <c r="B119" i="6"/>
  <c r="B6" i="6"/>
  <c r="B368" i="6"/>
  <c r="B314" i="6"/>
  <c r="B584" i="6"/>
  <c r="B166" i="6"/>
  <c r="B498" i="6"/>
  <c r="B198" i="6"/>
  <c r="B350" i="6"/>
  <c r="B583" i="6"/>
  <c r="B137" i="6"/>
  <c r="B463" i="6"/>
  <c r="B219" i="6"/>
  <c r="B50" i="6"/>
  <c r="B571" i="6"/>
  <c r="B143" i="6"/>
  <c r="B344" i="6"/>
  <c r="B14" i="6"/>
  <c r="B237" i="6"/>
  <c r="B521" i="6"/>
  <c r="B548" i="6"/>
  <c r="B197" i="6"/>
  <c r="B115" i="6"/>
  <c r="B120" i="6"/>
  <c r="B420" i="6"/>
  <c r="B189" i="6"/>
  <c r="B529" i="6"/>
  <c r="B127" i="6"/>
  <c r="B408" i="6"/>
  <c r="B227" i="6"/>
  <c r="B374" i="6"/>
  <c r="B564" i="6"/>
  <c r="B225" i="6"/>
  <c r="B443" i="6"/>
  <c r="B465" i="6"/>
  <c r="B517" i="6"/>
  <c r="B380" i="6"/>
  <c r="B496" i="6"/>
  <c r="B79" i="6"/>
  <c r="B459" i="6"/>
  <c r="B238" i="6"/>
  <c r="B483" i="6"/>
  <c r="B371" i="6"/>
  <c r="B480" i="6"/>
  <c r="B186" i="6"/>
  <c r="B168" i="6"/>
  <c r="B56" i="6"/>
  <c r="B15" i="6"/>
  <c r="B37" i="6"/>
  <c r="B348" i="6"/>
  <c r="B577" i="6"/>
  <c r="B596" i="6"/>
  <c r="B134" i="6"/>
  <c r="B533" i="6"/>
  <c r="B478" i="6"/>
  <c r="B506" i="6"/>
  <c r="B26" i="6"/>
  <c r="B549" i="6"/>
  <c r="B409" i="6"/>
  <c r="B499" i="6"/>
  <c r="B566" i="6"/>
  <c r="B370" i="6"/>
  <c r="B40" i="6"/>
  <c r="B123" i="6"/>
  <c r="B183" i="6"/>
  <c r="B502" i="6"/>
  <c r="B139" i="6"/>
  <c r="B353" i="6"/>
  <c r="B39" i="6"/>
  <c r="B362" i="6"/>
  <c r="B430" i="6"/>
  <c r="B12" i="6"/>
  <c r="B2" i="6"/>
  <c r="B538" i="6"/>
  <c r="B527" i="6"/>
  <c r="B236" i="6"/>
  <c r="B567" i="6"/>
  <c r="B573" i="6"/>
  <c r="B69" i="6"/>
  <c r="B410" i="6"/>
  <c r="B557" i="6"/>
  <c r="B542" i="6"/>
  <c r="B435" i="6"/>
  <c r="B181" i="6"/>
  <c r="B456" i="6"/>
  <c r="B354" i="6"/>
  <c r="B188" i="6"/>
  <c r="B505" i="6"/>
  <c r="B111" i="6"/>
  <c r="B439" i="6"/>
  <c r="B481" i="6"/>
  <c r="B192" i="6"/>
  <c r="B360" i="6"/>
  <c r="B223" i="6"/>
  <c r="B271" i="6"/>
  <c r="B11" i="6"/>
  <c r="B138" i="6"/>
  <c r="B125" i="6"/>
  <c r="B194" i="6"/>
  <c r="B147" i="6"/>
  <c r="B514" i="6"/>
  <c r="B68" i="6"/>
  <c r="B575" i="6"/>
  <c r="B97" i="6"/>
  <c r="B205" i="6"/>
  <c r="B586" i="6"/>
  <c r="B504" i="6"/>
  <c r="B528" i="6"/>
  <c r="B553" i="6"/>
  <c r="B315" i="6"/>
  <c r="B391" i="6"/>
  <c r="B454" i="6"/>
  <c r="B424" i="6"/>
  <c r="B434" i="6"/>
  <c r="B364" i="6"/>
  <c r="B440" i="6"/>
  <c r="B142" i="6"/>
  <c r="B91" i="6"/>
  <c r="B532" i="6"/>
  <c r="B304" i="6"/>
  <c r="B526" i="6"/>
  <c r="B51" i="6"/>
  <c r="B187" i="6"/>
  <c r="B460" i="6"/>
  <c r="B141" i="6"/>
  <c r="B474" i="6"/>
  <c r="B239" i="6"/>
  <c r="B17" i="6"/>
  <c r="B220" i="6"/>
  <c r="B126" i="6"/>
  <c r="B221" i="6"/>
  <c r="B560" i="6"/>
  <c r="B534" i="6"/>
  <c r="B599" i="6"/>
  <c r="B488" i="6"/>
  <c r="B406" i="6"/>
  <c r="B387" i="6"/>
  <c r="B200" i="6"/>
  <c r="B428" i="6"/>
  <c r="B535" i="6"/>
  <c r="B519" i="6"/>
  <c r="B278" i="6"/>
  <c r="B475" i="6"/>
  <c r="B422" i="6"/>
  <c r="B473" i="6"/>
  <c r="B195" i="6"/>
  <c r="B376" i="6"/>
  <c r="B432" i="6"/>
  <c r="B416" i="6"/>
  <c r="B279" i="6"/>
  <c r="R12" i="1" l="1"/>
  <c r="R8" i="1"/>
  <c r="E9" i="1"/>
  <c r="E9" i="7"/>
  <c r="B117" i="6"/>
  <c r="B98" i="6"/>
  <c r="B418" i="6"/>
  <c r="B531" i="6"/>
  <c r="B522" i="6"/>
  <c r="B405" i="6"/>
  <c r="B272" i="6"/>
  <c r="B482" i="6"/>
  <c r="B479" i="6"/>
  <c r="B55" i="6"/>
  <c r="B231" i="6"/>
  <c r="B45" i="6"/>
  <c r="B103" i="6"/>
  <c r="B468" i="6"/>
  <c r="B437" i="6"/>
  <c r="B572" i="6"/>
  <c r="B22" i="6"/>
  <c r="B438" i="6"/>
  <c r="B53" i="6"/>
  <c r="B547" i="6"/>
  <c r="B24" i="6"/>
  <c r="B476" i="6"/>
  <c r="B585" i="6"/>
  <c r="B217" i="6"/>
  <c r="B544" i="6"/>
  <c r="B581" i="6"/>
  <c r="B44" i="6"/>
  <c r="B501" i="6"/>
  <c r="B372" i="6"/>
  <c r="B442" i="6"/>
  <c r="B390" i="6"/>
  <c r="B70" i="6"/>
  <c r="B276" i="6"/>
  <c r="B536" i="6"/>
  <c r="B62" i="6"/>
  <c r="B598" i="6"/>
  <c r="B199" i="6"/>
  <c r="B489" i="6"/>
  <c r="B450" i="6"/>
  <c r="B576" i="6"/>
  <c r="B579" i="6"/>
  <c r="B9" i="6"/>
  <c r="B540" i="6"/>
  <c r="B131" i="6"/>
  <c r="B565" i="6"/>
  <c r="B516" i="6"/>
  <c r="B129" i="6"/>
  <c r="B224" i="6"/>
  <c r="B486" i="6"/>
  <c r="B394" i="6"/>
  <c r="B100" i="6"/>
  <c r="B589" i="6"/>
  <c r="B8" i="6"/>
  <c r="B541" i="6"/>
  <c r="B558" i="6"/>
  <c r="B508" i="6"/>
  <c r="B449" i="6"/>
  <c r="B366" i="6"/>
  <c r="B414" i="6"/>
  <c r="B46" i="6"/>
  <c r="B378" i="6"/>
  <c r="B559" i="6"/>
  <c r="B471" i="6"/>
  <c r="B511" i="6"/>
  <c r="B466" i="6"/>
  <c r="B539" i="6"/>
  <c r="B144" i="6"/>
  <c r="B92" i="6"/>
  <c r="B133" i="6"/>
  <c r="B273" i="6"/>
  <c r="B184" i="6"/>
</calcChain>
</file>

<file path=xl/sharedStrings.xml><?xml version="1.0" encoding="utf-8"?>
<sst xmlns="http://schemas.openxmlformats.org/spreadsheetml/2006/main" count="1896" uniqueCount="1586">
  <si>
    <t>キャラクター名</t>
    <rPh sb="6" eb="7">
      <t>メイ</t>
    </rPh>
    <phoneticPr fontId="1"/>
  </si>
  <si>
    <t>プレイヤー名</t>
    <rPh sb="5" eb="6">
      <t>メイ</t>
    </rPh>
    <phoneticPr fontId="1"/>
  </si>
  <si>
    <t>種族</t>
  </si>
  <si>
    <t>年齢</t>
    <rPh sb="0" eb="2">
      <t>ネンレイ</t>
    </rPh>
    <phoneticPr fontId="1"/>
  </si>
  <si>
    <t>能力値</t>
    <rPh sb="0" eb="2">
      <t>ノウリョク</t>
    </rPh>
    <rPh sb="2" eb="3">
      <t>チ</t>
    </rPh>
    <phoneticPr fontId="1"/>
  </si>
  <si>
    <t>心</t>
  </si>
  <si>
    <t>心</t>
    <rPh sb="0" eb="1">
      <t>シン</t>
    </rPh>
    <phoneticPr fontId="1"/>
  </si>
  <si>
    <t>技</t>
  </si>
  <si>
    <t>技</t>
    <rPh sb="0" eb="1">
      <t>ワザ</t>
    </rPh>
    <phoneticPr fontId="1"/>
  </si>
  <si>
    <t>体</t>
  </si>
  <si>
    <t>体</t>
    <rPh sb="0" eb="1">
      <t>カラダ</t>
    </rPh>
    <phoneticPr fontId="1"/>
  </si>
  <si>
    <t>運</t>
  </si>
  <si>
    <t>レベルアップ時に器用さ+1</t>
  </si>
  <si>
    <t>レベルアップ時に敏捷+1</t>
  </si>
  <si>
    <t>レベルアップ時に精神+1</t>
  </si>
  <si>
    <t>レベルアップ時に耐久+1</t>
  </si>
  <si>
    <t>レベルアップ時に知力+1</t>
  </si>
  <si>
    <t>レベルアップ時に魔力+1</t>
  </si>
  <si>
    <t>トロール</t>
  </si>
  <si>
    <t>レベルアップ時に力+2</t>
  </si>
  <si>
    <t>メイド</t>
  </si>
  <si>
    <t>レベルアップ時に任意に+1</t>
  </si>
  <si>
    <t>黒路家</t>
  </si>
  <si>
    <t>選択不可</t>
  </si>
  <si>
    <t>半獣</t>
  </si>
  <si>
    <t>レベルアップ時に力+1</t>
  </si>
  <si>
    <t>神獣</t>
  </si>
  <si>
    <t>魔獣</t>
  </si>
  <si>
    <t>機界ユニット</t>
  </si>
  <si>
    <t>人形</t>
  </si>
  <si>
    <t>職業選択不可</t>
  </si>
  <si>
    <t>草人</t>
  </si>
  <si>
    <t>レベルアップ時に精神+2</t>
  </si>
  <si>
    <t>屍鬼</t>
  </si>
  <si>
    <t>回復アイテム無効。転職不可</t>
  </si>
  <si>
    <t>妖精</t>
  </si>
  <si>
    <t>天使</t>
  </si>
  <si>
    <t>宇宙人</t>
  </si>
  <si>
    <t>獄卒</t>
  </si>
  <si>
    <t>巨人</t>
  </si>
  <si>
    <t>ガーゴイル</t>
  </si>
  <si>
    <t>魔術師</t>
  </si>
  <si>
    <t>転職不可</t>
  </si>
  <si>
    <t>魔法使い</t>
  </si>
  <si>
    <t>生きている武器</t>
  </si>
  <si>
    <t>ドラゴン</t>
  </si>
  <si>
    <t>ゴーレム</t>
  </si>
  <si>
    <t>精霊</t>
  </si>
  <si>
    <t>幽霊</t>
  </si>
  <si>
    <t>ダメージ無し</t>
  </si>
  <si>
    <t>悪鬼</t>
  </si>
  <si>
    <t>色魔</t>
  </si>
  <si>
    <t>病魔</t>
  </si>
  <si>
    <t>英雄</t>
  </si>
  <si>
    <t>魔王</t>
  </si>
  <si>
    <t>ダイス</t>
    <phoneticPr fontId="1"/>
  </si>
  <si>
    <t>わざ</t>
    <phoneticPr fontId="1"/>
  </si>
  <si>
    <t>ちから</t>
    <phoneticPr fontId="1"/>
  </si>
  <si>
    <t>せいしん</t>
    <phoneticPr fontId="1"/>
  </si>
  <si>
    <t>HP</t>
    <phoneticPr fontId="1"/>
  </si>
  <si>
    <t>PP</t>
    <phoneticPr fontId="1"/>
  </si>
  <si>
    <t>現在</t>
    <rPh sb="0" eb="2">
      <t>ゲンザイ</t>
    </rPh>
    <phoneticPr fontId="1"/>
  </si>
  <si>
    <t>最大</t>
    <rPh sb="0" eb="2">
      <t>サイダイ</t>
    </rPh>
    <phoneticPr fontId="1"/>
  </si>
  <si>
    <t>種族</t>
    <rPh sb="0" eb="2">
      <t>シュゾク</t>
    </rPh>
    <phoneticPr fontId="1"/>
  </si>
  <si>
    <t>性別</t>
    <rPh sb="0" eb="2">
      <t>セイベツ</t>
    </rPh>
    <phoneticPr fontId="1"/>
  </si>
  <si>
    <t>種族値</t>
    <rPh sb="0" eb="3">
      <t>シュゾクチ</t>
    </rPh>
    <phoneticPr fontId="1"/>
  </si>
  <si>
    <t>所持金</t>
    <rPh sb="0" eb="3">
      <t>ショジキン</t>
    </rPh>
    <phoneticPr fontId="1"/>
  </si>
  <si>
    <t>職業</t>
    <rPh sb="0" eb="2">
      <t>ショクギョウ</t>
    </rPh>
    <phoneticPr fontId="1"/>
  </si>
  <si>
    <t>経験点</t>
    <rPh sb="0" eb="2">
      <t>ケイケン</t>
    </rPh>
    <rPh sb="2" eb="3">
      <t>テン</t>
    </rPh>
    <phoneticPr fontId="1"/>
  </si>
  <si>
    <t>名誉点</t>
    <rPh sb="0" eb="2">
      <t>メイヨ</t>
    </rPh>
    <rPh sb="2" eb="3">
      <t>テン</t>
    </rPh>
    <phoneticPr fontId="1"/>
  </si>
  <si>
    <t>職業補正</t>
    <rPh sb="0" eb="2">
      <t>ショクギョウ</t>
    </rPh>
    <rPh sb="2" eb="4">
      <t>ホセイ</t>
    </rPh>
    <phoneticPr fontId="1"/>
  </si>
  <si>
    <t>職業名</t>
  </si>
  <si>
    <t>アビリティ</t>
  </si>
  <si>
    <t>剣技</t>
  </si>
  <si>
    <t>体技</t>
  </si>
  <si>
    <t>弓術</t>
  </si>
  <si>
    <t>魔術</t>
  </si>
  <si>
    <t>槍術</t>
  </si>
  <si>
    <t>芸術</t>
  </si>
  <si>
    <t>獣魔術士（ラーニング）</t>
  </si>
  <si>
    <t>獣魔術</t>
  </si>
  <si>
    <t>魔剣士（剣に魔術による属性付与）</t>
  </si>
  <si>
    <t>召喚士(契約モンスターを召喚して戦闘に参加させる)</t>
  </si>
  <si>
    <t>召喚</t>
  </si>
  <si>
    <t>指令</t>
  </si>
  <si>
    <t>騎兵(馬に乗る、馬の餌代がかかる)</t>
  </si>
  <si>
    <t>銃技</t>
  </si>
  <si>
    <t>爆弾</t>
  </si>
  <si>
    <t>肉体改造兵(毎レベルアップ時にボーナスを再振り分けられる)</t>
  </si>
  <si>
    <t>ドラゴンライダー(ドラゴンに騎乗する、ドラゴンが追加攻撃を行う)</t>
  </si>
  <si>
    <t>竜人技</t>
  </si>
  <si>
    <t>スロット</t>
  </si>
  <si>
    <t>壊し屋（俺屍のあれ。偶数でミスる代わりにダイス五倍）</t>
  </si>
  <si>
    <t>商人（モンスターを換金できる。ぜになげが使える）</t>
  </si>
  <si>
    <t>メンテナー（乱数を操る。ダイスの数字を入れ替える）</t>
  </si>
  <si>
    <t>乱数調整</t>
  </si>
  <si>
    <t>狂戦士（魔法・アイテム使用不可）</t>
  </si>
  <si>
    <t>あばれる</t>
  </si>
  <si>
    <t>鍛治士（自作武器防具）</t>
  </si>
  <si>
    <t>吟遊詩人（呪歌・歌ってるあいだ効果継続するタイプの魔術）</t>
  </si>
  <si>
    <t>踊り子(舞踏・踊ってる間効果持続するタイプの魔術)</t>
  </si>
  <si>
    <t>手術</t>
  </si>
  <si>
    <t>看護婦(医療補助・医者の技効果と自身の技効果倍)</t>
  </si>
  <si>
    <t>棋士(戯遊魔術・軍団召喚)</t>
  </si>
  <si>
    <t>指す</t>
  </si>
  <si>
    <t>心</t>
    <rPh sb="0" eb="1">
      <t>ココロ</t>
    </rPh>
    <phoneticPr fontId="1"/>
  </si>
  <si>
    <t>技</t>
    <rPh sb="0" eb="1">
      <t>ワザ</t>
    </rPh>
    <phoneticPr fontId="1"/>
  </si>
  <si>
    <t>体</t>
    <rPh sb="0" eb="1">
      <t>タイ</t>
    </rPh>
    <phoneticPr fontId="1"/>
  </si>
  <si>
    <t>機動力</t>
    <rPh sb="0" eb="3">
      <t>キドウリョク</t>
    </rPh>
    <phoneticPr fontId="1"/>
  </si>
  <si>
    <t>猫（にゃぁ）</t>
    <rPh sb="0" eb="1">
      <t>ネコ</t>
    </rPh>
    <phoneticPr fontId="1"/>
  </si>
  <si>
    <t>職業値</t>
    <rPh sb="0" eb="2">
      <t>ショクギョウ</t>
    </rPh>
    <rPh sb="2" eb="3">
      <t>チ</t>
    </rPh>
    <phoneticPr fontId="1"/>
  </si>
  <si>
    <t>法術</t>
    <rPh sb="0" eb="1">
      <t>ホウ</t>
    </rPh>
    <rPh sb="1" eb="2">
      <t>ジュツ</t>
    </rPh>
    <phoneticPr fontId="1"/>
  </si>
  <si>
    <t>盗技</t>
    <rPh sb="0" eb="1">
      <t>ヌス</t>
    </rPh>
    <rPh sb="1" eb="2">
      <t>ワザ</t>
    </rPh>
    <phoneticPr fontId="1"/>
  </si>
  <si>
    <t>○○使い（道具を使用するだけのジョブ</t>
    <rPh sb="2" eb="3">
      <t>ツカ</t>
    </rPh>
    <rPh sb="5" eb="7">
      <t>ドウグ</t>
    </rPh>
    <rPh sb="8" eb="10">
      <t>シヨウ</t>
    </rPh>
    <phoneticPr fontId="1"/>
  </si>
  <si>
    <t>○○わざ</t>
    <phoneticPr fontId="1"/>
  </si>
  <si>
    <t>銃士(銃を撃つ、弾代がかかる)</t>
    <rPh sb="1" eb="2">
      <t>シ</t>
    </rPh>
    <phoneticPr fontId="1"/>
  </si>
  <si>
    <t>花火士(爆弾を作る、爆弾を投げる)</t>
    <rPh sb="2" eb="3">
      <t>シ</t>
    </rPh>
    <phoneticPr fontId="1"/>
  </si>
  <si>
    <t>教師（本を武器として扱う。経験値に＋補正）</t>
    <rPh sb="0" eb="2">
      <t>キョウシ</t>
    </rPh>
    <rPh sb="3" eb="4">
      <t>ホン</t>
    </rPh>
    <rPh sb="5" eb="7">
      <t>ブキ</t>
    </rPh>
    <rPh sb="10" eb="11">
      <t>アツカ</t>
    </rPh>
    <rPh sb="13" eb="16">
      <t>ケイケンチ</t>
    </rPh>
    <rPh sb="18" eb="20">
      <t>ホセイ</t>
    </rPh>
    <phoneticPr fontId="1"/>
  </si>
  <si>
    <t>授業</t>
    <rPh sb="0" eb="2">
      <t>ジュギョウ</t>
    </rPh>
    <phoneticPr fontId="1"/>
  </si>
  <si>
    <t>楽士（演奏・演奏しているあいだ効果持続する魔術</t>
    <rPh sb="0" eb="2">
      <t>ガクシ</t>
    </rPh>
    <rPh sb="3" eb="5">
      <t>エンソウ</t>
    </rPh>
    <rPh sb="6" eb="8">
      <t>エンソウ</t>
    </rPh>
    <rPh sb="15" eb="17">
      <t>コウカ</t>
    </rPh>
    <rPh sb="17" eb="19">
      <t>ジゾク</t>
    </rPh>
    <rPh sb="21" eb="23">
      <t>マジュツ</t>
    </rPh>
    <phoneticPr fontId="1"/>
  </si>
  <si>
    <t>医士(手術・死亡ステータスの回復)</t>
    <rPh sb="1" eb="2">
      <t>シ</t>
    </rPh>
    <phoneticPr fontId="1"/>
  </si>
  <si>
    <t>機械工（機械工作・メンテナンス）</t>
    <rPh sb="0" eb="3">
      <t>キカイコウ</t>
    </rPh>
    <rPh sb="4" eb="6">
      <t>キカイ</t>
    </rPh>
    <rPh sb="6" eb="8">
      <t>コウサク</t>
    </rPh>
    <phoneticPr fontId="1"/>
  </si>
  <si>
    <t>配管工</t>
    <rPh sb="0" eb="3">
      <t>ハイカンコウ</t>
    </rPh>
    <phoneticPr fontId="1"/>
  </si>
  <si>
    <t>心術</t>
    <rPh sb="0" eb="2">
      <t>シンジュツ</t>
    </rPh>
    <phoneticPr fontId="1"/>
  </si>
  <si>
    <t>神官（ジョブチェンジをさせられる）</t>
    <rPh sb="0" eb="2">
      <t>シンカン</t>
    </rPh>
    <phoneticPr fontId="1"/>
  </si>
  <si>
    <t>人形士（人形を作れる・人形を直せる）</t>
    <rPh sb="0" eb="3">
      <t>ニンギョウシ</t>
    </rPh>
    <rPh sb="4" eb="6">
      <t>ニンギョウ</t>
    </rPh>
    <rPh sb="7" eb="8">
      <t>ツク</t>
    </rPh>
    <rPh sb="11" eb="13">
      <t>ニンギョウ</t>
    </rPh>
    <rPh sb="14" eb="15">
      <t>ナオ</t>
    </rPh>
    <phoneticPr fontId="1"/>
  </si>
  <si>
    <t>ドール</t>
    <phoneticPr fontId="1"/>
  </si>
  <si>
    <t>傀儡士（いろいろ操れる）</t>
    <rPh sb="0" eb="3">
      <t>クグツシ</t>
    </rPh>
    <rPh sb="8" eb="9">
      <t>アヤツ</t>
    </rPh>
    <phoneticPr fontId="1"/>
  </si>
  <si>
    <t>成長値</t>
    <rPh sb="0" eb="2">
      <t>セイチョウ</t>
    </rPh>
    <rPh sb="2" eb="3">
      <t>チ</t>
    </rPh>
    <phoneticPr fontId="1"/>
  </si>
  <si>
    <t>レベル</t>
    <phoneticPr fontId="1"/>
  </si>
  <si>
    <t>冒険者</t>
    <rPh sb="0" eb="3">
      <t>ボウケンシャ</t>
    </rPh>
    <phoneticPr fontId="1"/>
  </si>
  <si>
    <t>なし</t>
    <phoneticPr fontId="1"/>
  </si>
  <si>
    <t>農夫</t>
    <rPh sb="0" eb="2">
      <t>ノウフ</t>
    </rPh>
    <phoneticPr fontId="1"/>
  </si>
  <si>
    <t>羊飼い(メーシャ)</t>
    <rPh sb="0" eb="2">
      <t>ヒツジカ</t>
    </rPh>
    <phoneticPr fontId="1"/>
  </si>
  <si>
    <t>忍(ミトゥナ)</t>
    <rPh sb="0" eb="1">
      <t>シノ</t>
    </rPh>
    <phoneticPr fontId="1"/>
  </si>
  <si>
    <t>髪結い士(カルカラ)</t>
    <rPh sb="0" eb="2">
      <t>カミユ</t>
    </rPh>
    <rPh sb="3" eb="4">
      <t>シ</t>
    </rPh>
    <phoneticPr fontId="1"/>
  </si>
  <si>
    <t>解体士(スィンハ)</t>
    <rPh sb="0" eb="3">
      <t>カイタイシ</t>
    </rPh>
    <phoneticPr fontId="1"/>
  </si>
  <si>
    <t>巫女（カンニャー）</t>
    <rPh sb="0" eb="2">
      <t>ミコ</t>
    </rPh>
    <phoneticPr fontId="1"/>
  </si>
  <si>
    <t>融合士（ダヌス）</t>
    <rPh sb="0" eb="3">
      <t>ユウゴウシ</t>
    </rPh>
    <phoneticPr fontId="1"/>
  </si>
  <si>
    <t>逃がし屋（マカラ）</t>
    <rPh sb="0" eb="1">
      <t>ニ</t>
    </rPh>
    <rPh sb="3" eb="4">
      <t>ヤ</t>
    </rPh>
    <phoneticPr fontId="1"/>
  </si>
  <si>
    <t>酌士（クンバ）</t>
    <rPh sb="0" eb="2">
      <t>シャクシ</t>
    </rPh>
    <phoneticPr fontId="1"/>
  </si>
  <si>
    <t>釣り士（ミーナ）</t>
    <rPh sb="0" eb="1">
      <t>ツ</t>
    </rPh>
    <rPh sb="2" eb="3">
      <t>シ</t>
    </rPh>
    <phoneticPr fontId="1"/>
  </si>
  <si>
    <t>風水士（風読みの一族）</t>
    <rPh sb="0" eb="2">
      <t>フウスイ</t>
    </rPh>
    <rPh sb="2" eb="3">
      <t>シ</t>
    </rPh>
    <rPh sb="4" eb="5">
      <t>カゼ</t>
    </rPh>
    <rPh sb="5" eb="6">
      <t>ヨ</t>
    </rPh>
    <rPh sb="8" eb="10">
      <t>イチゾク</t>
    </rPh>
    <phoneticPr fontId="1"/>
  </si>
  <si>
    <t>占星術士（星読みの一族）</t>
    <rPh sb="0" eb="4">
      <t>センセイジュツシ</t>
    </rPh>
    <rPh sb="5" eb="6">
      <t>ホシ</t>
    </rPh>
    <rPh sb="6" eb="7">
      <t>ヨ</t>
    </rPh>
    <rPh sb="9" eb="11">
      <t>イチゾク</t>
    </rPh>
    <phoneticPr fontId="1"/>
  </si>
  <si>
    <t>航海士（海読みの一族）</t>
    <rPh sb="0" eb="3">
      <t>コウカイシ</t>
    </rPh>
    <rPh sb="4" eb="5">
      <t>ウミ</t>
    </rPh>
    <rPh sb="5" eb="6">
      <t>ヨ</t>
    </rPh>
    <rPh sb="8" eb="10">
      <t>イチゾク</t>
    </rPh>
    <phoneticPr fontId="1"/>
  </si>
  <si>
    <t>合計値</t>
    <rPh sb="0" eb="3">
      <t>ゴウケイチ</t>
    </rPh>
    <phoneticPr fontId="1"/>
  </si>
  <si>
    <t>番人</t>
    <rPh sb="0" eb="2">
      <t>バンニン</t>
    </rPh>
    <phoneticPr fontId="1"/>
  </si>
  <si>
    <t>守備兵</t>
    <rPh sb="0" eb="3">
      <t>シュビヘイ</t>
    </rPh>
    <phoneticPr fontId="1"/>
  </si>
  <si>
    <t>備考</t>
    <rPh sb="0" eb="2">
      <t>ビコウ</t>
    </rPh>
    <phoneticPr fontId="1"/>
  </si>
  <si>
    <t>いんだら（午）</t>
    <rPh sb="5" eb="6">
      <t>ウマ</t>
    </rPh>
    <phoneticPr fontId="1"/>
  </si>
  <si>
    <t>くびら（亥）</t>
    <rPh sb="4" eb="5">
      <t>イ</t>
    </rPh>
    <phoneticPr fontId="1"/>
  </si>
  <si>
    <t>鍵士（びから）（子）</t>
    <rPh sb="0" eb="1">
      <t>カギ</t>
    </rPh>
    <rPh sb="1" eb="2">
      <t>シ</t>
    </rPh>
    <rPh sb="8" eb="9">
      <t>ネ</t>
    </rPh>
    <phoneticPr fontId="1"/>
  </si>
  <si>
    <t>打者（しょうとら）（丑）</t>
    <rPh sb="0" eb="2">
      <t>ダシャ</t>
    </rPh>
    <rPh sb="10" eb="11">
      <t>ウシ</t>
    </rPh>
    <phoneticPr fontId="1"/>
  </si>
  <si>
    <t>鷹匠（めきら）（酉）</t>
    <rPh sb="0" eb="2">
      <t>タカジョウ</t>
    </rPh>
    <rPh sb="8" eb="9">
      <t>トリ</t>
    </rPh>
    <phoneticPr fontId="1"/>
  </si>
  <si>
    <t>冒険者レベル</t>
    <rPh sb="0" eb="3">
      <t>ボウケンシャ</t>
    </rPh>
    <phoneticPr fontId="1"/>
  </si>
  <si>
    <t>ドロップアイテム</t>
    <phoneticPr fontId="1"/>
  </si>
  <si>
    <t>ウサギの角</t>
    <rPh sb="4" eb="5">
      <t>ツノ</t>
    </rPh>
    <phoneticPr fontId="1"/>
  </si>
  <si>
    <t>ウサギの皮</t>
    <rPh sb="4" eb="5">
      <t>カワ</t>
    </rPh>
    <phoneticPr fontId="1"/>
  </si>
  <si>
    <t>ウサギの肉</t>
    <rPh sb="4" eb="5">
      <t>ニク</t>
    </rPh>
    <phoneticPr fontId="1"/>
  </si>
  <si>
    <t>ネズミのトゲ</t>
    <phoneticPr fontId="1"/>
  </si>
  <si>
    <t>ネズミの皮</t>
    <rPh sb="4" eb="5">
      <t>カワ</t>
    </rPh>
    <phoneticPr fontId="1"/>
  </si>
  <si>
    <t>ネズミの肉</t>
    <rPh sb="4" eb="5">
      <t>ニク</t>
    </rPh>
    <phoneticPr fontId="1"/>
  </si>
  <si>
    <t>特殊効果</t>
    <rPh sb="0" eb="4">
      <t>トクシュコウカ</t>
    </rPh>
    <phoneticPr fontId="1"/>
  </si>
  <si>
    <t>パイロットの証</t>
    <rPh sb="6" eb="7">
      <t>あかし</t>
    </rPh>
    <phoneticPr fontId="1" type="Hiragana"/>
  </si>
  <si>
    <t>魔術文字</t>
    <rPh sb="0" eb="2">
      <t>まじゅつ</t>
    </rPh>
    <rPh sb="2" eb="4">
      <t>もじ</t>
    </rPh>
    <phoneticPr fontId="1" type="Hiragana"/>
  </si>
  <si>
    <t>分析術</t>
    <rPh sb="0" eb="2">
      <t>ぶんせき</t>
    </rPh>
    <rPh sb="2" eb="3">
      <t>じゅつ</t>
    </rPh>
    <phoneticPr fontId="1" type="Hiragana"/>
  </si>
  <si>
    <t>破壊術</t>
    <rPh sb="0" eb="2">
      <t>はかい</t>
    </rPh>
    <rPh sb="2" eb="3">
      <t>じゅつ</t>
    </rPh>
    <phoneticPr fontId="1" type="Hiragana"/>
  </si>
  <si>
    <t>格闘術</t>
    <rPh sb="0" eb="2">
      <t>かくとう</t>
    </rPh>
    <rPh sb="2" eb="3">
      <t>じゅつ</t>
    </rPh>
    <phoneticPr fontId="1" type="Hiragana"/>
  </si>
  <si>
    <t>降霊術</t>
    <rPh sb="0" eb="3">
      <t>こうれいじゅつ</t>
    </rPh>
    <phoneticPr fontId="1" type="Hiragana"/>
  </si>
  <si>
    <t>丈夫な顎</t>
    <rPh sb="0" eb="2">
      <t>じょうぶ</t>
    </rPh>
    <rPh sb="3" eb="4">
      <t>あご</t>
    </rPh>
    <phoneticPr fontId="1" type="Hiragana"/>
  </si>
  <si>
    <t>反応速度</t>
    <rPh sb="0" eb="2">
      <t>はんのう</t>
    </rPh>
    <rPh sb="2" eb="4">
      <t>そくど</t>
    </rPh>
    <phoneticPr fontId="1" type="Hiragana"/>
  </si>
  <si>
    <t>痛覚カット</t>
    <rPh sb="0" eb="2">
      <t>つうかく</t>
    </rPh>
    <phoneticPr fontId="1" type="Hiragana"/>
  </si>
  <si>
    <t>母性</t>
    <rPh sb="0" eb="2">
      <t>ぼせい</t>
    </rPh>
    <phoneticPr fontId="1" type="Hiragana"/>
  </si>
  <si>
    <t>不正</t>
    <rPh sb="0" eb="2">
      <t>ふせい</t>
    </rPh>
    <phoneticPr fontId="1" type="Hiragana"/>
  </si>
  <si>
    <t>業物</t>
    <rPh sb="0" eb="2">
      <t>わざもの</t>
    </rPh>
    <phoneticPr fontId="1" type="Hiragana"/>
  </si>
  <si>
    <t>椅子がフカフカに</t>
    <rPh sb="0" eb="2">
      <t>いす</t>
    </rPh>
    <phoneticPr fontId="1" type="Hiragana"/>
  </si>
  <si>
    <t>廃熱効果</t>
    <rPh sb="0" eb="2">
      <t>はいねつ</t>
    </rPh>
    <rPh sb="2" eb="4">
      <t>こうか</t>
    </rPh>
    <phoneticPr fontId="1" type="Hiragana"/>
  </si>
  <si>
    <t>精密射撃</t>
    <rPh sb="0" eb="2">
      <t>せいみつ</t>
    </rPh>
    <rPh sb="2" eb="4">
      <t>しゃげき</t>
    </rPh>
    <phoneticPr fontId="1" type="Hiragana"/>
  </si>
  <si>
    <t>経験システム</t>
    <rPh sb="0" eb="2">
      <t>けいけん</t>
    </rPh>
    <phoneticPr fontId="1" type="Hiragana"/>
  </si>
  <si>
    <t>モニタ拡大</t>
    <rPh sb="3" eb="5">
      <t>かくだい</t>
    </rPh>
    <phoneticPr fontId="1" type="Hiragana"/>
  </si>
  <si>
    <t>支配の魔眼</t>
    <rPh sb="0" eb="2">
      <t>しはい</t>
    </rPh>
    <rPh sb="3" eb="4">
      <t>ま</t>
    </rPh>
    <rPh sb="4" eb="5">
      <t>がん</t>
    </rPh>
    <phoneticPr fontId="1" type="Hiragana"/>
  </si>
  <si>
    <t>精神耐性</t>
    <rPh sb="0" eb="2">
      <t>せいしん</t>
    </rPh>
    <rPh sb="2" eb="4">
      <t>たいせい</t>
    </rPh>
    <phoneticPr fontId="1" type="Hiragana"/>
  </si>
  <si>
    <t>戦術理解</t>
    <rPh sb="0" eb="2">
      <t>せんじゅつ</t>
    </rPh>
    <rPh sb="2" eb="4">
      <t>りかい</t>
    </rPh>
    <phoneticPr fontId="1" type="Hiragana"/>
  </si>
  <si>
    <t>コイン投げ</t>
    <rPh sb="3" eb="4">
      <t>な</t>
    </rPh>
    <phoneticPr fontId="1" type="Hiragana"/>
  </si>
  <si>
    <t>錬金術</t>
    <rPh sb="0" eb="3">
      <t>れんきんじゅつ</t>
    </rPh>
    <phoneticPr fontId="1" type="Hiragana"/>
  </si>
  <si>
    <t>電波状態</t>
    <rPh sb="0" eb="2">
      <t>でんぱ</t>
    </rPh>
    <rPh sb="2" eb="4">
      <t>じょうたい</t>
    </rPh>
    <phoneticPr fontId="1" type="Hiragana"/>
  </si>
  <si>
    <t>防御性能</t>
    <rPh sb="0" eb="2">
      <t>ぼうぎょ</t>
    </rPh>
    <rPh sb="2" eb="4">
      <t>せいのう</t>
    </rPh>
    <phoneticPr fontId="1" type="Hiragana"/>
  </si>
  <si>
    <t>エネルギー回収</t>
    <rPh sb="5" eb="7">
      <t>かいしゅう</t>
    </rPh>
    <phoneticPr fontId="1" type="Hiragana"/>
  </si>
  <si>
    <t>瞬間移動</t>
    <rPh sb="0" eb="2">
      <t>しゅんかん</t>
    </rPh>
    <rPh sb="2" eb="4">
      <t>いどう</t>
    </rPh>
    <phoneticPr fontId="1" type="Hiragana"/>
  </si>
  <si>
    <t>重量軽減</t>
    <rPh sb="0" eb="2">
      <t>じゅうりょう</t>
    </rPh>
    <rPh sb="2" eb="4">
      <t>けいげん</t>
    </rPh>
    <phoneticPr fontId="1" type="Hiragana"/>
  </si>
  <si>
    <t>幸運</t>
    <rPh sb="0" eb="2">
      <t>こううん</t>
    </rPh>
    <phoneticPr fontId="1" type="Hiragana"/>
  </si>
  <si>
    <t>曲射</t>
    <rPh sb="0" eb="2">
      <t>きょくしゃ</t>
    </rPh>
    <phoneticPr fontId="1" type="Hiragana"/>
  </si>
  <si>
    <t>暗示</t>
    <rPh sb="0" eb="2">
      <t>あんじ</t>
    </rPh>
    <phoneticPr fontId="1" type="Hiragana"/>
  </si>
  <si>
    <t>水泳</t>
    <rPh sb="0" eb="2">
      <t>すいえい</t>
    </rPh>
    <phoneticPr fontId="1" type="Hiragana"/>
  </si>
  <si>
    <t>バッドエンド回避</t>
    <rPh sb="6" eb="8">
      <t>かいひ</t>
    </rPh>
    <phoneticPr fontId="1" type="Hiragana"/>
  </si>
  <si>
    <t>防音</t>
    <rPh sb="0" eb="2">
      <t>ぼうおん</t>
    </rPh>
    <phoneticPr fontId="1" type="Hiragana"/>
  </si>
  <si>
    <t>投擲術</t>
    <rPh sb="0" eb="2">
      <t>とうてき</t>
    </rPh>
    <rPh sb="2" eb="3">
      <t>じゅつ</t>
    </rPh>
    <phoneticPr fontId="1" type="Hiragana"/>
  </si>
  <si>
    <t>呼吸停止</t>
    <rPh sb="0" eb="2">
      <t>こきゅう</t>
    </rPh>
    <rPh sb="2" eb="4">
      <t>ていし</t>
    </rPh>
    <phoneticPr fontId="1" type="Hiragana"/>
  </si>
  <si>
    <t>フラグ察知の嗅覚</t>
    <rPh sb="3" eb="5">
      <t>さっち</t>
    </rPh>
    <rPh sb="6" eb="8">
      <t>きゅうかく</t>
    </rPh>
    <phoneticPr fontId="1" type="Hiragana"/>
  </si>
  <si>
    <t>狙った獲物は逃がさない</t>
    <rPh sb="0" eb="1">
      <t>ねら</t>
    </rPh>
    <rPh sb="3" eb="5">
      <t>えもの</t>
    </rPh>
    <rPh sb="6" eb="7">
      <t>に</t>
    </rPh>
    <phoneticPr fontId="1" type="Hiragana"/>
  </si>
  <si>
    <t>好感度上昇</t>
    <rPh sb="0" eb="3">
      <t>こうかんど</t>
    </rPh>
    <rPh sb="3" eb="5">
      <t>じょうしょう</t>
    </rPh>
    <phoneticPr fontId="1" type="Hiragana"/>
  </si>
  <si>
    <t>敏感肌</t>
    <rPh sb="0" eb="3">
      <t>びんかんはだ</t>
    </rPh>
    <phoneticPr fontId="1" type="Hiragana"/>
  </si>
  <si>
    <t>女神の抱擁</t>
    <rPh sb="0" eb="2">
      <t>めがみ</t>
    </rPh>
    <rPh sb="3" eb="5">
      <t>ほうよう</t>
    </rPh>
    <phoneticPr fontId="1" type="Hiragana"/>
  </si>
  <si>
    <t>想像力</t>
    <rPh sb="0" eb="3">
      <t>そうぞうりょく</t>
    </rPh>
    <phoneticPr fontId="1" type="Hiragana"/>
  </si>
  <si>
    <t>創造力</t>
    <rPh sb="0" eb="3">
      <t>そうぞうりょく</t>
    </rPh>
    <phoneticPr fontId="1" type="Hiragana"/>
  </si>
  <si>
    <t>究極生命体</t>
    <rPh sb="0" eb="2">
      <t>きゅうきょく</t>
    </rPh>
    <rPh sb="2" eb="5">
      <t>せいめいたい</t>
    </rPh>
    <phoneticPr fontId="1" type="Hiragana"/>
  </si>
  <si>
    <t>根性</t>
    <rPh sb="0" eb="2">
      <t>こんじょう</t>
    </rPh>
    <phoneticPr fontId="1" type="Hiragana"/>
  </si>
  <si>
    <t>瞳の輝き</t>
    <rPh sb="0" eb="1">
      <t>ひとみ</t>
    </rPh>
    <rPh sb="2" eb="3">
      <t>かがや</t>
    </rPh>
    <phoneticPr fontId="1" type="Hiragana"/>
  </si>
  <si>
    <t>アーティスト魂</t>
    <rPh sb="6" eb="7">
      <t>だましい</t>
    </rPh>
    <phoneticPr fontId="1" type="Hiragana"/>
  </si>
  <si>
    <t>不慮の事故</t>
    <rPh sb="0" eb="2">
      <t>ふりょ</t>
    </rPh>
    <rPh sb="3" eb="5">
      <t>じこ</t>
    </rPh>
    <phoneticPr fontId="1" type="Hiragana"/>
  </si>
  <si>
    <t>風の察知</t>
    <rPh sb="0" eb="1">
      <t>かぜ</t>
    </rPh>
    <rPh sb="2" eb="4">
      <t>さっち</t>
    </rPh>
    <phoneticPr fontId="1" type="Hiragana"/>
  </si>
  <si>
    <t>俊足</t>
    <rPh sb="0" eb="2">
      <t>しゅんそく</t>
    </rPh>
    <phoneticPr fontId="1" type="Hiragana"/>
  </si>
  <si>
    <t>禁欲</t>
    <rPh sb="0" eb="2">
      <t>きんよく</t>
    </rPh>
    <phoneticPr fontId="1" type="Hiragana"/>
  </si>
  <si>
    <t>快眠</t>
    <rPh sb="0" eb="2">
      <t>かいみん</t>
    </rPh>
    <phoneticPr fontId="1" type="Hiragana"/>
  </si>
  <si>
    <t>石の拳</t>
    <rPh sb="0" eb="1">
      <t>いし</t>
    </rPh>
    <rPh sb="2" eb="3">
      <t>こぶし</t>
    </rPh>
    <phoneticPr fontId="1" type="Hiragana"/>
  </si>
  <si>
    <t>純潔</t>
    <rPh sb="0" eb="2">
      <t>じゅんけつ</t>
    </rPh>
    <phoneticPr fontId="1" type="Hiragana"/>
  </si>
  <si>
    <t>火力の調節</t>
    <rPh sb="0" eb="2">
      <t>かりょく</t>
    </rPh>
    <rPh sb="3" eb="5">
      <t>ちょうせつ</t>
    </rPh>
    <phoneticPr fontId="1" type="Hiragana"/>
  </si>
  <si>
    <t>急速製氷</t>
    <rPh sb="0" eb="2">
      <t>きゅうそく</t>
    </rPh>
    <rPh sb="2" eb="4">
      <t>せいひょう</t>
    </rPh>
    <phoneticPr fontId="1" type="Hiragana"/>
  </si>
  <si>
    <t>裁縫術</t>
    <rPh sb="0" eb="2">
      <t>さいほう</t>
    </rPh>
    <rPh sb="2" eb="3">
      <t>じゅつ</t>
    </rPh>
    <phoneticPr fontId="1" type="Hiragana"/>
  </si>
  <si>
    <t>縫合術</t>
    <rPh sb="0" eb="2">
      <t>ほうごう</t>
    </rPh>
    <rPh sb="2" eb="3">
      <t>じゅつ</t>
    </rPh>
    <phoneticPr fontId="1" type="Hiragana"/>
  </si>
  <si>
    <t>隠密</t>
    <rPh sb="0" eb="2">
      <t>おんみつ</t>
    </rPh>
    <phoneticPr fontId="1" type="Hiragana"/>
  </si>
  <si>
    <t>直感</t>
    <rPh sb="0" eb="2">
      <t>ちょっかん</t>
    </rPh>
    <phoneticPr fontId="1" type="Hiragana"/>
  </si>
  <si>
    <t>伐採術</t>
    <rPh sb="0" eb="2">
      <t>ばっさい</t>
    </rPh>
    <rPh sb="2" eb="3">
      <t>じゅつ</t>
    </rPh>
    <phoneticPr fontId="1" type="Hiragana"/>
  </si>
  <si>
    <t>夜目</t>
    <rPh sb="0" eb="2">
      <t>よめ</t>
    </rPh>
    <phoneticPr fontId="1" type="Hiragana"/>
  </si>
  <si>
    <t>メモリ増強</t>
    <rPh sb="3" eb="5">
      <t>ぞうきょう</t>
    </rPh>
    <phoneticPr fontId="1" type="Hiragana"/>
  </si>
  <si>
    <t>マナ防御</t>
    <rPh sb="2" eb="4">
      <t>ぼうぎょ</t>
    </rPh>
    <phoneticPr fontId="1" type="Hiragana"/>
  </si>
  <si>
    <t>洗浄効率</t>
    <rPh sb="0" eb="2">
      <t>せんじょう</t>
    </rPh>
    <rPh sb="2" eb="4">
      <t>こうりつ</t>
    </rPh>
    <phoneticPr fontId="1" type="Hiragana"/>
  </si>
  <si>
    <t>水中歩行</t>
    <rPh sb="0" eb="2">
      <t>すいちゅう</t>
    </rPh>
    <rPh sb="2" eb="4">
      <t>ほこう</t>
    </rPh>
    <phoneticPr fontId="1" type="Hiragana"/>
  </si>
  <si>
    <t>グロ耐性</t>
    <rPh sb="2" eb="4">
      <t>たいせい</t>
    </rPh>
    <phoneticPr fontId="1" type="Hiragana"/>
  </si>
  <si>
    <t>エネルギー遮断</t>
    <rPh sb="5" eb="7">
      <t>しゃだん</t>
    </rPh>
    <phoneticPr fontId="1" type="Hiragana"/>
  </si>
  <si>
    <t>二重の極み</t>
    <rPh sb="0" eb="2">
      <t>ふたえ</t>
    </rPh>
    <rPh sb="3" eb="4">
      <t>きわ</t>
    </rPh>
    <phoneticPr fontId="1" type="Hiragana"/>
  </si>
  <si>
    <t>暴食</t>
    <rPh sb="0" eb="2">
      <t>ぼうしょく</t>
    </rPh>
    <phoneticPr fontId="1" type="Hiragana"/>
  </si>
  <si>
    <t>肌のうるおい</t>
    <rPh sb="0" eb="1">
      <t>はだ</t>
    </rPh>
    <phoneticPr fontId="1" type="Hiragana"/>
  </si>
  <si>
    <t>斬れ味</t>
    <rPh sb="0" eb="1">
      <t>き</t>
    </rPh>
    <rPh sb="2" eb="3">
      <t>あじ</t>
    </rPh>
    <phoneticPr fontId="1" type="Hiragana"/>
  </si>
  <si>
    <t>吸収</t>
    <rPh sb="0" eb="2">
      <t>きゅうしゅう</t>
    </rPh>
    <phoneticPr fontId="1" type="Hiragana"/>
  </si>
  <si>
    <t>回転</t>
    <rPh sb="0" eb="2">
      <t>かいてん</t>
    </rPh>
    <phoneticPr fontId="1" type="Hiragana"/>
  </si>
  <si>
    <t>爆弾化</t>
    <rPh sb="0" eb="2">
      <t>ばくだん</t>
    </rPh>
    <rPh sb="2" eb="3">
      <t>か</t>
    </rPh>
    <phoneticPr fontId="1" type="Hiragana"/>
  </si>
  <si>
    <t>エネルギー伝達効率</t>
    <rPh sb="5" eb="7">
      <t>でんたつ</t>
    </rPh>
    <rPh sb="7" eb="9">
      <t>こうりつ</t>
    </rPh>
    <phoneticPr fontId="1" type="Hiragana"/>
  </si>
  <si>
    <t>温度設定</t>
    <rPh sb="0" eb="2">
      <t>おんど</t>
    </rPh>
    <rPh sb="2" eb="4">
      <t>せってい</t>
    </rPh>
    <phoneticPr fontId="1" type="Hiragana"/>
  </si>
  <si>
    <t>進行方向</t>
    <rPh sb="0" eb="2">
      <t>しんこう</t>
    </rPh>
    <rPh sb="2" eb="4">
      <t>ほうこう</t>
    </rPh>
    <phoneticPr fontId="1" type="Hiragana"/>
  </si>
  <si>
    <t>自然治癒</t>
    <rPh sb="0" eb="2">
      <t>しぜん</t>
    </rPh>
    <rPh sb="2" eb="4">
      <t>ちゆ</t>
    </rPh>
    <phoneticPr fontId="1" type="Hiragana"/>
  </si>
  <si>
    <t>治癒</t>
    <rPh sb="0" eb="2">
      <t>ちゆ</t>
    </rPh>
    <phoneticPr fontId="1" type="Hiragana"/>
  </si>
  <si>
    <t>内包</t>
    <rPh sb="0" eb="2">
      <t>ないほう</t>
    </rPh>
    <phoneticPr fontId="1" type="Hiragana"/>
  </si>
  <si>
    <t>共有</t>
    <rPh sb="0" eb="2">
      <t>きょうゆう</t>
    </rPh>
    <phoneticPr fontId="1" type="Hiragana"/>
  </si>
  <si>
    <t>浸食汚染</t>
    <rPh sb="0" eb="2">
      <t>しんしょく</t>
    </rPh>
    <rPh sb="2" eb="4">
      <t>おせん</t>
    </rPh>
    <phoneticPr fontId="1" type="Hiragana"/>
  </si>
  <si>
    <t>依存</t>
    <rPh sb="0" eb="2">
      <t>いぞん</t>
    </rPh>
    <phoneticPr fontId="1" type="Hiragana"/>
  </si>
  <si>
    <t>反動防御</t>
    <rPh sb="0" eb="2">
      <t>はんどう</t>
    </rPh>
    <rPh sb="2" eb="4">
      <t>ぼうぎょ</t>
    </rPh>
    <phoneticPr fontId="1" type="Hiragana"/>
  </si>
  <si>
    <t>迎撃システム</t>
    <rPh sb="0" eb="2">
      <t>げいげき</t>
    </rPh>
    <phoneticPr fontId="1" type="Hiragana"/>
  </si>
  <si>
    <t>性能強化</t>
    <rPh sb="0" eb="2">
      <t>せいのう</t>
    </rPh>
    <rPh sb="2" eb="4">
      <t>きょうか</t>
    </rPh>
    <phoneticPr fontId="1" type="Hiragana"/>
  </si>
  <si>
    <t>性能弱化</t>
    <rPh sb="0" eb="2">
      <t>せいのう</t>
    </rPh>
    <rPh sb="2" eb="4">
      <t>じゃっか</t>
    </rPh>
    <phoneticPr fontId="1" type="Hiragana"/>
  </si>
  <si>
    <t>一時停止</t>
    <rPh sb="0" eb="2">
      <t>いちじ</t>
    </rPh>
    <rPh sb="2" eb="4">
      <t>ていし</t>
    </rPh>
    <phoneticPr fontId="1" type="Hiragana"/>
  </si>
  <si>
    <t>霊体化</t>
    <rPh sb="0" eb="2">
      <t>れいたい</t>
    </rPh>
    <rPh sb="2" eb="3">
      <t>か</t>
    </rPh>
    <phoneticPr fontId="1" type="Hiragana"/>
  </si>
  <si>
    <t>リミッター解除</t>
    <rPh sb="5" eb="7">
      <t>かいじょ</t>
    </rPh>
    <phoneticPr fontId="1" type="Hiragana"/>
  </si>
  <si>
    <t>ビットの召喚</t>
    <rPh sb="4" eb="6">
      <t>しょうかん</t>
    </rPh>
    <phoneticPr fontId="1" type="Hiragana"/>
  </si>
  <si>
    <t>洗髪</t>
    <rPh sb="0" eb="2">
      <t>せんぱつ</t>
    </rPh>
    <phoneticPr fontId="1" type="Hiragana"/>
  </si>
  <si>
    <t>声帯</t>
    <rPh sb="0" eb="2">
      <t>せいたい</t>
    </rPh>
    <phoneticPr fontId="1" type="Hiragana"/>
  </si>
  <si>
    <t>全反射</t>
    <rPh sb="0" eb="3">
      <t>ぜんはんしゃ</t>
    </rPh>
    <phoneticPr fontId="1" type="Hiragana"/>
  </si>
  <si>
    <t>ナイフ投げ</t>
    <rPh sb="3" eb="4">
      <t>な</t>
    </rPh>
    <phoneticPr fontId="1" type="Hiragana"/>
  </si>
  <si>
    <t>解錠</t>
    <rPh sb="0" eb="2">
      <t>かいじょう</t>
    </rPh>
    <phoneticPr fontId="1" type="Hiragana"/>
  </si>
  <si>
    <t>発見</t>
    <rPh sb="0" eb="2">
      <t>はっけん</t>
    </rPh>
    <phoneticPr fontId="1" type="Hiragana"/>
  </si>
  <si>
    <t>物質合成</t>
    <rPh sb="0" eb="2">
      <t>ぶっしつ</t>
    </rPh>
    <rPh sb="2" eb="4">
      <t>ごうせい</t>
    </rPh>
    <phoneticPr fontId="1" type="Hiragana"/>
  </si>
  <si>
    <t>物質融合</t>
    <rPh sb="0" eb="2">
      <t>ぶっしつ</t>
    </rPh>
    <rPh sb="2" eb="4">
      <t>ゆうごう</t>
    </rPh>
    <phoneticPr fontId="1" type="Hiragana"/>
  </si>
  <si>
    <t>祝福</t>
    <rPh sb="0" eb="2">
      <t>しゅくふく</t>
    </rPh>
    <phoneticPr fontId="1" type="Hiragana"/>
  </si>
  <si>
    <t>呪怨</t>
    <rPh sb="0" eb="2">
      <t>じゅおん</t>
    </rPh>
    <phoneticPr fontId="1" type="Hiragana"/>
  </si>
  <si>
    <t>隔離</t>
    <rPh sb="0" eb="2">
      <t>かくり</t>
    </rPh>
    <phoneticPr fontId="1" type="Hiragana"/>
  </si>
  <si>
    <t>全弾発射</t>
    <rPh sb="0" eb="2">
      <t>ぜんだん</t>
    </rPh>
    <rPh sb="2" eb="4">
      <t>はっしゃ</t>
    </rPh>
    <phoneticPr fontId="1" type="Hiragana"/>
  </si>
  <si>
    <t>溜め短縮</t>
    <rPh sb="0" eb="1">
      <t>た</t>
    </rPh>
    <rPh sb="2" eb="4">
      <t>たんしゅく</t>
    </rPh>
    <phoneticPr fontId="1" type="Hiragana"/>
  </si>
  <si>
    <t>影踏み</t>
    <rPh sb="0" eb="1">
      <t>かげ</t>
    </rPh>
    <rPh sb="1" eb="2">
      <t>ふ</t>
    </rPh>
    <phoneticPr fontId="1" type="Hiragana"/>
  </si>
  <si>
    <t>光線兵器</t>
    <rPh sb="0" eb="2">
      <t>こうせん</t>
    </rPh>
    <rPh sb="2" eb="4">
      <t>へいき</t>
    </rPh>
    <phoneticPr fontId="1" type="Hiragana"/>
  </si>
  <si>
    <t>組み替え能力</t>
    <rPh sb="0" eb="1">
      <t>く</t>
    </rPh>
    <rPh sb="2" eb="3">
      <t>か</t>
    </rPh>
    <rPh sb="4" eb="6">
      <t>のうりょく</t>
    </rPh>
    <phoneticPr fontId="1" type="Hiragana"/>
  </si>
  <si>
    <t>共生</t>
    <rPh sb="0" eb="2">
      <t>きょうせい</t>
    </rPh>
    <phoneticPr fontId="1" type="Hiragana"/>
  </si>
  <si>
    <t>幻影</t>
    <rPh sb="0" eb="2">
      <t>げんえい</t>
    </rPh>
    <phoneticPr fontId="1" type="Hiragana"/>
  </si>
  <si>
    <t>強制</t>
    <rPh sb="0" eb="2">
      <t>きょうせい</t>
    </rPh>
    <phoneticPr fontId="1" type="Hiragana"/>
  </si>
  <si>
    <t>増殖</t>
    <rPh sb="0" eb="2">
      <t>ぞうしょく</t>
    </rPh>
    <phoneticPr fontId="1" type="Hiragana"/>
  </si>
  <si>
    <t>嘘つき</t>
    <rPh sb="0" eb="1">
      <t>うそ</t>
    </rPh>
    <phoneticPr fontId="1" type="Hiragana"/>
  </si>
  <si>
    <t>ごり押し</t>
    <rPh sb="2" eb="3">
      <t>お</t>
    </rPh>
    <phoneticPr fontId="1" type="Hiragana"/>
  </si>
  <si>
    <t>すり抜け</t>
    <rPh sb="2" eb="3">
      <t>ぬ</t>
    </rPh>
    <phoneticPr fontId="1" type="Hiragana"/>
  </si>
  <si>
    <t>運</t>
    <rPh sb="0" eb="1">
      <t>うん</t>
    </rPh>
    <phoneticPr fontId="1" type="Hiragana"/>
  </si>
  <si>
    <t>異性</t>
    <rPh sb="0" eb="2">
      <t>いせい</t>
    </rPh>
    <phoneticPr fontId="1" type="Hiragana"/>
  </si>
  <si>
    <t>成長速度</t>
    <rPh sb="0" eb="2">
      <t>せいちょう</t>
    </rPh>
    <rPh sb="2" eb="4">
      <t>そくど</t>
    </rPh>
    <phoneticPr fontId="1" type="Hiragana"/>
  </si>
  <si>
    <t>納刀</t>
    <rPh sb="0" eb="1">
      <t>のう</t>
    </rPh>
    <rPh sb="1" eb="2">
      <t>とう</t>
    </rPh>
    <phoneticPr fontId="1" type="Hiragana"/>
  </si>
  <si>
    <t>抜刀</t>
    <rPh sb="0" eb="2">
      <t>ばっとう</t>
    </rPh>
    <phoneticPr fontId="1" type="Hiragana"/>
  </si>
  <si>
    <t>武器生成</t>
    <rPh sb="0" eb="2">
      <t>ぶき</t>
    </rPh>
    <rPh sb="2" eb="4">
      <t>せいせい</t>
    </rPh>
    <phoneticPr fontId="1" type="Hiragana"/>
  </si>
  <si>
    <t>精錬</t>
    <rPh sb="0" eb="2">
      <t>せいれん</t>
    </rPh>
    <phoneticPr fontId="1" type="Hiragana"/>
  </si>
  <si>
    <t>装着</t>
    <rPh sb="0" eb="2">
      <t>そうちゃく</t>
    </rPh>
    <phoneticPr fontId="1" type="Hiragana"/>
  </si>
  <si>
    <t>恩恵</t>
    <rPh sb="0" eb="2">
      <t>おんけい</t>
    </rPh>
    <phoneticPr fontId="1" type="Hiragana"/>
  </si>
  <si>
    <t>結晶化</t>
    <rPh sb="0" eb="3">
      <t>けっしょうか</t>
    </rPh>
    <phoneticPr fontId="1" type="Hiragana"/>
  </si>
  <si>
    <t>攻撃</t>
    <rPh sb="0" eb="2">
      <t>こうげき</t>
    </rPh>
    <phoneticPr fontId="1" type="Hiragana"/>
  </si>
  <si>
    <t>体力</t>
    <rPh sb="0" eb="2">
      <t>たいりょく</t>
    </rPh>
    <phoneticPr fontId="1" type="Hiragana"/>
  </si>
  <si>
    <t>回復</t>
    <rPh sb="0" eb="2">
      <t>かいふく</t>
    </rPh>
    <phoneticPr fontId="1" type="Hiragana"/>
  </si>
  <si>
    <t>空腹</t>
    <rPh sb="0" eb="2">
      <t>くうふく</t>
    </rPh>
    <phoneticPr fontId="1" type="Hiragana"/>
  </si>
  <si>
    <t>気力</t>
    <rPh sb="0" eb="2">
      <t>きりょく</t>
    </rPh>
    <phoneticPr fontId="1" type="Hiragana"/>
  </si>
  <si>
    <t>食事</t>
    <rPh sb="0" eb="2">
      <t>しょくじ</t>
    </rPh>
    <phoneticPr fontId="1" type="Hiragana"/>
  </si>
  <si>
    <t>一匹狼</t>
    <rPh sb="0" eb="3">
      <t>いっぴきおおかみ</t>
    </rPh>
    <phoneticPr fontId="1" type="Hiragana"/>
  </si>
  <si>
    <t>底力</t>
    <rPh sb="0" eb="2">
      <t>そこぢから</t>
    </rPh>
    <phoneticPr fontId="1" type="Hiragana"/>
  </si>
  <si>
    <t>達人</t>
    <rPh sb="0" eb="2">
      <t>たつじん</t>
    </rPh>
    <phoneticPr fontId="1" type="Hiragana"/>
  </si>
  <si>
    <t>属性</t>
    <rPh sb="0" eb="2">
      <t>ぞくせい</t>
    </rPh>
    <phoneticPr fontId="1" type="Hiragana"/>
  </si>
  <si>
    <t>砲術</t>
    <rPh sb="0" eb="2">
      <t>ほうじゅつ</t>
    </rPh>
    <phoneticPr fontId="1" type="Hiragana"/>
  </si>
  <si>
    <t>体術</t>
    <rPh sb="0" eb="2">
      <t>たいじゅつ</t>
    </rPh>
    <phoneticPr fontId="1" type="Hiragana"/>
  </si>
  <si>
    <t>怒</t>
    <rPh sb="0" eb="1">
      <t>ど</t>
    </rPh>
    <phoneticPr fontId="1" type="Hiragana"/>
  </si>
  <si>
    <t>生命力</t>
    <rPh sb="0" eb="3">
      <t>せいめいりょく</t>
    </rPh>
    <phoneticPr fontId="1" type="Hiragana"/>
  </si>
  <si>
    <t>防御</t>
    <rPh sb="0" eb="2">
      <t>ぼうぎょ</t>
    </rPh>
    <phoneticPr fontId="1" type="Hiragana"/>
  </si>
  <si>
    <t>心眼</t>
    <rPh sb="0" eb="2">
      <t>しんがん</t>
    </rPh>
    <phoneticPr fontId="1" type="Hiragana"/>
  </si>
  <si>
    <t>流れ弾</t>
    <rPh sb="0" eb="1">
      <t>なが</t>
    </rPh>
    <rPh sb="2" eb="3">
      <t>だま</t>
    </rPh>
    <phoneticPr fontId="1" type="Hiragana"/>
  </si>
  <si>
    <t>狙撃</t>
    <rPh sb="0" eb="2">
      <t>そげき</t>
    </rPh>
    <phoneticPr fontId="1" type="Hiragana"/>
  </si>
  <si>
    <t>速射</t>
    <rPh sb="0" eb="2">
      <t>そくしゃ</t>
    </rPh>
    <phoneticPr fontId="1" type="Hiragana"/>
  </si>
  <si>
    <t>生成術</t>
    <rPh sb="0" eb="2">
      <t>せいせい</t>
    </rPh>
    <rPh sb="2" eb="3">
      <t>じゅつ</t>
    </rPh>
    <phoneticPr fontId="1" type="Hiragana"/>
  </si>
  <si>
    <t>耐性</t>
    <rPh sb="0" eb="2">
      <t>たいせい</t>
    </rPh>
    <phoneticPr fontId="1" type="Hiragana"/>
  </si>
  <si>
    <t>毒</t>
    <rPh sb="0" eb="1">
      <t>どく</t>
    </rPh>
    <phoneticPr fontId="1" type="Hiragana"/>
  </si>
  <si>
    <t>麻痺</t>
    <rPh sb="0" eb="2">
      <t>まひ</t>
    </rPh>
    <phoneticPr fontId="1" type="Hiragana"/>
  </si>
  <si>
    <t>火炎</t>
    <rPh sb="0" eb="2">
      <t>かえん</t>
    </rPh>
    <phoneticPr fontId="1" type="Hiragana"/>
  </si>
  <si>
    <t>冷気</t>
    <rPh sb="0" eb="2">
      <t>れいき</t>
    </rPh>
    <phoneticPr fontId="1" type="Hiragana"/>
  </si>
  <si>
    <t>放電</t>
    <rPh sb="0" eb="2">
      <t>ほうでん</t>
    </rPh>
    <phoneticPr fontId="1" type="Hiragana"/>
  </si>
  <si>
    <t>強酸</t>
    <rPh sb="0" eb="2">
      <t>きょうさん</t>
    </rPh>
    <phoneticPr fontId="1" type="Hiragana"/>
  </si>
  <si>
    <t>閃光</t>
    <rPh sb="0" eb="2">
      <t>せんこう</t>
    </rPh>
    <phoneticPr fontId="1" type="Hiragana"/>
  </si>
  <si>
    <t>暗黒</t>
    <rPh sb="0" eb="2">
      <t>あんこく</t>
    </rPh>
    <phoneticPr fontId="1" type="Hiragana"/>
  </si>
  <si>
    <t>轟音</t>
    <rPh sb="0" eb="2">
      <t>ごうおん</t>
    </rPh>
    <phoneticPr fontId="1" type="Hiragana"/>
  </si>
  <si>
    <t>時間逆転</t>
    <rPh sb="0" eb="2">
      <t>じかん</t>
    </rPh>
    <rPh sb="2" eb="4">
      <t>ぎゃくてん</t>
    </rPh>
    <phoneticPr fontId="1" type="Hiragana"/>
  </si>
  <si>
    <t>肌質変化</t>
    <rPh sb="0" eb="2">
      <t>はだしつ</t>
    </rPh>
    <rPh sb="2" eb="4">
      <t>へんか</t>
    </rPh>
    <phoneticPr fontId="1" type="Hiragana"/>
  </si>
  <si>
    <t>飛来物</t>
    <rPh sb="0" eb="2">
      <t>ひらい</t>
    </rPh>
    <rPh sb="2" eb="3">
      <t>ぶつ</t>
    </rPh>
    <phoneticPr fontId="1" type="Hiragana"/>
  </si>
  <si>
    <t>魔法</t>
    <rPh sb="0" eb="2">
      <t>まほう</t>
    </rPh>
    <phoneticPr fontId="1" type="Hiragana"/>
  </si>
  <si>
    <t>不老</t>
    <rPh sb="0" eb="2">
      <t>ふろう</t>
    </rPh>
    <phoneticPr fontId="1" type="Hiragana"/>
  </si>
  <si>
    <t>転移</t>
    <rPh sb="0" eb="2">
      <t>てんい</t>
    </rPh>
    <phoneticPr fontId="1" type="Hiragana"/>
  </si>
  <si>
    <t>絶食</t>
    <rPh sb="0" eb="2">
      <t>ぜっしょく</t>
    </rPh>
    <phoneticPr fontId="1" type="Hiragana"/>
  </si>
  <si>
    <t>迷子</t>
    <rPh sb="0" eb="2">
      <t>まいご</t>
    </rPh>
    <phoneticPr fontId="1" type="Hiragana"/>
  </si>
  <si>
    <t>毛皮</t>
    <rPh sb="0" eb="2">
      <t>けがわ</t>
    </rPh>
    <phoneticPr fontId="1" type="Hiragana"/>
  </si>
  <si>
    <t>防刃</t>
    <rPh sb="0" eb="2">
      <t>ぼうじん</t>
    </rPh>
    <phoneticPr fontId="1" type="Hiragana"/>
  </si>
  <si>
    <t>浮遊</t>
    <rPh sb="0" eb="2">
      <t>ふゆう</t>
    </rPh>
    <phoneticPr fontId="1" type="Hiragana"/>
  </si>
  <si>
    <t>透視</t>
    <rPh sb="0" eb="2">
      <t>とうし</t>
    </rPh>
    <phoneticPr fontId="1" type="Hiragana"/>
  </si>
  <si>
    <t>意思疎通</t>
    <rPh sb="0" eb="2">
      <t>いし</t>
    </rPh>
    <rPh sb="2" eb="4">
      <t>そつう</t>
    </rPh>
    <phoneticPr fontId="1" type="Hiragana"/>
  </si>
  <si>
    <t>地獄耳</t>
    <rPh sb="0" eb="3">
      <t>じごくみみ</t>
    </rPh>
    <phoneticPr fontId="1" type="Hiragana"/>
  </si>
  <si>
    <t>粒子化</t>
    <rPh sb="0" eb="2">
      <t>りゅうし</t>
    </rPh>
    <rPh sb="2" eb="3">
      <t>か</t>
    </rPh>
    <phoneticPr fontId="1" type="Hiragana"/>
  </si>
  <si>
    <t>防波</t>
    <rPh sb="0" eb="1">
      <t>ぼう</t>
    </rPh>
    <rPh sb="1" eb="2">
      <t>なみ</t>
    </rPh>
    <phoneticPr fontId="1" type="Hiragana"/>
  </si>
  <si>
    <t>雑食</t>
    <rPh sb="0" eb="2">
      <t>ざっしょく</t>
    </rPh>
    <phoneticPr fontId="1" type="Hiragana"/>
  </si>
  <si>
    <t>妨害無効</t>
    <rPh sb="0" eb="2">
      <t>ぼうがい</t>
    </rPh>
    <rPh sb="2" eb="4">
      <t>むこう</t>
    </rPh>
    <phoneticPr fontId="1" type="Hiragana"/>
  </si>
  <si>
    <t>確率</t>
    <rPh sb="0" eb="2">
      <t>かくりつ</t>
    </rPh>
    <phoneticPr fontId="1" type="Hiragana"/>
  </si>
  <si>
    <t>穏和</t>
    <rPh sb="0" eb="2">
      <t>おんわ</t>
    </rPh>
    <phoneticPr fontId="1" type="Hiragana"/>
  </si>
  <si>
    <t>環境</t>
    <rPh sb="0" eb="2">
      <t>かんきょう</t>
    </rPh>
    <phoneticPr fontId="1" type="Hiragana"/>
  </si>
  <si>
    <t>亜空間保持</t>
    <rPh sb="0" eb="1">
      <t>あ</t>
    </rPh>
    <rPh sb="1" eb="3">
      <t>くうかん</t>
    </rPh>
    <rPh sb="3" eb="5">
      <t>ほじ</t>
    </rPh>
    <phoneticPr fontId="1" type="Hiragana"/>
  </si>
  <si>
    <t>まねっ子</t>
    <rPh sb="3" eb="4">
      <t>こ</t>
    </rPh>
    <phoneticPr fontId="1" type="Hiragana"/>
  </si>
  <si>
    <t>好奇心</t>
    <rPh sb="0" eb="3">
      <t>こうきしん</t>
    </rPh>
    <phoneticPr fontId="1" type="Hiragana"/>
  </si>
  <si>
    <t>剣技</t>
    <rPh sb="0" eb="2">
      <t>けんぎ</t>
    </rPh>
    <phoneticPr fontId="1" type="Hiragana"/>
  </si>
  <si>
    <t>体技</t>
    <rPh sb="0" eb="2">
      <t>たいぎ</t>
    </rPh>
    <phoneticPr fontId="1" type="Hiragana"/>
  </si>
  <si>
    <t>弓術</t>
    <rPh sb="0" eb="1">
      <t>ゆみ</t>
    </rPh>
    <rPh sb="1" eb="2">
      <t>じゅつ</t>
    </rPh>
    <phoneticPr fontId="1" type="Hiragana"/>
  </si>
  <si>
    <t>魔術</t>
    <rPh sb="0" eb="2">
      <t>まじゅつ</t>
    </rPh>
    <phoneticPr fontId="1" type="Hiragana"/>
  </si>
  <si>
    <t>法術</t>
    <rPh sb="0" eb="2">
      <t>ほうじゅつ</t>
    </rPh>
    <phoneticPr fontId="1" type="Hiragana"/>
  </si>
  <si>
    <t>盗技</t>
    <rPh sb="0" eb="2">
      <t>とうぎ</t>
    </rPh>
    <phoneticPr fontId="1" type="Hiragana"/>
  </si>
  <si>
    <t>槍技</t>
    <rPh sb="0" eb="2">
      <t>やりわざ</t>
    </rPh>
    <phoneticPr fontId="1" type="Hiragana"/>
  </si>
  <si>
    <t>芸術</t>
    <rPh sb="0" eb="2">
      <t>げいじゅつ</t>
    </rPh>
    <phoneticPr fontId="1" type="Hiragana"/>
  </si>
  <si>
    <t>剣士の基本アビリティ</t>
    <rPh sb="0" eb="2">
      <t>けんし</t>
    </rPh>
    <rPh sb="3" eb="5">
      <t>きほん</t>
    </rPh>
    <phoneticPr fontId="1" type="Hiragana"/>
  </si>
  <si>
    <t>拳士の基本アビリティ</t>
    <rPh sb="0" eb="2">
      <t>けんし</t>
    </rPh>
    <rPh sb="3" eb="5">
      <t>きほん</t>
    </rPh>
    <phoneticPr fontId="1" type="Hiragana"/>
  </si>
  <si>
    <t>術士の基本アビリティ</t>
    <rPh sb="0" eb="2">
      <t>じゅつし</t>
    </rPh>
    <rPh sb="3" eb="5">
      <t>きほん</t>
    </rPh>
    <phoneticPr fontId="1" type="Hiragana"/>
  </si>
  <si>
    <t>僧侶の基本アビリティ</t>
    <rPh sb="0" eb="2">
      <t>そうりょ</t>
    </rPh>
    <rPh sb="3" eb="5">
      <t>きほん</t>
    </rPh>
    <phoneticPr fontId="1" type="Hiragana"/>
  </si>
  <si>
    <t>盗士の基本アビリティ</t>
    <rPh sb="0" eb="1">
      <t>とう</t>
    </rPh>
    <rPh sb="1" eb="2">
      <t>し</t>
    </rPh>
    <rPh sb="3" eb="5">
      <t>きほん</t>
    </rPh>
    <phoneticPr fontId="1" type="Hiragana"/>
  </si>
  <si>
    <t>槍兵の基本アビリティ</t>
    <rPh sb="0" eb="2">
      <t>そうへい</t>
    </rPh>
    <rPh sb="3" eb="5">
      <t>きほん</t>
    </rPh>
    <phoneticPr fontId="1" type="Hiragana"/>
  </si>
  <si>
    <t>芸人の基本アビリティ</t>
    <rPh sb="0" eb="2">
      <t>げいにん</t>
    </rPh>
    <rPh sb="3" eb="5">
      <t>きほん</t>
    </rPh>
    <phoneticPr fontId="1" type="Hiragana"/>
  </si>
  <si>
    <t>使い手の基本アビリティ</t>
    <rPh sb="0" eb="1">
      <t>つか</t>
    </rPh>
    <rPh sb="2" eb="3">
      <t>て</t>
    </rPh>
    <rPh sb="4" eb="6">
      <t>きほん</t>
    </rPh>
    <phoneticPr fontId="1" type="Hiragana"/>
  </si>
  <si>
    <t>獣魔術</t>
    <rPh sb="0" eb="1">
      <t>じゅう</t>
    </rPh>
    <rPh sb="1" eb="3">
      <t>まじゅつ</t>
    </rPh>
    <phoneticPr fontId="1" type="Hiragana"/>
  </si>
  <si>
    <t>魔剣</t>
    <rPh sb="0" eb="1">
      <t>ま</t>
    </rPh>
    <rPh sb="1" eb="2">
      <t>けん</t>
    </rPh>
    <phoneticPr fontId="1" type="Hiragana"/>
  </si>
  <si>
    <t>召喚</t>
    <rPh sb="0" eb="2">
      <t>しょうかん</t>
    </rPh>
    <phoneticPr fontId="1" type="Hiragana"/>
  </si>
  <si>
    <t>指令</t>
    <rPh sb="0" eb="2">
      <t>しれい</t>
    </rPh>
    <phoneticPr fontId="1" type="Hiragana"/>
  </si>
  <si>
    <t>馬術</t>
    <rPh sb="0" eb="2">
      <t>ばじゅつ</t>
    </rPh>
    <phoneticPr fontId="1" type="Hiragana"/>
  </si>
  <si>
    <t>銃技</t>
    <rPh sb="0" eb="1">
      <t>じゅう</t>
    </rPh>
    <rPh sb="1" eb="2">
      <t>ぎ</t>
    </rPh>
    <phoneticPr fontId="1" type="Hiragana"/>
  </si>
  <si>
    <t>授業</t>
    <rPh sb="0" eb="2">
      <t>じゅぎょう</t>
    </rPh>
    <phoneticPr fontId="1" type="Hiragana"/>
  </si>
  <si>
    <t>爆弾</t>
    <rPh sb="0" eb="2">
      <t>ばくだん</t>
    </rPh>
    <phoneticPr fontId="1" type="Hiragana"/>
  </si>
  <si>
    <t>解放</t>
    <rPh sb="0" eb="2">
      <t>かいほう</t>
    </rPh>
    <phoneticPr fontId="1" type="Hiragana"/>
  </si>
  <si>
    <t>竜人技</t>
    <rPh sb="0" eb="1">
      <t>りゅう</t>
    </rPh>
    <rPh sb="1" eb="2">
      <t>じん</t>
    </rPh>
    <rPh sb="2" eb="3">
      <t>ぎ</t>
    </rPh>
    <phoneticPr fontId="1" type="Hiragana"/>
  </si>
  <si>
    <t>商売</t>
    <rPh sb="0" eb="2">
      <t>しょうばい</t>
    </rPh>
    <phoneticPr fontId="1" type="Hiragana"/>
  </si>
  <si>
    <t>乱数調整</t>
    <rPh sb="0" eb="2">
      <t>らんすう</t>
    </rPh>
    <rPh sb="2" eb="4">
      <t>ちょうせい</t>
    </rPh>
    <phoneticPr fontId="1" type="Hiragana"/>
  </si>
  <si>
    <t>錬技</t>
    <rPh sb="0" eb="1">
      <t>れん</t>
    </rPh>
    <rPh sb="1" eb="2">
      <t>ぎ</t>
    </rPh>
    <phoneticPr fontId="1" type="Hiragana"/>
  </si>
  <si>
    <t>歌唱</t>
    <rPh sb="0" eb="2">
      <t>かしょう</t>
    </rPh>
    <phoneticPr fontId="1" type="Hiragana"/>
  </si>
  <si>
    <t>演奏</t>
    <rPh sb="0" eb="2">
      <t>えんそう</t>
    </rPh>
    <phoneticPr fontId="1" type="Hiragana"/>
  </si>
  <si>
    <t>舞踏</t>
    <rPh sb="0" eb="2">
      <t>ぶとう</t>
    </rPh>
    <phoneticPr fontId="1" type="Hiragana"/>
  </si>
  <si>
    <t>手術</t>
    <rPh sb="0" eb="2">
      <t>しゅじゅつ</t>
    </rPh>
    <phoneticPr fontId="1" type="Hiragana"/>
  </si>
  <si>
    <t>医療</t>
    <rPh sb="0" eb="2">
      <t>いりょう</t>
    </rPh>
    <phoneticPr fontId="1" type="Hiragana"/>
  </si>
  <si>
    <t>指す</t>
    <rPh sb="0" eb="1">
      <t>さ</t>
    </rPh>
    <phoneticPr fontId="1" type="Hiragana"/>
  </si>
  <si>
    <t>機械</t>
    <rPh sb="0" eb="2">
      <t>きかい</t>
    </rPh>
    <phoneticPr fontId="1" type="Hiragana"/>
  </si>
  <si>
    <t>魔剣士の基本アビリティ</t>
    <rPh sb="0" eb="2">
      <t>まけん</t>
    </rPh>
    <rPh sb="2" eb="3">
      <t>し</t>
    </rPh>
    <rPh sb="4" eb="6">
      <t>きほん</t>
    </rPh>
    <phoneticPr fontId="1" type="Hiragana"/>
  </si>
  <si>
    <t>召喚士の基本アビリティ</t>
    <rPh sb="0" eb="2">
      <t>しょうかん</t>
    </rPh>
    <rPh sb="2" eb="3">
      <t>し</t>
    </rPh>
    <rPh sb="4" eb="6">
      <t>きほん</t>
    </rPh>
    <phoneticPr fontId="1" type="Hiragana"/>
  </si>
  <si>
    <t>テイマーの基本アビリティ</t>
    <rPh sb="5" eb="7">
      <t>きほん</t>
    </rPh>
    <phoneticPr fontId="1" type="Hiragana"/>
  </si>
  <si>
    <t>騎兵の基本アビリティ</t>
    <rPh sb="0" eb="2">
      <t>きへい</t>
    </rPh>
    <rPh sb="3" eb="5">
      <t>きほん</t>
    </rPh>
    <phoneticPr fontId="1" type="Hiragana"/>
  </si>
  <si>
    <t>銃士の基本アビリティ</t>
    <rPh sb="0" eb="2">
      <t>じゅうし</t>
    </rPh>
    <rPh sb="3" eb="5">
      <t>きほん</t>
    </rPh>
    <phoneticPr fontId="1" type="Hiragana"/>
  </si>
  <si>
    <t>教師の基本アビリティ</t>
    <rPh sb="0" eb="2">
      <t>きょうし</t>
    </rPh>
    <rPh sb="3" eb="5">
      <t>きほん</t>
    </rPh>
    <phoneticPr fontId="1" type="Hiragana"/>
  </si>
  <si>
    <t>花火士の基本アビリティ</t>
    <rPh sb="0" eb="3">
      <t>はなびし</t>
    </rPh>
    <rPh sb="4" eb="6">
      <t>きほん</t>
    </rPh>
    <phoneticPr fontId="1" type="Hiragana"/>
  </si>
  <si>
    <t>肉体改造兵の基本アビリティ</t>
    <rPh sb="0" eb="2">
      <t>にくたい</t>
    </rPh>
    <rPh sb="2" eb="4">
      <t>かいぞう</t>
    </rPh>
    <rPh sb="4" eb="5">
      <t>へい</t>
    </rPh>
    <rPh sb="6" eb="8">
      <t>きほん</t>
    </rPh>
    <phoneticPr fontId="1" type="Hiragana"/>
  </si>
  <si>
    <t>ドラゴンライダーの基本アビリティ</t>
    <rPh sb="9" eb="11">
      <t>きほん</t>
    </rPh>
    <phoneticPr fontId="1" type="Hiragana"/>
  </si>
  <si>
    <t>ギャンブラーの基本アビリティ</t>
    <rPh sb="7" eb="9">
      <t>きほん</t>
    </rPh>
    <phoneticPr fontId="1" type="Hiragana"/>
  </si>
  <si>
    <t>壊し屋の基本アビリティ</t>
    <rPh sb="0" eb="1">
      <t>こわ</t>
    </rPh>
    <rPh sb="2" eb="3">
      <t>や</t>
    </rPh>
    <rPh sb="4" eb="6">
      <t>きほん</t>
    </rPh>
    <phoneticPr fontId="1" type="Hiragana"/>
  </si>
  <si>
    <t>商人の基本アビリティ</t>
    <rPh sb="0" eb="2">
      <t>しょうにん</t>
    </rPh>
    <rPh sb="3" eb="5">
      <t>きほん</t>
    </rPh>
    <phoneticPr fontId="1" type="Hiragana"/>
  </si>
  <si>
    <t>メンテナーの基本アビリティ</t>
    <rPh sb="6" eb="8">
      <t>きほん</t>
    </rPh>
    <phoneticPr fontId="1" type="Hiragana"/>
  </si>
  <si>
    <t>狂戦士の基本アビリティ</t>
    <rPh sb="0" eb="1">
      <t>きょう</t>
    </rPh>
    <rPh sb="1" eb="3">
      <t>せんし</t>
    </rPh>
    <rPh sb="4" eb="6">
      <t>きほん</t>
    </rPh>
    <phoneticPr fontId="1" type="Hiragana"/>
  </si>
  <si>
    <t>鍛冶士の基本アビリティ</t>
    <rPh sb="0" eb="2">
      <t>かじ</t>
    </rPh>
    <rPh sb="2" eb="3">
      <t>し</t>
    </rPh>
    <rPh sb="4" eb="6">
      <t>きほん</t>
    </rPh>
    <phoneticPr fontId="1" type="Hiragana"/>
  </si>
  <si>
    <t>吟遊詩人の基本アビリティ</t>
    <rPh sb="0" eb="2">
      <t>ぎんゆう</t>
    </rPh>
    <rPh sb="2" eb="4">
      <t>しじん</t>
    </rPh>
    <rPh sb="5" eb="7">
      <t>きほん</t>
    </rPh>
    <phoneticPr fontId="1" type="Hiragana"/>
  </si>
  <si>
    <t>楽士の基本アビリティ</t>
    <rPh sb="0" eb="2">
      <t>がくし</t>
    </rPh>
    <rPh sb="3" eb="5">
      <t>きほん</t>
    </rPh>
    <phoneticPr fontId="1" type="Hiragana"/>
  </si>
  <si>
    <t>舞士の基本アビリティ</t>
    <rPh sb="0" eb="2">
      <t>まいし</t>
    </rPh>
    <rPh sb="3" eb="5">
      <t>きほん</t>
    </rPh>
    <phoneticPr fontId="1" type="Hiragana"/>
  </si>
  <si>
    <t>医士の基本アビリティ</t>
    <rPh sb="0" eb="1">
      <t>い</t>
    </rPh>
    <rPh sb="1" eb="2">
      <t>し</t>
    </rPh>
    <rPh sb="3" eb="5">
      <t>きほん</t>
    </rPh>
    <phoneticPr fontId="1" type="Hiragana"/>
  </si>
  <si>
    <t>看護婦の基本アビリティ</t>
    <rPh sb="0" eb="3">
      <t>かんごふ</t>
    </rPh>
    <rPh sb="4" eb="6">
      <t>きほん</t>
    </rPh>
    <phoneticPr fontId="1" type="Hiragana"/>
  </si>
  <si>
    <t>棋士の基本アビリティ</t>
    <rPh sb="0" eb="2">
      <t>きし</t>
    </rPh>
    <rPh sb="3" eb="5">
      <t>きほん</t>
    </rPh>
    <phoneticPr fontId="1" type="Hiragana"/>
  </si>
  <si>
    <t>機械工の基本アビリティ</t>
    <rPh sb="0" eb="3">
      <t>きかいこう</t>
    </rPh>
    <rPh sb="4" eb="6">
      <t>きほん</t>
    </rPh>
    <phoneticPr fontId="1" type="Hiragana"/>
  </si>
  <si>
    <t>吸血</t>
    <rPh sb="0" eb="2">
      <t>きゅうけつ</t>
    </rPh>
    <phoneticPr fontId="1" type="Hiragana"/>
  </si>
  <si>
    <t>装備</t>
    <rPh sb="0" eb="2">
      <t>そうび</t>
    </rPh>
    <phoneticPr fontId="1" type="Hiragana"/>
  </si>
  <si>
    <t>鉄壁</t>
    <rPh sb="0" eb="2">
      <t>てっぺき</t>
    </rPh>
    <phoneticPr fontId="1" type="Hiragana"/>
  </si>
  <si>
    <t>変形</t>
    <rPh sb="0" eb="2">
      <t>へんけい</t>
    </rPh>
    <phoneticPr fontId="1" type="Hiragana"/>
  </si>
  <si>
    <t>変成</t>
    <rPh sb="0" eb="2">
      <t>へんせい</t>
    </rPh>
    <phoneticPr fontId="1" type="Hiragana"/>
  </si>
  <si>
    <t>蘇生</t>
    <rPh sb="0" eb="2">
      <t>そせい</t>
    </rPh>
    <phoneticPr fontId="1" type="Hiragana"/>
  </si>
  <si>
    <t>復活</t>
    <rPh sb="0" eb="2">
      <t>ふっかつ</t>
    </rPh>
    <phoneticPr fontId="1" type="Hiragana"/>
  </si>
  <si>
    <t>再生</t>
    <rPh sb="0" eb="2">
      <t>さいせい</t>
    </rPh>
    <phoneticPr fontId="1" type="Hiragana"/>
  </si>
  <si>
    <t>挑発</t>
    <rPh sb="0" eb="2">
      <t>ちょうはつ</t>
    </rPh>
    <phoneticPr fontId="1" type="Hiragana"/>
  </si>
  <si>
    <t>武士道</t>
    <rPh sb="0" eb="3">
      <t>ぶしどう</t>
    </rPh>
    <phoneticPr fontId="1" type="Hiragana"/>
  </si>
  <si>
    <t>騎士道</t>
    <rPh sb="0" eb="3">
      <t>きしどう</t>
    </rPh>
    <phoneticPr fontId="1" type="Hiragana"/>
  </si>
  <si>
    <t>激昂</t>
    <rPh sb="0" eb="2">
      <t>げっこう</t>
    </rPh>
    <phoneticPr fontId="1" type="Hiragana"/>
  </si>
  <si>
    <t>有毒</t>
    <rPh sb="0" eb="2">
      <t>ゆうどく</t>
    </rPh>
    <phoneticPr fontId="1" type="Hiragana"/>
  </si>
  <si>
    <t>解除</t>
    <rPh sb="0" eb="2">
      <t>かいじょ</t>
    </rPh>
    <phoneticPr fontId="1" type="Hiragana"/>
  </si>
  <si>
    <t>補強</t>
    <rPh sb="0" eb="2">
      <t>ほきょう</t>
    </rPh>
    <phoneticPr fontId="1" type="Hiragana"/>
  </si>
  <si>
    <t>賛美</t>
    <rPh sb="0" eb="2">
      <t>さんび</t>
    </rPh>
    <phoneticPr fontId="1" type="Hiragana"/>
  </si>
  <si>
    <t>反響</t>
    <rPh sb="0" eb="2">
      <t>はんきょう</t>
    </rPh>
    <phoneticPr fontId="1" type="Hiragana"/>
  </si>
  <si>
    <t>共振</t>
    <rPh sb="0" eb="2">
      <t>きょうしん</t>
    </rPh>
    <phoneticPr fontId="1" type="Hiragana"/>
  </si>
  <si>
    <t>増幅</t>
    <rPh sb="0" eb="2">
      <t>ぞうふく</t>
    </rPh>
    <phoneticPr fontId="1" type="Hiragana"/>
  </si>
  <si>
    <t>反射</t>
    <rPh sb="0" eb="2">
      <t>はんしゃ</t>
    </rPh>
    <phoneticPr fontId="1" type="Hiragana"/>
  </si>
  <si>
    <t>消散</t>
    <rPh sb="0" eb="2">
      <t>しょうさん</t>
    </rPh>
    <phoneticPr fontId="1" type="Hiragana"/>
  </si>
  <si>
    <t>消失</t>
    <rPh sb="0" eb="2">
      <t>しょうしつ</t>
    </rPh>
    <phoneticPr fontId="1" type="Hiragana"/>
  </si>
  <si>
    <t>複製</t>
    <rPh sb="0" eb="2">
      <t>ふくせい</t>
    </rPh>
    <phoneticPr fontId="1" type="Hiragana"/>
  </si>
  <si>
    <t>波及</t>
    <rPh sb="0" eb="2">
      <t>はきゅう</t>
    </rPh>
    <phoneticPr fontId="1" type="Hiragana"/>
  </si>
  <si>
    <t>追従</t>
    <rPh sb="0" eb="2">
      <t>ついしょう</t>
    </rPh>
    <phoneticPr fontId="1" type="Hiragana"/>
  </si>
  <si>
    <t>輪唱</t>
    <rPh sb="0" eb="2">
      <t>りんしょう</t>
    </rPh>
    <phoneticPr fontId="1" type="Hiragana"/>
  </si>
  <si>
    <t>接合</t>
    <rPh sb="0" eb="2">
      <t>せつごう</t>
    </rPh>
    <phoneticPr fontId="1" type="Hiragana"/>
  </si>
  <si>
    <t>転生</t>
    <rPh sb="0" eb="2">
      <t>てんせい</t>
    </rPh>
    <phoneticPr fontId="1" type="Hiragana"/>
  </si>
  <si>
    <t>憑依</t>
    <rPh sb="0" eb="2">
      <t>ひょうい</t>
    </rPh>
    <phoneticPr fontId="1" type="Hiragana"/>
  </si>
  <si>
    <t>頑強</t>
    <rPh sb="0" eb="2">
      <t>がんきょう</t>
    </rPh>
    <phoneticPr fontId="1" type="Hiragana"/>
  </si>
  <si>
    <t>不死</t>
    <rPh sb="0" eb="2">
      <t>ふし</t>
    </rPh>
    <phoneticPr fontId="1" type="Hiragana"/>
  </si>
  <si>
    <t>反復</t>
    <rPh sb="0" eb="2">
      <t>はんぷく</t>
    </rPh>
    <phoneticPr fontId="1" type="Hiragana"/>
  </si>
  <si>
    <t>移植</t>
    <rPh sb="0" eb="2">
      <t>いしょく</t>
    </rPh>
    <phoneticPr fontId="1" type="Hiragana"/>
  </si>
  <si>
    <t>待機</t>
    <rPh sb="0" eb="2">
      <t>たいき</t>
    </rPh>
    <phoneticPr fontId="1" type="Hiragana"/>
  </si>
  <si>
    <t>派遣</t>
    <rPh sb="0" eb="2">
      <t>はけん</t>
    </rPh>
    <phoneticPr fontId="1" type="Hiragana"/>
  </si>
  <si>
    <t>秘匿</t>
    <rPh sb="0" eb="2">
      <t>ひとく</t>
    </rPh>
    <phoneticPr fontId="1" type="Hiragana"/>
  </si>
  <si>
    <t>奇跡</t>
    <rPh sb="0" eb="2">
      <t>きせき</t>
    </rPh>
    <phoneticPr fontId="1" type="Hiragana"/>
  </si>
  <si>
    <t>飛行</t>
    <rPh sb="0" eb="2">
      <t>ひこう</t>
    </rPh>
    <phoneticPr fontId="1" type="Hiragana"/>
  </si>
  <si>
    <t>威嚇</t>
    <rPh sb="0" eb="2">
      <t>いかく</t>
    </rPh>
    <phoneticPr fontId="1" type="Hiragana"/>
  </si>
  <si>
    <t>畏怖</t>
    <rPh sb="0" eb="2">
      <t>いふ</t>
    </rPh>
    <phoneticPr fontId="1" type="Hiragana"/>
  </si>
  <si>
    <t>無神経</t>
    <rPh sb="0" eb="3">
      <t>むしんけい</t>
    </rPh>
    <phoneticPr fontId="1" type="Hiragana"/>
  </si>
  <si>
    <t>防衛</t>
    <rPh sb="0" eb="2">
      <t>ぼうえい</t>
    </rPh>
    <phoneticPr fontId="1" type="Hiragana"/>
  </si>
  <si>
    <t>先制攻撃</t>
    <rPh sb="0" eb="2">
      <t>せんせい</t>
    </rPh>
    <rPh sb="2" eb="4">
      <t>こうげき</t>
    </rPh>
    <phoneticPr fontId="1" type="Hiragana"/>
  </si>
  <si>
    <t>不意打ち</t>
    <rPh sb="0" eb="3">
      <t>ふいう</t>
    </rPh>
    <phoneticPr fontId="1" type="Hiragana"/>
  </si>
  <si>
    <t>到達</t>
    <rPh sb="0" eb="2">
      <t>とうたつ</t>
    </rPh>
    <phoneticPr fontId="1" type="Hiragana"/>
  </si>
  <si>
    <t>警戒</t>
    <rPh sb="0" eb="2">
      <t>けいかい</t>
    </rPh>
    <phoneticPr fontId="1" type="Hiragana"/>
  </si>
  <si>
    <t>報告</t>
    <rPh sb="0" eb="2">
      <t>ほうこく</t>
    </rPh>
    <phoneticPr fontId="1" type="Hiragana"/>
  </si>
  <si>
    <t>感染</t>
    <rPh sb="0" eb="2">
      <t>かんせん</t>
    </rPh>
    <phoneticPr fontId="1" type="Hiragana"/>
  </si>
  <si>
    <t>誘導</t>
    <rPh sb="0" eb="2">
      <t>ゆうどう</t>
    </rPh>
    <phoneticPr fontId="1" type="Hiragana"/>
  </si>
  <si>
    <t>拡散</t>
    <rPh sb="0" eb="2">
      <t>かくさん</t>
    </rPh>
    <phoneticPr fontId="1" type="Hiragana"/>
  </si>
  <si>
    <t>貫通</t>
    <rPh sb="0" eb="2">
      <t>かんつう</t>
    </rPh>
    <phoneticPr fontId="1" type="Hiragana"/>
  </si>
  <si>
    <t>親和</t>
    <rPh sb="0" eb="2">
      <t>しんわ</t>
    </rPh>
    <phoneticPr fontId="1" type="Hiragana"/>
  </si>
  <si>
    <t>分割</t>
    <rPh sb="0" eb="2">
      <t>ぶんかつ</t>
    </rPh>
    <phoneticPr fontId="1" type="Hiragana"/>
  </si>
  <si>
    <t>移譲</t>
    <rPh sb="0" eb="2">
      <t>いじょう</t>
    </rPh>
    <phoneticPr fontId="1" type="Hiragana"/>
  </si>
  <si>
    <t>譲渡</t>
    <rPh sb="0" eb="2">
      <t>じょうと</t>
    </rPh>
    <phoneticPr fontId="1" type="Hiragana"/>
  </si>
  <si>
    <t>貪欲</t>
    <rPh sb="0" eb="2">
      <t>どんよく</t>
    </rPh>
    <phoneticPr fontId="1" type="Hiragana"/>
  </si>
  <si>
    <t>速効</t>
    <rPh sb="0" eb="2">
      <t>そっこう</t>
    </rPh>
    <phoneticPr fontId="1" type="Hiragana"/>
  </si>
  <si>
    <t>瞬即</t>
    <rPh sb="0" eb="1">
      <t>しゅん</t>
    </rPh>
    <rPh sb="1" eb="2">
      <t>そく</t>
    </rPh>
    <phoneticPr fontId="1" type="Hiragana"/>
  </si>
  <si>
    <t>被覆</t>
    <rPh sb="0" eb="2">
      <t>ひふく</t>
    </rPh>
    <phoneticPr fontId="1" type="Hiragana"/>
  </si>
  <si>
    <t>変異</t>
    <rPh sb="0" eb="2">
      <t>へんい</t>
    </rPh>
    <phoneticPr fontId="1" type="Hiragana"/>
  </si>
  <si>
    <t>連携</t>
    <rPh sb="0" eb="2">
      <t>れんけい</t>
    </rPh>
    <phoneticPr fontId="1" type="Hiragana"/>
  </si>
  <si>
    <t>発掘</t>
    <rPh sb="0" eb="2">
      <t>はっくつ</t>
    </rPh>
    <phoneticPr fontId="1" type="Hiragana"/>
  </si>
  <si>
    <t>冷却</t>
    <rPh sb="0" eb="2">
      <t>れいきゃく</t>
    </rPh>
    <phoneticPr fontId="1" type="Hiragana"/>
  </si>
  <si>
    <t>加熱</t>
    <rPh sb="0" eb="2">
      <t>かねつ</t>
    </rPh>
    <phoneticPr fontId="1" type="Hiragana"/>
  </si>
  <si>
    <t>圧縮</t>
    <rPh sb="0" eb="2">
      <t>あっしゅく</t>
    </rPh>
    <phoneticPr fontId="1" type="Hiragana"/>
  </si>
  <si>
    <t>瞑想</t>
    <rPh sb="0" eb="2">
      <t>めいそう</t>
    </rPh>
    <phoneticPr fontId="1" type="Hiragana"/>
  </si>
  <si>
    <t>統合</t>
    <rPh sb="0" eb="2">
      <t>とうごう</t>
    </rPh>
    <phoneticPr fontId="1" type="Hiragana"/>
  </si>
  <si>
    <t>作成</t>
    <rPh sb="0" eb="2">
      <t>さくせい</t>
    </rPh>
    <phoneticPr fontId="1" type="Hiragana"/>
  </si>
  <si>
    <t>暗視</t>
    <rPh sb="0" eb="2">
      <t>あんし</t>
    </rPh>
    <phoneticPr fontId="1" type="Hiragana"/>
  </si>
  <si>
    <t>歪曲</t>
    <rPh sb="0" eb="2">
      <t>わいきょく</t>
    </rPh>
    <phoneticPr fontId="1" type="Hiragana"/>
  </si>
  <si>
    <t>合成</t>
    <rPh sb="0" eb="2">
      <t>ごうせい</t>
    </rPh>
    <phoneticPr fontId="1" type="Hiragana"/>
  </si>
  <si>
    <t>限界突破</t>
    <rPh sb="0" eb="2">
      <t>げんかい</t>
    </rPh>
    <rPh sb="2" eb="4">
      <t>とっぱ</t>
    </rPh>
    <phoneticPr fontId="1" type="Hiragana"/>
  </si>
  <si>
    <t>懺悔</t>
    <rPh sb="0" eb="2">
      <t>ざんげ</t>
    </rPh>
    <phoneticPr fontId="1" type="Hiragana"/>
  </si>
  <si>
    <t>主人公補正</t>
    <rPh sb="0" eb="3">
      <t>しゅじんこう</t>
    </rPh>
    <rPh sb="3" eb="5">
      <t>ほせい</t>
    </rPh>
    <phoneticPr fontId="1" type="Hiragana"/>
  </si>
  <si>
    <t>忌避</t>
    <rPh sb="0" eb="2">
      <t>きひ</t>
    </rPh>
    <phoneticPr fontId="1" type="Hiragana"/>
  </si>
  <si>
    <t>職業番号</t>
    <rPh sb="0" eb="2">
      <t>ショクギョウ</t>
    </rPh>
    <rPh sb="2" eb="4">
      <t>バンゴウ</t>
    </rPh>
    <phoneticPr fontId="1"/>
  </si>
  <si>
    <t>アビリティ番号</t>
    <rPh sb="5" eb="7">
      <t>ばんごう</t>
    </rPh>
    <phoneticPr fontId="1" type="Hiragana"/>
  </si>
  <si>
    <t>獲得条件</t>
    <rPh sb="0" eb="2">
      <t>かくとく</t>
    </rPh>
    <rPh sb="2" eb="4">
      <t>じょうけん</t>
    </rPh>
    <phoneticPr fontId="1" type="Hiragana"/>
  </si>
  <si>
    <t>弓士の基本アビリティ</t>
    <rPh sb="0" eb="1">
      <t>ゆみ</t>
    </rPh>
    <rPh sb="1" eb="2">
      <t>し</t>
    </rPh>
    <rPh sb="3" eb="5">
      <t>きほん</t>
    </rPh>
    <phoneticPr fontId="1" type="Hiragana"/>
  </si>
  <si>
    <t>魔剣</t>
    <rPh sb="0" eb="2">
      <t>マケン</t>
    </rPh>
    <phoneticPr fontId="1"/>
  </si>
  <si>
    <t>演奏</t>
    <rPh sb="0" eb="2">
      <t>エンソウ</t>
    </rPh>
    <phoneticPr fontId="1"/>
  </si>
  <si>
    <t>歌唱</t>
    <rPh sb="0" eb="2">
      <t>カショウ</t>
    </rPh>
    <phoneticPr fontId="1"/>
  </si>
  <si>
    <t>舞踏</t>
    <rPh sb="0" eb="2">
      <t>ブトウ</t>
    </rPh>
    <phoneticPr fontId="1"/>
  </si>
  <si>
    <t>錬技</t>
    <rPh sb="0" eb="2">
      <t>レンギ</t>
    </rPh>
    <phoneticPr fontId="1"/>
  </si>
  <si>
    <t>医療</t>
    <rPh sb="0" eb="2">
      <t>イリョウ</t>
    </rPh>
    <phoneticPr fontId="1"/>
  </si>
  <si>
    <t>機械</t>
    <rPh sb="0" eb="2">
      <t>キカイ</t>
    </rPh>
    <phoneticPr fontId="1"/>
  </si>
  <si>
    <t>ギャンブラー（独自のシステムやミニゲームが必要）</t>
    <phoneticPr fontId="1"/>
  </si>
  <si>
    <t>破術</t>
    <rPh sb="0" eb="1">
      <t>ハ</t>
    </rPh>
    <rPh sb="1" eb="2">
      <t>ジュツ</t>
    </rPh>
    <phoneticPr fontId="1"/>
  </si>
  <si>
    <t>破術</t>
    <rPh sb="0" eb="1">
      <t>は</t>
    </rPh>
    <rPh sb="1" eb="2">
      <t>じゅつ</t>
    </rPh>
    <phoneticPr fontId="1" type="Hiragana"/>
  </si>
  <si>
    <t>解放</t>
    <rPh sb="0" eb="2">
      <t>カイホウ</t>
    </rPh>
    <phoneticPr fontId="1"/>
  </si>
  <si>
    <t>商売</t>
    <rPh sb="0" eb="2">
      <t>ショウバイ</t>
    </rPh>
    <phoneticPr fontId="1"/>
  </si>
  <si>
    <t>馬術</t>
    <rPh sb="0" eb="2">
      <t>バジュツ</t>
    </rPh>
    <phoneticPr fontId="1"/>
  </si>
  <si>
    <t>心術</t>
    <rPh sb="0" eb="2">
      <t>しんじゅつ</t>
    </rPh>
    <phoneticPr fontId="1" type="Hiragana"/>
  </si>
  <si>
    <t>神官の基本アビリティ</t>
    <rPh sb="0" eb="2">
      <t>しんかん</t>
    </rPh>
    <rPh sb="3" eb="5">
      <t>きほん</t>
    </rPh>
    <phoneticPr fontId="1" type="Hiragana"/>
  </si>
  <si>
    <t>箱士の基本アビリティ</t>
    <rPh sb="0" eb="2">
      <t>はこし</t>
    </rPh>
    <rPh sb="3" eb="5">
      <t>きほん</t>
    </rPh>
    <phoneticPr fontId="1" type="Hiragana"/>
  </si>
  <si>
    <t>人形士の基本アビリティ</t>
    <rPh sb="0" eb="3">
      <t>にんぎょうし</t>
    </rPh>
    <rPh sb="4" eb="6">
      <t>きほん</t>
    </rPh>
    <phoneticPr fontId="1" type="Hiragana"/>
  </si>
  <si>
    <t>天の声</t>
    <rPh sb="0" eb="1">
      <t>てん</t>
    </rPh>
    <rPh sb="2" eb="3">
      <t>こえ</t>
    </rPh>
    <phoneticPr fontId="1" type="Hiragana"/>
  </si>
  <si>
    <t>分身</t>
    <rPh sb="0" eb="2">
      <t>ぶんしん</t>
    </rPh>
    <phoneticPr fontId="1" type="Hiragana"/>
  </si>
  <si>
    <t>自己犠牲</t>
    <rPh sb="0" eb="2">
      <t>じこ</t>
    </rPh>
    <rPh sb="2" eb="4">
      <t>ぎせい</t>
    </rPh>
    <phoneticPr fontId="1" type="Hiragana"/>
  </si>
  <si>
    <t>故事成語</t>
    <rPh sb="0" eb="4">
      <t>こじせいご</t>
    </rPh>
    <phoneticPr fontId="1" type="Hiragana"/>
  </si>
  <si>
    <t>諺</t>
    <rPh sb="0" eb="1">
      <t>ことわざ</t>
    </rPh>
    <phoneticPr fontId="1" type="Hiragana"/>
  </si>
  <si>
    <t>釣り具作成</t>
    <rPh sb="0" eb="1">
      <t>つ</t>
    </rPh>
    <rPh sb="2" eb="3">
      <t>ぐ</t>
    </rPh>
    <rPh sb="3" eb="5">
      <t>さくせい</t>
    </rPh>
    <phoneticPr fontId="1" type="Hiragana"/>
  </si>
  <si>
    <t>撒き餌</t>
    <rPh sb="0" eb="1">
      <t>ま</t>
    </rPh>
    <rPh sb="2" eb="3">
      <t>え</t>
    </rPh>
    <phoneticPr fontId="1" type="Hiragana"/>
  </si>
  <si>
    <t>疑似餌</t>
    <rPh sb="0" eb="3">
      <t>ぎじえ</t>
    </rPh>
    <phoneticPr fontId="1" type="Hiragana"/>
  </si>
  <si>
    <t>動きを釣る</t>
    <rPh sb="0" eb="1">
      <t>うご</t>
    </rPh>
    <rPh sb="3" eb="4">
      <t>つ</t>
    </rPh>
    <phoneticPr fontId="1" type="Hiragana"/>
  </si>
  <si>
    <t>魔力を釣る</t>
    <rPh sb="0" eb="2">
      <t>まりょく</t>
    </rPh>
    <rPh sb="3" eb="4">
      <t>つ</t>
    </rPh>
    <phoneticPr fontId="1" type="Hiragana"/>
  </si>
  <si>
    <t>外道回避</t>
    <rPh sb="0" eb="2">
      <t>げどう</t>
    </rPh>
    <rPh sb="2" eb="4">
      <t>かいひ</t>
    </rPh>
    <phoneticPr fontId="1" type="Hiragana"/>
  </si>
  <si>
    <t>群れを釣る</t>
    <rPh sb="0" eb="1">
      <t>む</t>
    </rPh>
    <rPh sb="3" eb="4">
      <t>つ</t>
    </rPh>
    <phoneticPr fontId="1" type="Hiragana"/>
  </si>
  <si>
    <t>一本釣り</t>
    <rPh sb="0" eb="3">
      <t>いっぽんづ</t>
    </rPh>
    <phoneticPr fontId="1" type="Hiragana"/>
  </si>
  <si>
    <t>友釣り</t>
    <rPh sb="0" eb="2">
      <t>ともづ</t>
    </rPh>
    <phoneticPr fontId="1" type="Hiragana"/>
  </si>
  <si>
    <t>つり上げる</t>
    <rPh sb="2" eb="3">
      <t>あ</t>
    </rPh>
    <phoneticPr fontId="1" type="Hiragana"/>
  </si>
  <si>
    <t>太公望</t>
    <rPh sb="0" eb="3">
      <t>たいこうぼう</t>
    </rPh>
    <phoneticPr fontId="1" type="Hiragana"/>
  </si>
  <si>
    <t>ヒーロー</t>
    <phoneticPr fontId="1"/>
  </si>
  <si>
    <t>魔王</t>
    <rPh sb="0" eb="2">
      <t>マオウ</t>
    </rPh>
    <phoneticPr fontId="1"/>
  </si>
  <si>
    <t>魔法少女</t>
    <rPh sb="0" eb="2">
      <t>マホウ</t>
    </rPh>
    <rPh sb="2" eb="4">
      <t>ショウジョ</t>
    </rPh>
    <phoneticPr fontId="1"/>
  </si>
  <si>
    <t>術</t>
    <rPh sb="0" eb="1">
      <t>ジュツ</t>
    </rPh>
    <phoneticPr fontId="1"/>
  </si>
  <si>
    <t>少女魔法</t>
    <rPh sb="0" eb="2">
      <t>ショウジョ</t>
    </rPh>
    <rPh sb="2" eb="4">
      <t>マホウ</t>
    </rPh>
    <phoneticPr fontId="1"/>
  </si>
  <si>
    <t>ヒーロー技</t>
    <rPh sb="4" eb="5">
      <t>ワザ</t>
    </rPh>
    <phoneticPr fontId="1"/>
  </si>
  <si>
    <t>術</t>
    <rPh sb="0" eb="1">
      <t>じゅつ</t>
    </rPh>
    <phoneticPr fontId="1" type="Hiragana"/>
  </si>
  <si>
    <t>魔王の基本アビリティ</t>
    <rPh sb="0" eb="2">
      <t>まおう</t>
    </rPh>
    <rPh sb="3" eb="5">
      <t>きほん</t>
    </rPh>
    <phoneticPr fontId="1" type="Hiragana"/>
  </si>
  <si>
    <t>ヒーロー技</t>
    <rPh sb="4" eb="5">
      <t>わざ</t>
    </rPh>
    <phoneticPr fontId="1" type="Hiragana"/>
  </si>
  <si>
    <t>ヒーローの基本アビリティ</t>
    <rPh sb="5" eb="7">
      <t>きほん</t>
    </rPh>
    <phoneticPr fontId="1" type="Hiragana"/>
  </si>
  <si>
    <t>少女魔法</t>
    <rPh sb="0" eb="2">
      <t>しょうじょ</t>
    </rPh>
    <rPh sb="2" eb="4">
      <t>まほう</t>
    </rPh>
    <phoneticPr fontId="1" type="Hiragana"/>
  </si>
  <si>
    <t>魔法少女の基本アビリティ</t>
    <rPh sb="0" eb="2">
      <t>まほう</t>
    </rPh>
    <rPh sb="2" eb="4">
      <t>しょうじょ</t>
    </rPh>
    <rPh sb="5" eb="7">
      <t>きほん</t>
    </rPh>
    <phoneticPr fontId="1" type="Hiragana"/>
  </si>
  <si>
    <t>アビリティリスト</t>
    <phoneticPr fontId="1" type="Hiragana"/>
  </si>
  <si>
    <t>わざ</t>
    <phoneticPr fontId="1" type="Hiragana"/>
  </si>
  <si>
    <t>スロット</t>
    <phoneticPr fontId="1" type="Hiragana"/>
  </si>
  <si>
    <t>あばれる</t>
    <phoneticPr fontId="1" type="Hiragana"/>
  </si>
  <si>
    <t>３サイズ</t>
    <phoneticPr fontId="1" type="Hiragana"/>
  </si>
  <si>
    <t>イカサマ</t>
    <phoneticPr fontId="1" type="Hiragana"/>
  </si>
  <si>
    <t>エコーズ</t>
    <phoneticPr fontId="1" type="Hiragana"/>
  </si>
  <si>
    <t>カウンター</t>
    <phoneticPr fontId="1" type="Hiragana"/>
  </si>
  <si>
    <t>カオス</t>
    <phoneticPr fontId="1" type="Hiragana"/>
  </si>
  <si>
    <t>きまぐれ</t>
    <phoneticPr fontId="1" type="Hiragana"/>
  </si>
  <si>
    <t>コピー</t>
    <phoneticPr fontId="1" type="Hiragana"/>
  </si>
  <si>
    <t>すいこみパワー</t>
    <phoneticPr fontId="1" type="Hiragana"/>
  </si>
  <si>
    <t>スタミナ</t>
    <phoneticPr fontId="1" type="Hiragana"/>
  </si>
  <si>
    <t>ストーム</t>
    <phoneticPr fontId="1" type="Hiragana"/>
  </si>
  <si>
    <t>すりすり</t>
    <phoneticPr fontId="1" type="Hiragana"/>
  </si>
  <si>
    <t>テクニシャン</t>
    <phoneticPr fontId="1" type="Hiragana"/>
  </si>
  <si>
    <t>とげとげ</t>
    <phoneticPr fontId="1" type="Hiragana"/>
  </si>
  <si>
    <t>とんずら</t>
    <phoneticPr fontId="1" type="Hiragana"/>
  </si>
  <si>
    <t>ひらめき</t>
    <phoneticPr fontId="1" type="Hiragana"/>
  </si>
  <si>
    <t>ポーカーフェイス</t>
    <phoneticPr fontId="1" type="Hiragana"/>
  </si>
  <si>
    <t>ほっぺのおにく</t>
    <phoneticPr fontId="1" type="Hiragana"/>
  </si>
  <si>
    <t>まごころ</t>
    <phoneticPr fontId="1" type="Hiragana"/>
  </si>
  <si>
    <t>リザレクション</t>
    <phoneticPr fontId="1" type="Hiragana"/>
  </si>
  <si>
    <t>レンゲキ</t>
    <phoneticPr fontId="1" type="Hiragana"/>
  </si>
  <si>
    <t>ハーレム</t>
    <phoneticPr fontId="1" type="Hiragana"/>
  </si>
  <si>
    <t>キラー</t>
    <phoneticPr fontId="1" type="Hiragana"/>
  </si>
  <si>
    <t>ドール</t>
    <phoneticPr fontId="1" type="Hiragana"/>
  </si>
  <si>
    <t>具現化</t>
    <rPh sb="0" eb="3">
      <t>ぐげんか</t>
    </rPh>
    <phoneticPr fontId="1" type="Hiragana"/>
  </si>
  <si>
    <t>オマツリ</t>
    <phoneticPr fontId="1" type="Hiragana"/>
  </si>
  <si>
    <t>擬人化</t>
    <rPh sb="0" eb="3">
      <t>ぎじんか</t>
    </rPh>
    <phoneticPr fontId="1" type="Hiragana"/>
  </si>
  <si>
    <t>騎乗</t>
    <rPh sb="0" eb="2">
      <t>きじょう</t>
    </rPh>
    <phoneticPr fontId="1" type="Hiragana"/>
  </si>
  <si>
    <t>ナイスバディ</t>
    <phoneticPr fontId="1" type="Hiragana"/>
  </si>
  <si>
    <t>ビルドアップ</t>
    <phoneticPr fontId="1" type="Hiragana"/>
  </si>
  <si>
    <t>攻撃時ダメージ追加１点</t>
    <rPh sb="0" eb="2">
      <t>こうげき</t>
    </rPh>
    <rPh sb="2" eb="3">
      <t>じ</t>
    </rPh>
    <rPh sb="7" eb="9">
      <t>ついか</t>
    </rPh>
    <rPh sb="10" eb="11">
      <t>てん</t>
    </rPh>
    <phoneticPr fontId="1" type="Hiragana"/>
  </si>
  <si>
    <t>防御時ダメージ減少１点</t>
    <rPh sb="0" eb="2">
      <t>ぼうぎょ</t>
    </rPh>
    <rPh sb="2" eb="3">
      <t>じ</t>
    </rPh>
    <rPh sb="7" eb="9">
      <t>げんしょう</t>
    </rPh>
    <rPh sb="10" eb="11">
      <t>てん</t>
    </rPh>
    <phoneticPr fontId="1" type="Hiragana"/>
  </si>
  <si>
    <t>防御力</t>
    <rPh sb="0" eb="3">
      <t>ぼうぎょりょく</t>
    </rPh>
    <phoneticPr fontId="1" type="Hiragana"/>
  </si>
  <si>
    <t>ダメージ減少１点</t>
    <rPh sb="4" eb="6">
      <t>げんしょう</t>
    </rPh>
    <rPh sb="7" eb="8">
      <t>てん</t>
    </rPh>
    <phoneticPr fontId="1" type="Hiragana"/>
  </si>
  <si>
    <t>攻撃力</t>
    <rPh sb="0" eb="3">
      <t>こうげきりょく</t>
    </rPh>
    <phoneticPr fontId="1" type="Hiragana"/>
  </si>
  <si>
    <t>ダメージ追加１点</t>
    <rPh sb="4" eb="6">
      <t>ついか</t>
    </rPh>
    <rPh sb="7" eb="8">
      <t>てん</t>
    </rPh>
    <phoneticPr fontId="1" type="Hiragana"/>
  </si>
  <si>
    <t>回避</t>
    <rPh sb="0" eb="2">
      <t>かいひ</t>
    </rPh>
    <phoneticPr fontId="1" type="Hiragana"/>
  </si>
  <si>
    <t>ディフレクト</t>
    <phoneticPr fontId="1" type="Hiragana"/>
  </si>
  <si>
    <t>節約術</t>
    <rPh sb="0" eb="2">
      <t>せつやく</t>
    </rPh>
    <rPh sb="2" eb="3">
      <t>じゅつ</t>
    </rPh>
    <phoneticPr fontId="1" type="Hiragana"/>
  </si>
  <si>
    <t>武空術</t>
    <rPh sb="0" eb="1">
      <t>ぶ</t>
    </rPh>
    <rPh sb="1" eb="2">
      <t>くう</t>
    </rPh>
    <rPh sb="2" eb="3">
      <t>じゅつ</t>
    </rPh>
    <phoneticPr fontId="1" type="Hiragana"/>
  </si>
  <si>
    <t>着地術</t>
    <rPh sb="0" eb="2">
      <t>ちゃくち</t>
    </rPh>
    <rPh sb="2" eb="3">
      <t>じゅつ</t>
    </rPh>
    <phoneticPr fontId="1" type="Hiragana"/>
  </si>
  <si>
    <t>処世術</t>
    <rPh sb="0" eb="3">
      <t>しょせいじゅつ</t>
    </rPh>
    <phoneticPr fontId="1" type="Hiragana"/>
  </si>
  <si>
    <t>交渉術</t>
    <rPh sb="0" eb="3">
      <t>こうしょうじゅつ</t>
    </rPh>
    <phoneticPr fontId="1" type="Hiragana"/>
  </si>
  <si>
    <t>自身の身長の10倍の高さからの落下ダメージ無効</t>
    <rPh sb="0" eb="2">
      <t>じしん</t>
    </rPh>
    <rPh sb="3" eb="5">
      <t>しんちょう</t>
    </rPh>
    <rPh sb="8" eb="9">
      <t>ばい</t>
    </rPh>
    <rPh sb="10" eb="11">
      <t>たか</t>
    </rPh>
    <rPh sb="15" eb="17">
      <t>らっか</t>
    </rPh>
    <rPh sb="21" eb="23">
      <t>むこう</t>
    </rPh>
    <phoneticPr fontId="1" type="Hiragana"/>
  </si>
  <si>
    <t>劇物</t>
    <rPh sb="0" eb="2">
      <t>げきぶつ</t>
    </rPh>
    <phoneticPr fontId="1" type="Hiragana"/>
  </si>
  <si>
    <t>うわばみ</t>
    <phoneticPr fontId="1" type="Hiragana"/>
  </si>
  <si>
    <t>沈黙</t>
    <rPh sb="0" eb="2">
      <t>ちんもく</t>
    </rPh>
    <phoneticPr fontId="1" type="Hiragana"/>
  </si>
  <si>
    <t>見稽古</t>
    <rPh sb="0" eb="3">
      <t>みげいこ</t>
    </rPh>
    <phoneticPr fontId="1" type="Hiragana"/>
  </si>
  <si>
    <t>生徒</t>
    <rPh sb="0" eb="2">
      <t>セイト</t>
    </rPh>
    <phoneticPr fontId="1"/>
  </si>
  <si>
    <t>おぼえる</t>
    <phoneticPr fontId="1"/>
  </si>
  <si>
    <t>あやつる</t>
    <phoneticPr fontId="1"/>
  </si>
  <si>
    <t>農業</t>
    <rPh sb="0" eb="2">
      <t>ノウギョウ</t>
    </rPh>
    <phoneticPr fontId="1"/>
  </si>
  <si>
    <t>剣士（Saber：セイバー）</t>
    <phoneticPr fontId="1"/>
  </si>
  <si>
    <t>あやつる</t>
    <phoneticPr fontId="1" type="Hiragana"/>
  </si>
  <si>
    <t>傀儡士の基本アビリティ</t>
    <rPh sb="0" eb="3">
      <t>くぐつし</t>
    </rPh>
    <rPh sb="4" eb="6">
      <t>きほん</t>
    </rPh>
    <phoneticPr fontId="1" type="Hiragana"/>
  </si>
  <si>
    <t>生徒の基本アビリティ</t>
    <rPh sb="0" eb="2">
      <t>せいと</t>
    </rPh>
    <rPh sb="3" eb="5">
      <t>きほん</t>
    </rPh>
    <phoneticPr fontId="1" type="Hiragana"/>
  </si>
  <si>
    <t>おぼえる</t>
    <phoneticPr fontId="1" type="Hiragana"/>
  </si>
  <si>
    <t>配管工の基本アビリティ</t>
    <rPh sb="0" eb="3">
      <t>はいかんこう</t>
    </rPh>
    <rPh sb="4" eb="6">
      <t>きほん</t>
    </rPh>
    <phoneticPr fontId="1" type="Hiragana"/>
  </si>
  <si>
    <t>忍術（双児宮）</t>
    <rPh sb="0" eb="2">
      <t>ニンジュツ</t>
    </rPh>
    <rPh sb="3" eb="6">
      <t>ソウジキュウ</t>
    </rPh>
    <phoneticPr fontId="1"/>
  </si>
  <si>
    <t>農業</t>
    <rPh sb="0" eb="2">
      <t>のうぎょう</t>
    </rPh>
    <phoneticPr fontId="1" type="Hiragana"/>
  </si>
  <si>
    <t>農夫の基本アビリティ</t>
    <rPh sb="0" eb="2">
      <t>のうふ</t>
    </rPh>
    <rPh sb="3" eb="5">
      <t>きほん</t>
    </rPh>
    <phoneticPr fontId="1" type="Hiragana"/>
  </si>
  <si>
    <t>采配</t>
    <rPh sb="0" eb="2">
      <t>さいはい</t>
    </rPh>
    <phoneticPr fontId="1" type="Hiragana"/>
  </si>
  <si>
    <t>羊飼いの基本アビリティ</t>
    <rPh sb="0" eb="2">
      <t>ひつじか</t>
    </rPh>
    <rPh sb="4" eb="6">
      <t>きほん</t>
    </rPh>
    <phoneticPr fontId="1" type="Hiragana"/>
  </si>
  <si>
    <t>采配（白羊宮）</t>
    <rPh sb="0" eb="2">
      <t>サイハイ</t>
    </rPh>
    <rPh sb="3" eb="6">
      <t>ハクヨウキュウ</t>
    </rPh>
    <phoneticPr fontId="1"/>
  </si>
  <si>
    <t>闘牛士の基本アビリティ</t>
    <rPh sb="0" eb="3">
      <t>とうぎゅうし</t>
    </rPh>
    <rPh sb="4" eb="6">
      <t>きほん</t>
    </rPh>
    <phoneticPr fontId="1" type="Hiragana"/>
  </si>
  <si>
    <t>髪結い士の基本アビリティ</t>
    <rPh sb="0" eb="2">
      <t>かみゆ</t>
    </rPh>
    <rPh sb="3" eb="4">
      <t>し</t>
    </rPh>
    <rPh sb="5" eb="7">
      <t>きほん</t>
    </rPh>
    <phoneticPr fontId="1" type="Hiragana"/>
  </si>
  <si>
    <t>解体士の基本アビリティ</t>
    <rPh sb="0" eb="3">
      <t>かいたいし</t>
    </rPh>
    <rPh sb="4" eb="6">
      <t>きほん</t>
    </rPh>
    <phoneticPr fontId="1" type="Hiragana"/>
  </si>
  <si>
    <t>解体（獅子宮）</t>
    <rPh sb="0" eb="2">
      <t>カイタイ</t>
    </rPh>
    <rPh sb="3" eb="6">
      <t>シシキュウ</t>
    </rPh>
    <phoneticPr fontId="1"/>
  </si>
  <si>
    <t>解体</t>
    <rPh sb="0" eb="2">
      <t>かいたい</t>
    </rPh>
    <phoneticPr fontId="1" type="Hiragana"/>
  </si>
  <si>
    <t>祈祷（処女宮）</t>
    <rPh sb="0" eb="2">
      <t>キトウ</t>
    </rPh>
    <rPh sb="3" eb="6">
      <t>ショジョキュウ</t>
    </rPh>
    <phoneticPr fontId="1"/>
  </si>
  <si>
    <t>祈祷</t>
    <rPh sb="0" eb="2">
      <t>きとう</t>
    </rPh>
    <phoneticPr fontId="1" type="Hiragana"/>
  </si>
  <si>
    <t>巫女の基本アビリティ</t>
    <rPh sb="0" eb="2">
      <t>みこ</t>
    </rPh>
    <rPh sb="3" eb="5">
      <t>きほん</t>
    </rPh>
    <phoneticPr fontId="1" type="Hiragana"/>
  </si>
  <si>
    <t>融合（人馬宮）</t>
    <rPh sb="0" eb="2">
      <t>ユウゴウ</t>
    </rPh>
    <rPh sb="3" eb="6">
      <t>ジンバキュウ</t>
    </rPh>
    <phoneticPr fontId="1"/>
  </si>
  <si>
    <t>融合</t>
    <rPh sb="0" eb="2">
      <t>ゆうごう</t>
    </rPh>
    <phoneticPr fontId="1" type="Hiragana"/>
  </si>
  <si>
    <t>融合士の基本アビリティ</t>
    <rPh sb="0" eb="3">
      <t>ゆうごうし</t>
    </rPh>
    <rPh sb="4" eb="6">
      <t>きほん</t>
    </rPh>
    <phoneticPr fontId="1" type="Hiragana"/>
  </si>
  <si>
    <t>逃送（磨羯宮）</t>
    <rPh sb="0" eb="1">
      <t>トウ</t>
    </rPh>
    <rPh sb="1" eb="2">
      <t>ソウ</t>
    </rPh>
    <rPh sb="3" eb="6">
      <t>マカツキュウ</t>
    </rPh>
    <phoneticPr fontId="1"/>
  </si>
  <si>
    <t>逃送</t>
    <rPh sb="0" eb="1">
      <t>とう</t>
    </rPh>
    <rPh sb="1" eb="2">
      <t>そう</t>
    </rPh>
    <phoneticPr fontId="1" type="Hiragana"/>
  </si>
  <si>
    <t>逃がし屋の基本アビリティ</t>
    <rPh sb="0" eb="1">
      <t>に</t>
    </rPh>
    <rPh sb="3" eb="4">
      <t>や</t>
    </rPh>
    <rPh sb="5" eb="7">
      <t>きほん</t>
    </rPh>
    <phoneticPr fontId="1" type="Hiragana"/>
  </si>
  <si>
    <t>酌士の基本アビリティ</t>
    <rPh sb="0" eb="2">
      <t>しゃくし</t>
    </rPh>
    <rPh sb="3" eb="5">
      <t>きほん</t>
    </rPh>
    <phoneticPr fontId="1" type="Hiragana"/>
  </si>
  <si>
    <t>釣る</t>
    <rPh sb="0" eb="1">
      <t>つ</t>
    </rPh>
    <phoneticPr fontId="1" type="Hiragana"/>
  </si>
  <si>
    <t>釣り士の基本アビリティ</t>
    <rPh sb="0" eb="1">
      <t>つ</t>
    </rPh>
    <rPh sb="2" eb="3">
      <t>し</t>
    </rPh>
    <rPh sb="4" eb="6">
      <t>きほん</t>
    </rPh>
    <phoneticPr fontId="1" type="Hiragana"/>
  </si>
  <si>
    <t>釣る（双魚宮）</t>
    <rPh sb="0" eb="1">
      <t>ツ</t>
    </rPh>
    <rPh sb="3" eb="6">
      <t>ソウギョキュウ</t>
    </rPh>
    <phoneticPr fontId="1"/>
  </si>
  <si>
    <t>結う（巨蟹宮）</t>
    <rPh sb="0" eb="1">
      <t>ユ</t>
    </rPh>
    <rPh sb="3" eb="6">
      <t>キョカイキュウ</t>
    </rPh>
    <phoneticPr fontId="1"/>
  </si>
  <si>
    <t>結う</t>
    <rPh sb="0" eb="1">
      <t>ゆ</t>
    </rPh>
    <phoneticPr fontId="1" type="Hiragana"/>
  </si>
  <si>
    <t>煽る</t>
    <rPh sb="0" eb="1">
      <t>あお</t>
    </rPh>
    <phoneticPr fontId="1" type="Hiragana"/>
  </si>
  <si>
    <t>風水士の基本アビリティ</t>
    <rPh sb="0" eb="2">
      <t>ふうすい</t>
    </rPh>
    <rPh sb="2" eb="3">
      <t>し</t>
    </rPh>
    <rPh sb="4" eb="6">
      <t>きほん</t>
    </rPh>
    <phoneticPr fontId="1" type="Hiragana"/>
  </si>
  <si>
    <t>占星術</t>
    <rPh sb="0" eb="3">
      <t>せんせいじゅつ</t>
    </rPh>
    <phoneticPr fontId="1" type="Hiragana"/>
  </si>
  <si>
    <t>航海術</t>
    <rPh sb="0" eb="3">
      <t>こうかいじゅつ</t>
    </rPh>
    <phoneticPr fontId="1" type="Hiragana"/>
  </si>
  <si>
    <t>占星術士の基本アビリティ</t>
    <rPh sb="0" eb="4">
      <t>せんせいじゅつし</t>
    </rPh>
    <rPh sb="5" eb="7">
      <t>きほん</t>
    </rPh>
    <phoneticPr fontId="1" type="Hiragana"/>
  </si>
  <si>
    <t>航海士の基本アビリティ</t>
    <rPh sb="0" eb="3">
      <t>こうかいし</t>
    </rPh>
    <rPh sb="4" eb="6">
      <t>きほん</t>
    </rPh>
    <phoneticPr fontId="1" type="Hiragana"/>
  </si>
  <si>
    <t>占星術</t>
    <rPh sb="0" eb="3">
      <t>センセイジュツ</t>
    </rPh>
    <phoneticPr fontId="1"/>
  </si>
  <si>
    <t>回復力</t>
    <rPh sb="0" eb="3">
      <t>かいふくりょく</t>
    </rPh>
    <phoneticPr fontId="1" type="Hiragana"/>
  </si>
  <si>
    <t>ステータス消費時、１点保持</t>
    <rPh sb="5" eb="7">
      <t>しょうひ</t>
    </rPh>
    <rPh sb="7" eb="8">
      <t>じ</t>
    </rPh>
    <rPh sb="10" eb="11">
      <t>てん</t>
    </rPh>
    <rPh sb="11" eb="13">
      <t>ほじ</t>
    </rPh>
    <phoneticPr fontId="1" type="Hiragana"/>
  </si>
  <si>
    <t>消費魔力半減</t>
    <rPh sb="0" eb="2">
      <t>しょうひ</t>
    </rPh>
    <rPh sb="2" eb="4">
      <t>まりょく</t>
    </rPh>
    <rPh sb="4" eb="6">
      <t>はんげん</t>
    </rPh>
    <phoneticPr fontId="1" type="Hiragana"/>
  </si>
  <si>
    <t>魔術を消費するときのマナ半減（小数点切り上げ）</t>
    <rPh sb="0" eb="2">
      <t>まじゅつ</t>
    </rPh>
    <rPh sb="3" eb="5">
      <t>しょうひ</t>
    </rPh>
    <rPh sb="12" eb="14">
      <t>はんげん</t>
    </rPh>
    <rPh sb="15" eb="18">
      <t>しょうすうてん</t>
    </rPh>
    <rPh sb="18" eb="19">
      <t>き</t>
    </rPh>
    <rPh sb="20" eb="21">
      <t>あ</t>
    </rPh>
    <phoneticPr fontId="1" type="Hiragana"/>
  </si>
  <si>
    <t>モンスター名</t>
    <rPh sb="5" eb="6">
      <t>めい</t>
    </rPh>
    <phoneticPr fontId="1" type="Hiragana"/>
  </si>
  <si>
    <t>ホーンラビット</t>
    <phoneticPr fontId="1" type="Hiragana"/>
  </si>
  <si>
    <t>ニードルラット</t>
    <phoneticPr fontId="1" type="Hiragana"/>
  </si>
  <si>
    <t>アイアン</t>
    <phoneticPr fontId="1" type="Hiragana"/>
  </si>
  <si>
    <t>アニメート</t>
    <phoneticPr fontId="1" type="Hiragana"/>
  </si>
  <si>
    <t>アンフェスバエナ</t>
    <phoneticPr fontId="1" type="Hiragana"/>
  </si>
  <si>
    <t>イナバ</t>
    <phoneticPr fontId="1" type="Hiragana"/>
  </si>
  <si>
    <t>イーブイ</t>
    <phoneticPr fontId="1" type="Hiragana"/>
  </si>
  <si>
    <t>イミテーション</t>
    <phoneticPr fontId="1" type="Hiragana"/>
  </si>
  <si>
    <t>ヴリトラ</t>
    <phoneticPr fontId="1" type="Hiragana"/>
  </si>
  <si>
    <t>ウッドベック</t>
    <phoneticPr fontId="1" type="Hiragana"/>
  </si>
  <si>
    <t>エメラルドエッグ</t>
    <phoneticPr fontId="1" type="Hiragana"/>
  </si>
  <si>
    <t>エクスプローラー</t>
    <phoneticPr fontId="1" type="Hiragana"/>
  </si>
  <si>
    <t>オルトロス</t>
    <phoneticPr fontId="1" type="Hiragana"/>
  </si>
  <si>
    <t>オブラート</t>
    <phoneticPr fontId="1" type="Hiragana"/>
  </si>
  <si>
    <t>ガシャドクロ</t>
    <phoneticPr fontId="1" type="Hiragana"/>
  </si>
  <si>
    <t>カタストロフィ</t>
    <phoneticPr fontId="1" type="Hiragana"/>
  </si>
  <si>
    <t>カルカロカリス</t>
    <phoneticPr fontId="1" type="Hiragana"/>
  </si>
  <si>
    <t>ギア</t>
    <phoneticPr fontId="1" type="Hiragana"/>
  </si>
  <si>
    <t>キマイラ</t>
    <phoneticPr fontId="1" type="Hiragana"/>
  </si>
  <si>
    <t>菊一文字</t>
    <rPh sb="0" eb="1">
      <t>きく</t>
    </rPh>
    <rPh sb="1" eb="4">
      <t>いちもんじ</t>
    </rPh>
    <phoneticPr fontId="1" type="Hiragana"/>
  </si>
  <si>
    <t>クー・シー</t>
    <phoneticPr fontId="1" type="Hiragana"/>
  </si>
  <si>
    <t>クラーケン</t>
    <phoneticPr fontId="1" type="Hiragana"/>
  </si>
  <si>
    <t>クララ</t>
    <phoneticPr fontId="1" type="Hiragana"/>
  </si>
  <si>
    <t>グリフォン</t>
    <phoneticPr fontId="1" type="Hiragana"/>
  </si>
  <si>
    <t>グロードリス</t>
    <phoneticPr fontId="1" type="Hiragana"/>
  </si>
  <si>
    <t>クリスタルバンブー</t>
    <phoneticPr fontId="1" type="Hiragana"/>
  </si>
  <si>
    <t>ゲノム</t>
    <phoneticPr fontId="1" type="Hiragana"/>
  </si>
  <si>
    <t>ケルベロス</t>
    <phoneticPr fontId="1" type="Hiragana"/>
  </si>
  <si>
    <t>剣帝ペンギン</t>
    <rPh sb="0" eb="2">
      <t>けんてい</t>
    </rPh>
    <phoneticPr fontId="1" type="Hiragana"/>
  </si>
  <si>
    <t>月齢魚</t>
    <rPh sb="0" eb="3">
      <t>げつれいぎょ</t>
    </rPh>
    <phoneticPr fontId="1" type="Hiragana"/>
  </si>
  <si>
    <t>ゴブリン</t>
    <phoneticPr fontId="1" type="Hiragana"/>
  </si>
  <si>
    <t>ゴールドル</t>
    <phoneticPr fontId="1" type="Hiragana"/>
  </si>
  <si>
    <t>コカトリス</t>
    <phoneticPr fontId="1" type="Hiragana"/>
  </si>
  <si>
    <t>コラール</t>
    <phoneticPr fontId="1" type="Hiragana"/>
  </si>
  <si>
    <t>コリオリ</t>
    <phoneticPr fontId="1" type="Hiragana"/>
  </si>
  <si>
    <t>シアンドッグ</t>
    <phoneticPr fontId="1" type="Hiragana"/>
  </si>
  <si>
    <t>ジムノート</t>
    <phoneticPr fontId="1" type="Hiragana"/>
  </si>
  <si>
    <t>樹海クジラ</t>
    <rPh sb="0" eb="2">
      <t>じゅかい</t>
    </rPh>
    <phoneticPr fontId="1" type="Hiragana"/>
  </si>
  <si>
    <t>ズー</t>
    <phoneticPr fontId="1" type="Hiragana"/>
  </si>
  <si>
    <t>スケルトン</t>
    <phoneticPr fontId="1" type="Hiragana"/>
  </si>
  <si>
    <t>スライム</t>
    <phoneticPr fontId="1" type="Hiragana"/>
  </si>
  <si>
    <t>スローターハウス</t>
    <phoneticPr fontId="1" type="Hiragana"/>
  </si>
  <si>
    <t>スーパーフェニックス</t>
    <phoneticPr fontId="1" type="Hiragana"/>
  </si>
  <si>
    <t>セイレーン</t>
    <phoneticPr fontId="1" type="Hiragana"/>
  </si>
  <si>
    <t>戦艦クジラ</t>
    <rPh sb="0" eb="2">
      <t>せんかん</t>
    </rPh>
    <phoneticPr fontId="1" type="Hiragana"/>
  </si>
  <si>
    <t>洗浄のワーム</t>
    <rPh sb="0" eb="2">
      <t>せんじょう</t>
    </rPh>
    <phoneticPr fontId="1" type="Hiragana"/>
  </si>
  <si>
    <t>ソニック</t>
    <phoneticPr fontId="1" type="Hiragana"/>
  </si>
  <si>
    <t>ゾンビ</t>
    <phoneticPr fontId="1" type="Hiragana"/>
  </si>
  <si>
    <t>タイニィフェザー</t>
    <phoneticPr fontId="1" type="Hiragana"/>
  </si>
  <si>
    <t>タントリオール</t>
    <phoneticPr fontId="1" type="Hiragana"/>
  </si>
  <si>
    <t>タービュランス</t>
    <phoneticPr fontId="1" type="Hiragana"/>
  </si>
  <si>
    <t>ヂヌルータ</t>
    <phoneticPr fontId="1" type="Hiragana"/>
  </si>
  <si>
    <t>チャリオット</t>
    <phoneticPr fontId="1" type="Hiragana"/>
  </si>
  <si>
    <t>チンクチェント</t>
    <phoneticPr fontId="1" type="Hiragana"/>
  </si>
  <si>
    <t>ツュキヲルプス</t>
    <phoneticPr fontId="1" type="Hiragana"/>
  </si>
  <si>
    <t>ツキサシ</t>
    <phoneticPr fontId="1" type="Hiragana"/>
  </si>
  <si>
    <t>デイ</t>
    <phoneticPr fontId="1" type="Hiragana"/>
  </si>
  <si>
    <t>テキストエラー</t>
    <phoneticPr fontId="1" type="Hiragana"/>
  </si>
  <si>
    <t>デスナナフシ</t>
    <phoneticPr fontId="1" type="Hiragana"/>
  </si>
  <si>
    <t>テルテル</t>
    <phoneticPr fontId="1" type="Hiragana"/>
  </si>
  <si>
    <t>トウテツ</t>
    <phoneticPr fontId="1" type="Hiragana"/>
  </si>
  <si>
    <t>ドミノ</t>
    <phoneticPr fontId="1" type="Hiragana"/>
  </si>
  <si>
    <t>ドラゴンキラー</t>
    <phoneticPr fontId="1" type="Hiragana"/>
  </si>
  <si>
    <t>ナイトメア</t>
    <phoneticPr fontId="1" type="Hiragana"/>
  </si>
  <si>
    <t>ニーズヘッグ</t>
    <phoneticPr fontId="1" type="Hiragana"/>
  </si>
  <si>
    <t>ヌルヌル</t>
    <phoneticPr fontId="1" type="Hiragana"/>
  </si>
  <si>
    <t>ヌヌザック</t>
    <phoneticPr fontId="1" type="Hiragana"/>
  </si>
  <si>
    <t>ネバーグリーン</t>
    <phoneticPr fontId="1" type="Hiragana"/>
  </si>
  <si>
    <t>パール</t>
    <phoneticPr fontId="1" type="Hiragana"/>
  </si>
  <si>
    <t>ハイフン</t>
    <phoneticPr fontId="1" type="Hiragana"/>
  </si>
  <si>
    <t>バジリスク</t>
    <phoneticPr fontId="1" type="Hiragana"/>
  </si>
  <si>
    <t>バハムート</t>
    <phoneticPr fontId="1" type="Hiragana"/>
  </si>
  <si>
    <t>パピルス</t>
    <phoneticPr fontId="1" type="Hiragana"/>
  </si>
  <si>
    <t>ビーフフォートレス</t>
    <phoneticPr fontId="1" type="Hiragana"/>
  </si>
  <si>
    <t>ビアンキ</t>
    <phoneticPr fontId="1" type="Hiragana"/>
  </si>
  <si>
    <t>ピピルピー</t>
    <phoneticPr fontId="1" type="Hiragana"/>
  </si>
  <si>
    <t>ヒュドラ</t>
    <phoneticPr fontId="1" type="Hiragana"/>
  </si>
  <si>
    <t>プー</t>
    <phoneticPr fontId="1" type="Hiragana"/>
  </si>
  <si>
    <t>ファーブニル</t>
    <phoneticPr fontId="1" type="Hiragana"/>
  </si>
  <si>
    <t>フェンリル</t>
    <phoneticPr fontId="1" type="Hiragana"/>
  </si>
  <si>
    <t>プリティードラゴン</t>
    <phoneticPr fontId="1" type="Hiragana"/>
  </si>
  <si>
    <t>フルール</t>
    <phoneticPr fontId="1" type="Hiragana"/>
  </si>
  <si>
    <t>ペア</t>
    <phoneticPr fontId="1" type="Hiragana"/>
  </si>
  <si>
    <t>ベヒーモス</t>
    <phoneticPr fontId="1" type="Hiragana"/>
  </si>
  <si>
    <t>ヘリオトロープ</t>
    <phoneticPr fontId="1" type="Hiragana"/>
  </si>
  <si>
    <t>ホウオウ</t>
    <phoneticPr fontId="1" type="Hiragana"/>
  </si>
  <si>
    <t>ボルギル</t>
    <phoneticPr fontId="1" type="Hiragana"/>
  </si>
  <si>
    <t>ホワイトロック</t>
    <phoneticPr fontId="1" type="Hiragana"/>
  </si>
  <si>
    <t>マリー</t>
    <phoneticPr fontId="1" type="Hiragana"/>
  </si>
  <si>
    <t>マーブルス</t>
    <phoneticPr fontId="1" type="Hiragana"/>
  </si>
  <si>
    <t>ミノタウロス</t>
    <phoneticPr fontId="1" type="Hiragana"/>
  </si>
  <si>
    <t>ミーティア</t>
    <phoneticPr fontId="1" type="Hiragana"/>
  </si>
  <si>
    <t>ムシャナク</t>
    <phoneticPr fontId="1" type="Hiragana"/>
  </si>
  <si>
    <t>ムー</t>
    <phoneticPr fontId="1" type="Hiragana"/>
  </si>
  <si>
    <t>メガリス</t>
    <phoneticPr fontId="1" type="Hiragana"/>
  </si>
  <si>
    <t>メニー・メリー</t>
    <phoneticPr fontId="1" type="Hiragana"/>
  </si>
  <si>
    <t>メロビー</t>
    <phoneticPr fontId="1" type="Hiragana"/>
  </si>
  <si>
    <t>モーニング</t>
    <phoneticPr fontId="1" type="Hiragana"/>
  </si>
  <si>
    <t>ヤマタノオロチ</t>
    <phoneticPr fontId="1" type="Hiragana"/>
  </si>
  <si>
    <t>ヤングイビ</t>
    <phoneticPr fontId="1" type="Hiragana"/>
  </si>
  <si>
    <t>ユーガット</t>
    <phoneticPr fontId="1" type="Hiragana"/>
  </si>
  <si>
    <t>ヨヨマ</t>
    <phoneticPr fontId="1" type="Hiragana"/>
  </si>
  <si>
    <t>ラピスラズリ</t>
    <phoneticPr fontId="1" type="Hiragana"/>
  </si>
  <si>
    <t>リヴァイアサン</t>
    <phoneticPr fontId="1" type="Hiragana"/>
  </si>
  <si>
    <t>リュウ</t>
    <phoneticPr fontId="1" type="Hiragana"/>
  </si>
  <si>
    <t>ルーベンス</t>
    <phoneticPr fontId="1" type="Hiragana"/>
  </si>
  <si>
    <t>レイヴンクロウ</t>
    <phoneticPr fontId="1" type="Hiragana"/>
  </si>
  <si>
    <t>レイス</t>
    <phoneticPr fontId="1" type="Hiragana"/>
  </si>
  <si>
    <t>ロード</t>
    <phoneticPr fontId="1" type="Hiragana"/>
  </si>
  <si>
    <t>ロックイーター</t>
    <phoneticPr fontId="1" type="Hiragana"/>
  </si>
  <si>
    <t>ワイト</t>
    <phoneticPr fontId="1" type="Hiragana"/>
  </si>
  <si>
    <t>ワイバーン</t>
    <phoneticPr fontId="1" type="Hiragana"/>
  </si>
  <si>
    <t>種族</t>
    <rPh sb="0" eb="2">
      <t>しゅぞく</t>
    </rPh>
    <phoneticPr fontId="1" type="Hiragana"/>
  </si>
  <si>
    <t>航海術</t>
    <rPh sb="0" eb="3">
      <t>コウカイジュツ</t>
    </rPh>
    <phoneticPr fontId="1"/>
  </si>
  <si>
    <t>接続</t>
    <rPh sb="0" eb="2">
      <t>セツゾク</t>
    </rPh>
    <phoneticPr fontId="1"/>
  </si>
  <si>
    <t>注ぐ</t>
    <rPh sb="0" eb="1">
      <t>そそ</t>
    </rPh>
    <phoneticPr fontId="1" type="Hiragana"/>
  </si>
  <si>
    <t>注ぐ（宝瓶宮）</t>
    <rPh sb="0" eb="1">
      <t>ソソ</t>
    </rPh>
    <rPh sb="3" eb="6">
      <t>ホウヘイキュウ</t>
    </rPh>
    <phoneticPr fontId="1"/>
  </si>
  <si>
    <t>水量増大</t>
    <rPh sb="0" eb="2">
      <t>すいりょう</t>
    </rPh>
    <rPh sb="2" eb="4">
      <t>ぞうだい</t>
    </rPh>
    <phoneticPr fontId="1" type="Hiragana"/>
  </si>
  <si>
    <t>接続</t>
    <rPh sb="0" eb="2">
      <t>せつぞく</t>
    </rPh>
    <phoneticPr fontId="1" type="Hiragana"/>
  </si>
  <si>
    <t>メイド</t>
    <phoneticPr fontId="1"/>
  </si>
  <si>
    <t>作法</t>
    <rPh sb="0" eb="2">
      <t>サホウ</t>
    </rPh>
    <phoneticPr fontId="1"/>
  </si>
  <si>
    <t>風水術</t>
    <rPh sb="0" eb="2">
      <t>フウスイ</t>
    </rPh>
    <rPh sb="2" eb="3">
      <t>ジュツ</t>
    </rPh>
    <phoneticPr fontId="1"/>
  </si>
  <si>
    <t>風水術</t>
    <rPh sb="0" eb="2">
      <t>ふうすい</t>
    </rPh>
    <rPh sb="2" eb="3">
      <t>じゅつ</t>
    </rPh>
    <phoneticPr fontId="1" type="Hiragana"/>
  </si>
  <si>
    <t>作法</t>
    <rPh sb="0" eb="2">
      <t>さほう</t>
    </rPh>
    <phoneticPr fontId="1" type="Hiragana"/>
  </si>
  <si>
    <t>メイドの基本アビリティ</t>
    <rPh sb="4" eb="6">
      <t>きほん</t>
    </rPh>
    <phoneticPr fontId="1" type="Hiragana"/>
  </si>
  <si>
    <t>拳士（グラップラー）</t>
    <phoneticPr fontId="1"/>
  </si>
  <si>
    <t>弓士(Archer：アーチャー)</t>
    <rPh sb="0" eb="2">
      <t>ユミシ</t>
    </rPh>
    <phoneticPr fontId="1"/>
  </si>
  <si>
    <t>術士(メイジ)</t>
    <rPh sb="1" eb="2">
      <t>シ</t>
    </rPh>
    <phoneticPr fontId="1"/>
  </si>
  <si>
    <t>僧侶(Priest：プリースト)</t>
    <phoneticPr fontId="1"/>
  </si>
  <si>
    <t>盗士(Thief：シーフ)</t>
    <rPh sb="1" eb="2">
      <t>シ</t>
    </rPh>
    <phoneticPr fontId="1"/>
  </si>
  <si>
    <t>槍兵(Lancer：ランサー)</t>
    <phoneticPr fontId="1"/>
  </si>
  <si>
    <t>芸人(Clown：クラウン)</t>
    <phoneticPr fontId="1"/>
  </si>
  <si>
    <t>調教士(モンスターを屈服させて配下に置く)</t>
    <rPh sb="0" eb="2">
      <t>チョウキョウ</t>
    </rPh>
    <rPh sb="2" eb="3">
      <t>シ</t>
    </rPh>
    <phoneticPr fontId="1"/>
  </si>
  <si>
    <t>庭士（はいら）（辰）</t>
    <rPh sb="0" eb="2">
      <t>ニワシ</t>
    </rPh>
    <rPh sb="8" eb="9">
      <t>タツ</t>
    </rPh>
    <phoneticPr fontId="1"/>
  </si>
  <si>
    <t>侍(ばさら)（戌）</t>
    <rPh sb="0" eb="1">
      <t>サムライ</t>
    </rPh>
    <rPh sb="7" eb="8">
      <t>イヌ</t>
    </rPh>
    <phoneticPr fontId="1"/>
  </si>
  <si>
    <t>次のレベル</t>
    <rPh sb="0" eb="1">
      <t>ツギ</t>
    </rPh>
    <phoneticPr fontId="1"/>
  </si>
  <si>
    <t>仲人（まこら）（卯）</t>
    <rPh sb="0" eb="2">
      <t>ナコウド</t>
    </rPh>
    <rPh sb="8" eb="9">
      <t>ウ</t>
    </rPh>
    <phoneticPr fontId="1"/>
  </si>
  <si>
    <t>夢士（あにら）（未）</t>
    <rPh sb="0" eb="1">
      <t>ユメ</t>
    </rPh>
    <rPh sb="1" eb="2">
      <t>シ</t>
    </rPh>
    <rPh sb="8" eb="9">
      <t>ヒツジ</t>
    </rPh>
    <phoneticPr fontId="1"/>
  </si>
  <si>
    <t>舞剣士(しんだら)（寅）</t>
    <rPh sb="0" eb="1">
      <t>マイ</t>
    </rPh>
    <rPh sb="1" eb="3">
      <t>ケンシ</t>
    </rPh>
    <rPh sb="10" eb="11">
      <t>トラ</t>
    </rPh>
    <phoneticPr fontId="1"/>
  </si>
  <si>
    <t>種族特性</t>
    <rPh sb="0" eb="2">
      <t>シュゾク</t>
    </rPh>
    <rPh sb="2" eb="4">
      <t>トクセイ</t>
    </rPh>
    <phoneticPr fontId="1"/>
  </si>
  <si>
    <t>人間(ヒューマン)</t>
    <phoneticPr fontId="1"/>
  </si>
  <si>
    <t>砂漠の民（ケット・シー）</t>
    <phoneticPr fontId="1"/>
  </si>
  <si>
    <t>草原の民（ワ・フー）</t>
    <phoneticPr fontId="1"/>
  </si>
  <si>
    <t>洞窟の民（ドワーフ）</t>
    <phoneticPr fontId="1"/>
  </si>
  <si>
    <t>雲海の民（ハーピー）</t>
    <phoneticPr fontId="1"/>
  </si>
  <si>
    <t>水棲の民（マーメイド）</t>
    <phoneticPr fontId="1"/>
  </si>
  <si>
    <t>森林の民（エルフ）</t>
    <phoneticPr fontId="1"/>
  </si>
  <si>
    <t>密林の民（オーク）</t>
    <rPh sb="0" eb="2">
      <t>ミツリン</t>
    </rPh>
    <rPh sb="3" eb="4">
      <t>タミ</t>
    </rPh>
    <phoneticPr fontId="1"/>
  </si>
  <si>
    <t>月光の民（バーニー）</t>
    <phoneticPr fontId="1"/>
  </si>
  <si>
    <t>獲得経験点</t>
    <rPh sb="0" eb="2">
      <t>カクトク</t>
    </rPh>
    <rPh sb="2" eb="4">
      <t>ケイケン</t>
    </rPh>
    <rPh sb="4" eb="5">
      <t>テン</t>
    </rPh>
    <phoneticPr fontId="1"/>
  </si>
  <si>
    <t>次のレベルまで</t>
    <rPh sb="0" eb="1">
      <t>ツギ</t>
    </rPh>
    <phoneticPr fontId="1"/>
  </si>
  <si>
    <t>PT構成</t>
    <rPh sb="2" eb="4">
      <t>コウセイ</t>
    </rPh>
    <phoneticPr fontId="1"/>
  </si>
  <si>
    <t>平均レベル</t>
    <rPh sb="0" eb="2">
      <t>ヘイキン</t>
    </rPh>
    <phoneticPr fontId="1"/>
  </si>
  <si>
    <t>モンスターレベル</t>
    <phoneticPr fontId="1"/>
  </si>
  <si>
    <t>職業</t>
    <rPh sb="0" eb="2">
      <t>ショクギョウ</t>
    </rPh>
    <phoneticPr fontId="1"/>
  </si>
  <si>
    <t>レベル</t>
    <phoneticPr fontId="1"/>
  </si>
  <si>
    <t>ツール</t>
    <phoneticPr fontId="1"/>
  </si>
  <si>
    <t>解析術</t>
    <rPh sb="0" eb="2">
      <t>かいせき</t>
    </rPh>
    <rPh sb="2" eb="3">
      <t>じゅつ</t>
    </rPh>
    <phoneticPr fontId="1" type="Hiragana"/>
  </si>
  <si>
    <t>加工術</t>
    <rPh sb="0" eb="2">
      <t>かこう</t>
    </rPh>
    <rPh sb="2" eb="3">
      <t>じゅつ</t>
    </rPh>
    <phoneticPr fontId="1" type="Hiragana"/>
  </si>
  <si>
    <t>変形術</t>
    <rPh sb="0" eb="2">
      <t>へんけい</t>
    </rPh>
    <rPh sb="2" eb="3">
      <t>じゅつ</t>
    </rPh>
    <phoneticPr fontId="1" type="Hiragana"/>
  </si>
  <si>
    <t>モンスター名</t>
    <rPh sb="5" eb="6">
      <t>メイ</t>
    </rPh>
    <phoneticPr fontId="1"/>
  </si>
  <si>
    <t>人間(ヒューマン)</t>
  </si>
  <si>
    <t>合計値</t>
    <rPh sb="0" eb="2">
      <t>ゴウケイ</t>
    </rPh>
    <rPh sb="2" eb="3">
      <t>チ</t>
    </rPh>
    <phoneticPr fontId="1"/>
  </si>
  <si>
    <t>攻撃力</t>
    <rPh sb="0" eb="3">
      <t>コウゲキリョク</t>
    </rPh>
    <phoneticPr fontId="1"/>
  </si>
  <si>
    <t>防御力</t>
    <rPh sb="0" eb="3">
      <t>ボウギョリョク</t>
    </rPh>
    <phoneticPr fontId="1"/>
  </si>
  <si>
    <t>装備重量</t>
    <rPh sb="0" eb="2">
      <t>ソウビ</t>
    </rPh>
    <rPh sb="2" eb="4">
      <t>ジュウリョウ</t>
    </rPh>
    <phoneticPr fontId="1"/>
  </si>
  <si>
    <t>武器</t>
    <rPh sb="0" eb="2">
      <t>ブキ</t>
    </rPh>
    <phoneticPr fontId="1"/>
  </si>
  <si>
    <t>防具</t>
    <rPh sb="0" eb="2">
      <t>ボウグ</t>
    </rPh>
    <phoneticPr fontId="1"/>
  </si>
  <si>
    <t>量士（トゥラー）</t>
    <rPh sb="0" eb="1">
      <t>リョウ</t>
    </rPh>
    <rPh sb="1" eb="2">
      <t>シ</t>
    </rPh>
    <phoneticPr fontId="1"/>
  </si>
  <si>
    <t>量る（天秤宮）</t>
    <rPh sb="0" eb="1">
      <t>ハカ</t>
    </rPh>
    <rPh sb="3" eb="6">
      <t>テンビンキュウ</t>
    </rPh>
    <phoneticPr fontId="1"/>
  </si>
  <si>
    <t>量士の基本アビリティ</t>
    <rPh sb="0" eb="2">
      <t>りょうし</t>
    </rPh>
    <rPh sb="3" eb="5">
      <t>きほん</t>
    </rPh>
    <phoneticPr fontId="1" type="Hiragana"/>
  </si>
  <si>
    <t>量る</t>
    <rPh sb="0" eb="1">
      <t>はか</t>
    </rPh>
    <phoneticPr fontId="1" type="Hiragana"/>
  </si>
  <si>
    <t>レベルを量る</t>
    <rPh sb="4" eb="5">
      <t>はか</t>
    </rPh>
    <phoneticPr fontId="1" type="Hiragana"/>
  </si>
  <si>
    <t>ステータスを量る</t>
    <rPh sb="6" eb="7">
      <t>はか</t>
    </rPh>
    <phoneticPr fontId="1" type="Hiragana"/>
  </si>
  <si>
    <t>均衡化</t>
    <rPh sb="0" eb="2">
      <t>きんこう</t>
    </rPh>
    <rPh sb="2" eb="3">
      <t>か</t>
    </rPh>
    <phoneticPr fontId="1" type="Hiragana"/>
  </si>
  <si>
    <t>分配法</t>
    <rPh sb="0" eb="2">
      <t>ぶんぱい</t>
    </rPh>
    <rPh sb="2" eb="3">
      <t>ほう</t>
    </rPh>
    <phoneticPr fontId="1" type="Hiragana"/>
  </si>
  <si>
    <t>耐暑</t>
    <rPh sb="0" eb="2">
      <t>たいしょ</t>
    </rPh>
    <phoneticPr fontId="1" type="Hiragana"/>
  </si>
  <si>
    <t>耐寒</t>
    <rPh sb="0" eb="2">
      <t>たいかん</t>
    </rPh>
    <phoneticPr fontId="1" type="Hiragana"/>
  </si>
  <si>
    <t>暑さに耐える</t>
    <rPh sb="0" eb="1">
      <t>あつ</t>
    </rPh>
    <rPh sb="3" eb="4">
      <t>た</t>
    </rPh>
    <phoneticPr fontId="1" type="Hiragana"/>
  </si>
  <si>
    <t>寒さに耐える</t>
    <rPh sb="0" eb="1">
      <t>さむ</t>
    </rPh>
    <rPh sb="3" eb="4">
      <t>た</t>
    </rPh>
    <phoneticPr fontId="1" type="Hiragana"/>
  </si>
  <si>
    <t>結束</t>
    <rPh sb="0" eb="2">
      <t>けっそく</t>
    </rPh>
    <phoneticPr fontId="1" type="Hiragana"/>
  </si>
  <si>
    <t>援護</t>
    <rPh sb="0" eb="2">
      <t>えんご</t>
    </rPh>
    <phoneticPr fontId="1" type="Hiragana"/>
  </si>
  <si>
    <t>庭士(はいら)（辰）</t>
    <rPh sb="0" eb="2">
      <t>ニワシ</t>
    </rPh>
    <rPh sb="8" eb="9">
      <t>タツ</t>
    </rPh>
    <phoneticPr fontId="1"/>
  </si>
  <si>
    <t>ナパーム</t>
    <phoneticPr fontId="1" type="Hiragana"/>
  </si>
  <si>
    <t>ニャグ</t>
    <phoneticPr fontId="1" type="Hiragana"/>
  </si>
  <si>
    <t>ネコ</t>
    <phoneticPr fontId="1" type="Hiragana"/>
  </si>
  <si>
    <t>基礎経験点</t>
    <rPh sb="0" eb="4">
      <t>きそけいけん</t>
    </rPh>
    <rPh sb="4" eb="5">
      <t>てん</t>
    </rPh>
    <phoneticPr fontId="1" type="Hiragana"/>
  </si>
  <si>
    <t>ベルビューラ</t>
    <phoneticPr fontId="1" type="Hiragana"/>
  </si>
  <si>
    <t>薬士(さんちら）(巳）</t>
    <rPh sb="0" eb="2">
      <t>クスシ</t>
    </rPh>
    <rPh sb="9" eb="10">
      <t>ミ</t>
    </rPh>
    <phoneticPr fontId="1"/>
  </si>
  <si>
    <t>気配察知</t>
    <rPh sb="0" eb="2">
      <t>けはい</t>
    </rPh>
    <rPh sb="2" eb="4">
      <t>さっち</t>
    </rPh>
    <phoneticPr fontId="1" type="Hiragana"/>
  </si>
  <si>
    <t>索敵</t>
    <rPh sb="0" eb="2">
      <t>さくてき</t>
    </rPh>
    <phoneticPr fontId="1" type="Hiragana"/>
  </si>
  <si>
    <t>釣り士002</t>
    <rPh sb="0" eb="1">
      <t>つ</t>
    </rPh>
    <rPh sb="2" eb="3">
      <t>し</t>
    </rPh>
    <phoneticPr fontId="1" type="Hiragana"/>
  </si>
  <si>
    <t>釣り士005</t>
    <rPh sb="0" eb="1">
      <t>つ</t>
    </rPh>
    <rPh sb="2" eb="3">
      <t>し</t>
    </rPh>
    <phoneticPr fontId="1" type="Hiragana"/>
  </si>
  <si>
    <t>釣り士006</t>
    <rPh sb="0" eb="1">
      <t>つ</t>
    </rPh>
    <rPh sb="2" eb="3">
      <t>し</t>
    </rPh>
    <phoneticPr fontId="1" type="Hiragana"/>
  </si>
  <si>
    <t>釣り士007</t>
    <rPh sb="0" eb="1">
      <t>つ</t>
    </rPh>
    <rPh sb="2" eb="3">
      <t>し</t>
    </rPh>
    <phoneticPr fontId="1" type="Hiragana"/>
  </si>
  <si>
    <t>釣り士008</t>
    <rPh sb="0" eb="1">
      <t>つ</t>
    </rPh>
    <rPh sb="2" eb="3">
      <t>し</t>
    </rPh>
    <phoneticPr fontId="1" type="Hiragana"/>
  </si>
  <si>
    <t>風向きや天気を予測できる</t>
    <rPh sb="0" eb="2">
      <t>かざむ</t>
    </rPh>
    <rPh sb="4" eb="6">
      <t>てんき</t>
    </rPh>
    <rPh sb="7" eb="9">
      <t>よそく</t>
    </rPh>
    <phoneticPr fontId="1" type="Hiragana"/>
  </si>
  <si>
    <t>獲物に気付かれるようになる</t>
    <rPh sb="0" eb="2">
      <t>えもの</t>
    </rPh>
    <rPh sb="3" eb="5">
      <t>きづ</t>
    </rPh>
    <phoneticPr fontId="1" type="Hiragana"/>
  </si>
  <si>
    <t>自身より弱い獲物から気配を察知されないようになる</t>
    <rPh sb="0" eb="2">
      <t>じしん</t>
    </rPh>
    <rPh sb="4" eb="5">
      <t>よわ</t>
    </rPh>
    <rPh sb="6" eb="8">
      <t>えもの</t>
    </rPh>
    <rPh sb="10" eb="12">
      <t>けはい</t>
    </rPh>
    <rPh sb="13" eb="15">
      <t>さっち</t>
    </rPh>
    <phoneticPr fontId="1" type="Hiragana"/>
  </si>
  <si>
    <t>釣り士003</t>
    <rPh sb="0" eb="1">
      <t>つ</t>
    </rPh>
    <rPh sb="2" eb="3">
      <t>し</t>
    </rPh>
    <phoneticPr fontId="1" type="Hiragana"/>
  </si>
  <si>
    <t>水の探知</t>
    <rPh sb="0" eb="1">
      <t>みず</t>
    </rPh>
    <rPh sb="2" eb="4">
      <t>たんち</t>
    </rPh>
    <phoneticPr fontId="1" type="Hiragana"/>
  </si>
  <si>
    <t>釣り士004</t>
    <rPh sb="0" eb="1">
      <t>つ</t>
    </rPh>
    <rPh sb="2" eb="3">
      <t>し</t>
    </rPh>
    <phoneticPr fontId="1" type="Hiragana"/>
  </si>
  <si>
    <t>水中の獲物を探知できる</t>
    <rPh sb="0" eb="2">
      <t>すいちゅう</t>
    </rPh>
    <rPh sb="3" eb="5">
      <t>えもの</t>
    </rPh>
    <rPh sb="6" eb="8">
      <t>たんち</t>
    </rPh>
    <phoneticPr fontId="1" type="Hiragana"/>
  </si>
  <si>
    <t>釣り士010</t>
    <rPh sb="0" eb="1">
      <t>つ</t>
    </rPh>
    <rPh sb="2" eb="3">
      <t>し</t>
    </rPh>
    <phoneticPr fontId="1" type="Hiragana"/>
  </si>
  <si>
    <t>指定した物体をエサにすることができる</t>
    <rPh sb="0" eb="2">
      <t>してい</t>
    </rPh>
    <rPh sb="4" eb="6">
      <t>ぶったい</t>
    </rPh>
    <phoneticPr fontId="1" type="Hiragana"/>
  </si>
  <si>
    <t>釣り士011</t>
    <rPh sb="0" eb="1">
      <t>つ</t>
    </rPh>
    <rPh sb="2" eb="3">
      <t>し</t>
    </rPh>
    <phoneticPr fontId="1" type="Hiragana"/>
  </si>
  <si>
    <t>特定のリズムによって対象の行動を誘導する</t>
    <rPh sb="0" eb="2">
      <t>とくてい</t>
    </rPh>
    <rPh sb="10" eb="12">
      <t>たいしょう</t>
    </rPh>
    <rPh sb="13" eb="15">
      <t>こうどう</t>
    </rPh>
    <rPh sb="16" eb="18">
      <t>ゆうどう</t>
    </rPh>
    <phoneticPr fontId="1" type="Hiragana"/>
  </si>
  <si>
    <t>釣り士</t>
    <rPh sb="0" eb="1">
      <t>つ</t>
    </rPh>
    <rPh sb="2" eb="3">
      <t>し</t>
    </rPh>
    <phoneticPr fontId="1" type="Hiragana"/>
  </si>
  <si>
    <t>大物狙い</t>
    <rPh sb="0" eb="2">
      <t>おおもの</t>
    </rPh>
    <rPh sb="2" eb="3">
      <t>ねら</t>
    </rPh>
    <phoneticPr fontId="1" type="Hiragana"/>
  </si>
  <si>
    <t>魚を釣る</t>
    <rPh sb="0" eb="1">
      <t>さかな</t>
    </rPh>
    <rPh sb="2" eb="3">
      <t>つ</t>
    </rPh>
    <phoneticPr fontId="1" type="Hiragana"/>
  </si>
  <si>
    <t>釣り士001</t>
    <rPh sb="0" eb="1">
      <t>つ</t>
    </rPh>
    <rPh sb="2" eb="3">
      <t>し</t>
    </rPh>
    <phoneticPr fontId="1" type="Hiragana"/>
  </si>
  <si>
    <t>魚を釣ることができる</t>
    <rPh sb="0" eb="1">
      <t>さかな</t>
    </rPh>
    <rPh sb="2" eb="3">
      <t>つ</t>
    </rPh>
    <phoneticPr fontId="1" type="Hiragana"/>
  </si>
  <si>
    <t>釣り士012</t>
    <rPh sb="0" eb="1">
      <t>つ</t>
    </rPh>
    <rPh sb="2" eb="3">
      <t>し</t>
    </rPh>
    <phoneticPr fontId="1" type="Hiragana"/>
  </si>
  <si>
    <t>釣り士013</t>
    <rPh sb="0" eb="1">
      <t>つ</t>
    </rPh>
    <rPh sb="2" eb="3">
      <t>し</t>
    </rPh>
    <phoneticPr fontId="1" type="Hiragana"/>
  </si>
  <si>
    <t>釣り士014</t>
    <rPh sb="0" eb="1">
      <t>つ</t>
    </rPh>
    <rPh sb="2" eb="3">
      <t>し</t>
    </rPh>
    <phoneticPr fontId="1" type="Hiragana"/>
  </si>
  <si>
    <t>釣り士015</t>
    <rPh sb="0" eb="1">
      <t>つ</t>
    </rPh>
    <rPh sb="2" eb="3">
      <t>し</t>
    </rPh>
    <phoneticPr fontId="1" type="Hiragana"/>
  </si>
  <si>
    <t>釣り士016</t>
    <rPh sb="0" eb="1">
      <t>つ</t>
    </rPh>
    <rPh sb="2" eb="3">
      <t>し</t>
    </rPh>
    <phoneticPr fontId="1" type="Hiragana"/>
  </si>
  <si>
    <t>釣り士017</t>
    <rPh sb="0" eb="1">
      <t>つ</t>
    </rPh>
    <rPh sb="2" eb="3">
      <t>し</t>
    </rPh>
    <phoneticPr fontId="1" type="Hiragana"/>
  </si>
  <si>
    <t>釣り士018</t>
    <rPh sb="0" eb="1">
      <t>つ</t>
    </rPh>
    <rPh sb="2" eb="3">
      <t>し</t>
    </rPh>
    <phoneticPr fontId="1" type="Hiragana"/>
  </si>
  <si>
    <t>釣り士020</t>
    <rPh sb="0" eb="1">
      <t>つ</t>
    </rPh>
    <rPh sb="2" eb="3">
      <t>し</t>
    </rPh>
    <phoneticPr fontId="1" type="Hiragana"/>
  </si>
  <si>
    <t>釣り士019</t>
    <rPh sb="0" eb="1">
      <t>つ</t>
    </rPh>
    <rPh sb="2" eb="3">
      <t>し</t>
    </rPh>
    <phoneticPr fontId="1" type="Hiragana"/>
  </si>
  <si>
    <t>魔力で釣り具を作成することができる</t>
    <rPh sb="0" eb="2">
      <t>まりょく</t>
    </rPh>
    <rPh sb="3" eb="4">
      <t>つ</t>
    </rPh>
    <rPh sb="5" eb="6">
      <t>ぐ</t>
    </rPh>
    <rPh sb="7" eb="9">
      <t>さくせい</t>
    </rPh>
    <phoneticPr fontId="1" type="Hiragana"/>
  </si>
  <si>
    <t>思わぬものをみつけることができる</t>
    <rPh sb="0" eb="1">
      <t>おも</t>
    </rPh>
    <phoneticPr fontId="1" type="Hiragana"/>
  </si>
  <si>
    <t>獲物を引き寄せることができる</t>
    <rPh sb="0" eb="2">
      <t>えもの</t>
    </rPh>
    <rPh sb="3" eb="4">
      <t>ひ</t>
    </rPh>
    <rPh sb="5" eb="6">
      <t>よ</t>
    </rPh>
    <phoneticPr fontId="1" type="Hiragana"/>
  </si>
  <si>
    <t>大きすぎる釣り針</t>
    <rPh sb="0" eb="1">
      <t>おお</t>
    </rPh>
    <rPh sb="5" eb="8">
      <t>つりばり</t>
    </rPh>
    <phoneticPr fontId="1" type="Hiragana"/>
  </si>
  <si>
    <t>釣り宣言</t>
    <rPh sb="0" eb="1">
      <t>つ</t>
    </rPh>
    <rPh sb="2" eb="4">
      <t>せんげん</t>
    </rPh>
    <phoneticPr fontId="1" type="Hiragana"/>
  </si>
  <si>
    <t>自身の狙い通りのものを釣ることができる</t>
    <rPh sb="0" eb="2">
      <t>じしん</t>
    </rPh>
    <rPh sb="3" eb="4">
      <t>ねら</t>
    </rPh>
    <rPh sb="5" eb="6">
      <t>どお</t>
    </rPh>
    <rPh sb="11" eb="12">
      <t>つ</t>
    </rPh>
    <phoneticPr fontId="1" type="Hiragana"/>
  </si>
  <si>
    <t>自身より強い獲物をを引き寄せることができる</t>
    <rPh sb="0" eb="2">
      <t>じしん</t>
    </rPh>
    <rPh sb="4" eb="5">
      <t>つよ</t>
    </rPh>
    <rPh sb="6" eb="8">
      <t>えもの</t>
    </rPh>
    <rPh sb="10" eb="11">
      <t>ひ</t>
    </rPh>
    <rPh sb="12" eb="13">
      <t>よ</t>
    </rPh>
    <phoneticPr fontId="1" type="Hiragana"/>
  </si>
  <si>
    <t>集団を誘導することができる</t>
    <rPh sb="0" eb="2">
      <t>しゅうだん</t>
    </rPh>
    <rPh sb="3" eb="5">
      <t>ゆうどう</t>
    </rPh>
    <phoneticPr fontId="1" type="Hiragana"/>
  </si>
  <si>
    <t>狙ったものをピンポイントで釣ることができる</t>
    <rPh sb="0" eb="1">
      <t>ねら</t>
    </rPh>
    <rPh sb="13" eb="14">
      <t>つ</t>
    </rPh>
    <phoneticPr fontId="1" type="Hiragana"/>
  </si>
  <si>
    <t>狙ったものとそれに近いものを釣ることができる</t>
    <rPh sb="0" eb="1">
      <t>ねら</t>
    </rPh>
    <rPh sb="9" eb="10">
      <t>ちか</t>
    </rPh>
    <rPh sb="14" eb="15">
      <t>つ</t>
    </rPh>
    <phoneticPr fontId="1" type="Hiragana"/>
  </si>
  <si>
    <t>物体ではなく魔力を釣ることができる</t>
    <rPh sb="0" eb="2">
      <t>ぶったい</t>
    </rPh>
    <rPh sb="6" eb="8">
      <t>まりょく</t>
    </rPh>
    <rPh sb="9" eb="10">
      <t>つ</t>
    </rPh>
    <phoneticPr fontId="1" type="Hiragana"/>
  </si>
  <si>
    <t>狙ったものをつり上げて上空で保持する</t>
    <rPh sb="0" eb="1">
      <t>ねら</t>
    </rPh>
    <rPh sb="8" eb="9">
      <t>あ</t>
    </rPh>
    <rPh sb="11" eb="13">
      <t>じょうくう</t>
    </rPh>
    <rPh sb="14" eb="16">
      <t>ほじ</t>
    </rPh>
    <phoneticPr fontId="1" type="Hiragana"/>
  </si>
  <si>
    <t>水を注ぐ</t>
    <rPh sb="0" eb="1">
      <t>みず</t>
    </rPh>
    <rPh sb="2" eb="3">
      <t>そそ</t>
    </rPh>
    <phoneticPr fontId="1" type="Hiragana"/>
  </si>
  <si>
    <t>酌士001</t>
    <rPh sb="0" eb="2">
      <t>しゃくし</t>
    </rPh>
    <phoneticPr fontId="1" type="Hiragana"/>
  </si>
  <si>
    <t>酒を注ぐ</t>
    <rPh sb="0" eb="1">
      <t>さけ</t>
    </rPh>
    <rPh sb="2" eb="3">
      <t>そそ</t>
    </rPh>
    <phoneticPr fontId="1" type="Hiragana"/>
  </si>
  <si>
    <t>酌士002</t>
    <rPh sb="0" eb="2">
      <t>しゃくし</t>
    </rPh>
    <phoneticPr fontId="1" type="Hiragana"/>
  </si>
  <si>
    <t>予知夢</t>
    <rPh sb="0" eb="3">
      <t>よちむ</t>
    </rPh>
    <phoneticPr fontId="1" type="Hiragana"/>
  </si>
  <si>
    <t>酌士003</t>
    <rPh sb="0" eb="2">
      <t>しゃくし</t>
    </rPh>
    <phoneticPr fontId="1" type="Hiragana"/>
  </si>
  <si>
    <t>禊ぎ</t>
    <rPh sb="0" eb="1">
      <t>みそ</t>
    </rPh>
    <phoneticPr fontId="1" type="Hiragana"/>
  </si>
  <si>
    <t>お肌のうるおい</t>
    <rPh sb="1" eb="2">
      <t>はだ</t>
    </rPh>
    <phoneticPr fontId="1" type="Hiragana"/>
  </si>
  <si>
    <t>酌士005</t>
    <rPh sb="0" eb="2">
      <t>しゃくし</t>
    </rPh>
    <phoneticPr fontId="1" type="Hiragana"/>
  </si>
  <si>
    <t>酌士006</t>
    <rPh sb="0" eb="2">
      <t>しゃくし</t>
    </rPh>
    <phoneticPr fontId="1" type="Hiragana"/>
  </si>
  <si>
    <t>酔い知らずになる</t>
    <rPh sb="0" eb="1">
      <t>よ</t>
    </rPh>
    <rPh sb="2" eb="3">
      <t>し</t>
    </rPh>
    <phoneticPr fontId="1" type="Hiragana"/>
  </si>
  <si>
    <t>酌士007</t>
    <rPh sb="0" eb="2">
      <t>しゃくし</t>
    </rPh>
    <phoneticPr fontId="1" type="Hiragana"/>
  </si>
  <si>
    <t>注ぐ水の温度を設定できる（０～100℃）</t>
    <rPh sb="0" eb="1">
      <t>そそ</t>
    </rPh>
    <rPh sb="2" eb="3">
      <t>みず</t>
    </rPh>
    <rPh sb="4" eb="6">
      <t>おんど</t>
    </rPh>
    <rPh sb="7" eb="9">
      <t>せってい</t>
    </rPh>
    <phoneticPr fontId="1" type="Hiragana"/>
  </si>
  <si>
    <t>酌士008</t>
    <rPh sb="0" eb="2">
      <t>しゃくし</t>
    </rPh>
    <phoneticPr fontId="1" type="Hiragana"/>
  </si>
  <si>
    <t>注ぐ水の量が増える</t>
    <rPh sb="0" eb="1">
      <t>そそ</t>
    </rPh>
    <rPh sb="2" eb="3">
      <t>みず</t>
    </rPh>
    <rPh sb="4" eb="5">
      <t>りょう</t>
    </rPh>
    <rPh sb="6" eb="7">
      <t>ふ</t>
    </rPh>
    <phoneticPr fontId="1" type="Hiragana"/>
  </si>
  <si>
    <t>酌士009</t>
    <rPh sb="0" eb="2">
      <t>しゃくし</t>
    </rPh>
    <phoneticPr fontId="1" type="Hiragana"/>
  </si>
  <si>
    <t>ぼんきゅっぼんになる</t>
    <phoneticPr fontId="1" type="Hiragana"/>
  </si>
  <si>
    <t>魔力を注ぐ</t>
    <rPh sb="0" eb="2">
      <t>まりょく</t>
    </rPh>
    <rPh sb="3" eb="4">
      <t>そそ</t>
    </rPh>
    <phoneticPr fontId="1" type="Hiragana"/>
  </si>
  <si>
    <t>構築した魔術に魔力を注ぐことができる</t>
    <rPh sb="0" eb="2">
      <t>こうちく</t>
    </rPh>
    <rPh sb="4" eb="6">
      <t>まじゅつ</t>
    </rPh>
    <rPh sb="7" eb="9">
      <t>まりょく</t>
    </rPh>
    <rPh sb="10" eb="11">
      <t>そそ</t>
    </rPh>
    <phoneticPr fontId="1" type="Hiragana"/>
  </si>
  <si>
    <t>酌士011</t>
    <rPh sb="0" eb="2">
      <t>しゃくし</t>
    </rPh>
    <phoneticPr fontId="1" type="Hiragana"/>
  </si>
  <si>
    <t>酌士012</t>
    <rPh sb="0" eb="2">
      <t>しゃくし</t>
    </rPh>
    <phoneticPr fontId="1" type="Hiragana"/>
  </si>
  <si>
    <t>酌士013</t>
    <rPh sb="0" eb="2">
      <t>しゃくし</t>
    </rPh>
    <phoneticPr fontId="1" type="Hiragana"/>
  </si>
  <si>
    <t>酌士014</t>
    <rPh sb="0" eb="2">
      <t>しゃくし</t>
    </rPh>
    <phoneticPr fontId="1" type="Hiragana"/>
  </si>
  <si>
    <t>酌士015</t>
    <rPh sb="0" eb="2">
      <t>しゃくし</t>
    </rPh>
    <phoneticPr fontId="1" type="Hiragana"/>
  </si>
  <si>
    <t>酌士016</t>
    <rPh sb="0" eb="2">
      <t>しゃくし</t>
    </rPh>
    <phoneticPr fontId="1" type="Hiragana"/>
  </si>
  <si>
    <t>雨乞い</t>
    <rPh sb="0" eb="2">
      <t>あまご</t>
    </rPh>
    <phoneticPr fontId="1" type="Hiragana"/>
  </si>
  <si>
    <t>酌士</t>
    <rPh sb="0" eb="2">
      <t>しゃくし</t>
    </rPh>
    <phoneticPr fontId="1" type="Hiragana"/>
  </si>
  <si>
    <t>酌士004</t>
    <rPh sb="0" eb="2">
      <t>しゃくし</t>
    </rPh>
    <phoneticPr fontId="1" type="Hiragana"/>
  </si>
  <si>
    <t>酌士010</t>
    <rPh sb="0" eb="2">
      <t>しゃくし</t>
    </rPh>
    <phoneticPr fontId="1" type="Hiragana"/>
  </si>
  <si>
    <t>酌士017</t>
    <rPh sb="0" eb="2">
      <t>しゃくし</t>
    </rPh>
    <phoneticPr fontId="1" type="Hiragana"/>
  </si>
  <si>
    <t>器に水を適切な量注ぐことができる</t>
    <rPh sb="0" eb="1">
      <t>うつわ</t>
    </rPh>
    <rPh sb="2" eb="3">
      <t>みず</t>
    </rPh>
    <rPh sb="4" eb="6">
      <t>てきせつ</t>
    </rPh>
    <rPh sb="7" eb="8">
      <t>りょう</t>
    </rPh>
    <rPh sb="8" eb="9">
      <t>そそ</t>
    </rPh>
    <phoneticPr fontId="1" type="Hiragana"/>
  </si>
  <si>
    <t>器に酒を適切な量注ぐことができる</t>
    <rPh sb="0" eb="1">
      <t>うつわ</t>
    </rPh>
    <rPh sb="2" eb="3">
      <t>さけ</t>
    </rPh>
    <rPh sb="4" eb="6">
      <t>てきせつ</t>
    </rPh>
    <rPh sb="7" eb="8">
      <t>りょう</t>
    </rPh>
    <rPh sb="8" eb="9">
      <t>そそ</t>
    </rPh>
    <phoneticPr fontId="1" type="Hiragana"/>
  </si>
  <si>
    <t>近い未来に起きることを夢でみることができる</t>
    <rPh sb="0" eb="1">
      <t>ちか</t>
    </rPh>
    <rPh sb="2" eb="4">
      <t>みらい</t>
    </rPh>
    <rPh sb="5" eb="6">
      <t>お</t>
    </rPh>
    <rPh sb="11" eb="12">
      <t>ゆめ</t>
    </rPh>
    <phoneticPr fontId="1" type="Hiragana"/>
  </si>
  <si>
    <t>汚れを落とす</t>
    <rPh sb="0" eb="1">
      <t>よご</t>
    </rPh>
    <rPh sb="3" eb="4">
      <t>お</t>
    </rPh>
    <phoneticPr fontId="1" type="Hiragana"/>
  </si>
  <si>
    <t>相手の悪いものを取り除く</t>
    <rPh sb="0" eb="2">
      <t>あいて</t>
    </rPh>
    <rPh sb="3" eb="4">
      <t>わる</t>
    </rPh>
    <rPh sb="8" eb="9">
      <t>と</t>
    </rPh>
    <rPh sb="10" eb="11">
      <t>のぞ</t>
    </rPh>
    <phoneticPr fontId="1" type="Hiragana"/>
  </si>
  <si>
    <t>持ち物を重さを軽減する</t>
    <rPh sb="0" eb="1">
      <t>も</t>
    </rPh>
    <rPh sb="2" eb="3">
      <t>もの</t>
    </rPh>
    <rPh sb="4" eb="5">
      <t>おも</t>
    </rPh>
    <rPh sb="7" eb="9">
      <t>けいげん</t>
    </rPh>
    <phoneticPr fontId="1" type="Hiragana"/>
  </si>
  <si>
    <t>もうちょっとだけがんばれる</t>
    <phoneticPr fontId="1" type="Hiragana"/>
  </si>
  <si>
    <t>もうちょっとだけがんばらせる</t>
    <phoneticPr fontId="1" type="Hiragana"/>
  </si>
  <si>
    <t>ふんわりと浮かべる</t>
    <rPh sb="5" eb="6">
      <t>う</t>
    </rPh>
    <phoneticPr fontId="1" type="Hiragana"/>
  </si>
  <si>
    <t>お肌がつやつやぷるるんになる</t>
    <rPh sb="1" eb="2">
      <t>はだ</t>
    </rPh>
    <phoneticPr fontId="1" type="Hiragana"/>
  </si>
  <si>
    <t>剣で払う</t>
    <rPh sb="0" eb="1">
      <t>けん</t>
    </rPh>
    <rPh sb="2" eb="3">
      <t>はら</t>
    </rPh>
    <phoneticPr fontId="1" type="Hiragana"/>
  </si>
  <si>
    <t>剣で突く</t>
    <rPh sb="0" eb="1">
      <t>けん</t>
    </rPh>
    <rPh sb="2" eb="3">
      <t>つ</t>
    </rPh>
    <phoneticPr fontId="1" type="Hiragana"/>
  </si>
  <si>
    <t>拳士001</t>
    <rPh sb="0" eb="2">
      <t>けんし</t>
    </rPh>
    <phoneticPr fontId="1" type="Hiragana"/>
  </si>
  <si>
    <t>拳士002</t>
    <rPh sb="0" eb="2">
      <t>けんし</t>
    </rPh>
    <phoneticPr fontId="1" type="Hiragana"/>
  </si>
  <si>
    <t>つかむ</t>
    <phoneticPr fontId="1" type="Hiragana"/>
  </si>
  <si>
    <t>掴む</t>
    <rPh sb="0" eb="1">
      <t>つか</t>
    </rPh>
    <phoneticPr fontId="1" type="Hiragana"/>
  </si>
  <si>
    <t>投げる</t>
    <rPh sb="0" eb="1">
      <t>な</t>
    </rPh>
    <phoneticPr fontId="1" type="Hiragana"/>
  </si>
  <si>
    <t>拳士003</t>
    <rPh sb="0" eb="2">
      <t>けんし</t>
    </rPh>
    <phoneticPr fontId="1" type="Hiragana"/>
  </si>
  <si>
    <t>拳士004</t>
    <rPh sb="0" eb="2">
      <t>けんし</t>
    </rPh>
    <phoneticPr fontId="1" type="Hiragana"/>
  </si>
  <si>
    <t>罠士（ヴリシュチカ）</t>
    <rPh sb="0" eb="1">
      <t>ワナ</t>
    </rPh>
    <rPh sb="1" eb="2">
      <t>シ</t>
    </rPh>
    <phoneticPr fontId="1"/>
  </si>
  <si>
    <t>トラップ（天蠍宮）</t>
    <rPh sb="5" eb="8">
      <t>テンカツキュウ</t>
    </rPh>
    <phoneticPr fontId="1"/>
  </si>
  <si>
    <t>バンプアップ</t>
    <phoneticPr fontId="1" type="Hiragana"/>
  </si>
  <si>
    <t>拳士005</t>
    <rPh sb="0" eb="2">
      <t>けんし</t>
    </rPh>
    <phoneticPr fontId="1" type="Hiragana"/>
  </si>
  <si>
    <t>拳士006</t>
    <rPh sb="0" eb="2">
      <t>けんし</t>
    </rPh>
    <phoneticPr fontId="1" type="Hiragana"/>
  </si>
  <si>
    <t>バッドエンドを回避できる</t>
    <rPh sb="7" eb="9">
      <t>かいひ</t>
    </rPh>
    <phoneticPr fontId="1" type="Hiragana"/>
  </si>
  <si>
    <t>剣閃</t>
    <rPh sb="0" eb="2">
      <t>けんせん</t>
    </rPh>
    <phoneticPr fontId="1" type="Hiragana"/>
  </si>
  <si>
    <t>剣士（Saber：セイバー）</t>
  </si>
  <si>
    <t>ガーデニング</t>
    <phoneticPr fontId="1" type="Hiragana"/>
  </si>
  <si>
    <t>庭士001</t>
    <rPh sb="0" eb="2">
      <t>にわし</t>
    </rPh>
    <phoneticPr fontId="1" type="Hiragana"/>
  </si>
  <si>
    <t>総経験点</t>
    <rPh sb="0" eb="1">
      <t>ソウ</t>
    </rPh>
    <rPh sb="1" eb="4">
      <t>ケイケンテン</t>
    </rPh>
    <phoneticPr fontId="1"/>
  </si>
  <si>
    <t>サンクチュアリ</t>
    <phoneticPr fontId="1" type="Hiragana"/>
  </si>
  <si>
    <t>庭士006</t>
    <rPh sb="0" eb="2">
      <t>にわし</t>
    </rPh>
    <phoneticPr fontId="1" type="Hiragana"/>
  </si>
  <si>
    <t>接収</t>
    <rPh sb="0" eb="2">
      <t>せっしゅう</t>
    </rPh>
    <phoneticPr fontId="1" type="Hiragana"/>
  </si>
  <si>
    <t>庭士007</t>
    <rPh sb="0" eb="2">
      <t>にわし</t>
    </rPh>
    <phoneticPr fontId="1" type="Hiragana"/>
  </si>
  <si>
    <t>連続攻撃</t>
    <rPh sb="0" eb="2">
      <t>れんぞく</t>
    </rPh>
    <rPh sb="2" eb="4">
      <t>こうげき</t>
    </rPh>
    <phoneticPr fontId="1" type="Hiragana"/>
  </si>
  <si>
    <t>先制攻撃</t>
    <rPh sb="0" eb="2">
      <t>せんせい</t>
    </rPh>
    <rPh sb="2" eb="4">
      <t>こうげき</t>
    </rPh>
    <phoneticPr fontId="1" type="Hiragana"/>
  </si>
  <si>
    <t>両手持ち</t>
    <rPh sb="0" eb="1">
      <t>りょう</t>
    </rPh>
    <rPh sb="1" eb="3">
      <t>ても</t>
    </rPh>
    <phoneticPr fontId="1" type="Hiragana"/>
  </si>
  <si>
    <t>射る</t>
    <rPh sb="0" eb="1">
      <t>い</t>
    </rPh>
    <phoneticPr fontId="1" type="Hiragana"/>
  </si>
  <si>
    <t>弓士001</t>
    <rPh sb="0" eb="1">
      <t>きゅう</t>
    </rPh>
    <rPh sb="1" eb="2">
      <t>し</t>
    </rPh>
    <phoneticPr fontId="1" type="Hiragana"/>
  </si>
  <si>
    <t>弓を射る</t>
    <rPh sb="0" eb="1">
      <t>ゆみ</t>
    </rPh>
    <rPh sb="2" eb="3">
      <t>い</t>
    </rPh>
    <phoneticPr fontId="1" type="Hiragana"/>
  </si>
  <si>
    <t>弓士002</t>
    <rPh sb="0" eb="2">
      <t>きゅうし</t>
    </rPh>
    <phoneticPr fontId="1" type="Hiragana"/>
  </si>
  <si>
    <t>精神統一</t>
    <rPh sb="0" eb="4">
      <t>せいしんとういつ</t>
    </rPh>
    <phoneticPr fontId="1" type="Hiragana"/>
  </si>
  <si>
    <t>弓士003</t>
    <rPh sb="0" eb="2">
      <t>きゅうし</t>
    </rPh>
    <phoneticPr fontId="1" type="Hiragana"/>
  </si>
  <si>
    <t>弓士004</t>
    <rPh sb="0" eb="2">
      <t>きゅうし</t>
    </rPh>
    <phoneticPr fontId="1" type="Hiragana"/>
  </si>
  <si>
    <t>装填</t>
    <rPh sb="0" eb="2">
      <t>そうてん</t>
    </rPh>
    <phoneticPr fontId="1" type="Hiragana"/>
  </si>
  <si>
    <t>集中</t>
    <rPh sb="0" eb="2">
      <t>しゅうちゅう</t>
    </rPh>
    <phoneticPr fontId="1" type="Hiragana"/>
  </si>
  <si>
    <t>矢をセットする速度がアップ</t>
    <rPh sb="0" eb="1">
      <t>や</t>
    </rPh>
    <rPh sb="7" eb="9">
      <t>そくど</t>
    </rPh>
    <phoneticPr fontId="1" type="Hiragana"/>
  </si>
  <si>
    <t>PPを半分消費して自身の分身をつくる</t>
    <rPh sb="3" eb="5">
      <t>はんぶん</t>
    </rPh>
    <rPh sb="5" eb="7">
      <t>しょうひ</t>
    </rPh>
    <rPh sb="9" eb="11">
      <t>じしん</t>
    </rPh>
    <rPh sb="12" eb="14">
      <t>ぶんしん</t>
    </rPh>
    <phoneticPr fontId="1" type="Hiragana"/>
  </si>
  <si>
    <t>巫女002</t>
    <rPh sb="0" eb="2">
      <t>みこ</t>
    </rPh>
    <phoneticPr fontId="1" type="Hiragana"/>
  </si>
  <si>
    <t>獣魔士の基本アビリティ</t>
    <rPh sb="0" eb="1">
      <t>じゅう</t>
    </rPh>
    <rPh sb="1" eb="2">
      <t>ま</t>
    </rPh>
    <rPh sb="2" eb="3">
      <t>し</t>
    </rPh>
    <rPh sb="4" eb="6">
      <t>きほん</t>
    </rPh>
    <phoneticPr fontId="1" type="Hiragana"/>
  </si>
  <si>
    <t>騎兵001</t>
    <rPh sb="0" eb="2">
      <t>きへい</t>
    </rPh>
    <phoneticPr fontId="1" type="Hiragana"/>
  </si>
  <si>
    <t>忍術</t>
    <rPh sb="0" eb="2">
      <t>にんじゅつ</t>
    </rPh>
    <phoneticPr fontId="1" type="Hiragana"/>
  </si>
  <si>
    <t>忍の基本アビリティ</t>
    <rPh sb="0" eb="1">
      <t>しの</t>
    </rPh>
    <rPh sb="2" eb="4">
      <t>きほん</t>
    </rPh>
    <phoneticPr fontId="1" type="Hiragana"/>
  </si>
  <si>
    <t>芸人002</t>
    <rPh sb="0" eb="2">
      <t>げいにん</t>
    </rPh>
    <phoneticPr fontId="1" type="Hiragana"/>
  </si>
  <si>
    <t>拳士000</t>
    <rPh sb="0" eb="2">
      <t>けんし</t>
    </rPh>
    <phoneticPr fontId="1" type="Hiragana"/>
  </si>
  <si>
    <t>弓士000</t>
    <rPh sb="0" eb="2">
      <t>きゅうし</t>
    </rPh>
    <phoneticPr fontId="1" type="Hiragana"/>
  </si>
  <si>
    <t>術士000</t>
    <rPh sb="0" eb="2">
      <t>じゅつし</t>
    </rPh>
    <phoneticPr fontId="1" type="Hiragana"/>
  </si>
  <si>
    <t>僧侶000</t>
    <rPh sb="0" eb="2">
      <t>そうりょ</t>
    </rPh>
    <phoneticPr fontId="1" type="Hiragana"/>
  </si>
  <si>
    <t>盗士000</t>
    <rPh sb="0" eb="2">
      <t>とうし</t>
    </rPh>
    <phoneticPr fontId="1" type="Hiragana"/>
  </si>
  <si>
    <t>槍兵000</t>
    <rPh sb="0" eb="2">
      <t>そうへい</t>
    </rPh>
    <phoneticPr fontId="1" type="Hiragana"/>
  </si>
  <si>
    <t>芸人000</t>
    <rPh sb="0" eb="2">
      <t>げいにん</t>
    </rPh>
    <phoneticPr fontId="1" type="Hiragana"/>
  </si>
  <si>
    <t>使い手000</t>
    <rPh sb="0" eb="1">
      <t>つか</t>
    </rPh>
    <rPh sb="2" eb="3">
      <t>て</t>
    </rPh>
    <phoneticPr fontId="1" type="Hiragana"/>
  </si>
  <si>
    <t>獣魔士000</t>
    <rPh sb="0" eb="1">
      <t>じゅう</t>
    </rPh>
    <rPh sb="1" eb="2">
      <t>ま</t>
    </rPh>
    <rPh sb="2" eb="3">
      <t>し</t>
    </rPh>
    <phoneticPr fontId="1" type="Hiragana"/>
  </si>
  <si>
    <t>召喚士000</t>
    <rPh sb="0" eb="3">
      <t>しょうかんし</t>
    </rPh>
    <phoneticPr fontId="1" type="Hiragana"/>
  </si>
  <si>
    <t>テイマー000</t>
  </si>
  <si>
    <t>騎兵000</t>
    <rPh sb="0" eb="2">
      <t>きへい</t>
    </rPh>
    <phoneticPr fontId="1" type="Hiragana"/>
  </si>
  <si>
    <t>銃士000</t>
    <rPh sb="0" eb="2">
      <t>じゅうし</t>
    </rPh>
    <phoneticPr fontId="1" type="Hiragana"/>
  </si>
  <si>
    <t>教師000</t>
    <rPh sb="0" eb="2">
      <t>きょうし</t>
    </rPh>
    <phoneticPr fontId="1" type="Hiragana"/>
  </si>
  <si>
    <t>生徒000</t>
    <rPh sb="0" eb="2">
      <t>せいと</t>
    </rPh>
    <phoneticPr fontId="1" type="Hiragana"/>
  </si>
  <si>
    <t>花火士000</t>
    <rPh sb="0" eb="3">
      <t>はなびし</t>
    </rPh>
    <phoneticPr fontId="1" type="Hiragana"/>
  </si>
  <si>
    <t>肉体改造兵000</t>
    <rPh sb="0" eb="2">
      <t>にくたい</t>
    </rPh>
    <rPh sb="2" eb="4">
      <t>かいぞう</t>
    </rPh>
    <rPh sb="4" eb="5">
      <t>へい</t>
    </rPh>
    <phoneticPr fontId="1" type="Hiragana"/>
  </si>
  <si>
    <t>ドラゴンライダー000</t>
  </si>
  <si>
    <t>ギャンブラー000</t>
  </si>
  <si>
    <t>壊し屋000</t>
    <rPh sb="0" eb="1">
      <t>こわ</t>
    </rPh>
    <rPh sb="2" eb="3">
      <t>や</t>
    </rPh>
    <phoneticPr fontId="1" type="Hiragana"/>
  </si>
  <si>
    <t>商人000</t>
    <rPh sb="0" eb="2">
      <t>しょうにん</t>
    </rPh>
    <phoneticPr fontId="1" type="Hiragana"/>
  </si>
  <si>
    <t>メンテナー000</t>
  </si>
  <si>
    <t>狂戦士000</t>
    <rPh sb="0" eb="1">
      <t>きょう</t>
    </rPh>
    <rPh sb="1" eb="3">
      <t>せんし</t>
    </rPh>
    <phoneticPr fontId="1" type="Hiragana"/>
  </si>
  <si>
    <t>鍛冶士000</t>
    <rPh sb="0" eb="2">
      <t>かじ</t>
    </rPh>
    <rPh sb="2" eb="3">
      <t>し</t>
    </rPh>
    <phoneticPr fontId="1" type="Hiragana"/>
  </si>
  <si>
    <t>吟遊詩人000</t>
    <rPh sb="0" eb="2">
      <t>ぎんゆう</t>
    </rPh>
    <rPh sb="2" eb="4">
      <t>しじん</t>
    </rPh>
    <phoneticPr fontId="1" type="Hiragana"/>
  </si>
  <si>
    <t>楽士000</t>
    <rPh sb="0" eb="2">
      <t>がくし</t>
    </rPh>
    <phoneticPr fontId="1" type="Hiragana"/>
  </si>
  <si>
    <t>舞士000</t>
    <rPh sb="0" eb="2">
      <t>まいし</t>
    </rPh>
    <phoneticPr fontId="1" type="Hiragana"/>
  </si>
  <si>
    <t>医士000</t>
    <rPh sb="0" eb="1">
      <t>い</t>
    </rPh>
    <rPh sb="1" eb="2">
      <t>し</t>
    </rPh>
    <phoneticPr fontId="1" type="Hiragana"/>
  </si>
  <si>
    <t>看護婦000</t>
    <rPh sb="0" eb="3">
      <t>かんごふ</t>
    </rPh>
    <phoneticPr fontId="1" type="Hiragana"/>
  </si>
  <si>
    <t>棋士000</t>
    <rPh sb="0" eb="2">
      <t>きし</t>
    </rPh>
    <phoneticPr fontId="1" type="Hiragana"/>
  </si>
  <si>
    <t>機械工000</t>
    <rPh sb="0" eb="3">
      <t>きかいこう</t>
    </rPh>
    <phoneticPr fontId="1" type="Hiragana"/>
  </si>
  <si>
    <t>配管工000</t>
    <rPh sb="0" eb="3">
      <t>はいかんこう</t>
    </rPh>
    <phoneticPr fontId="1" type="Hiragana"/>
  </si>
  <si>
    <t>神官000</t>
    <rPh sb="0" eb="2">
      <t>しんかん</t>
    </rPh>
    <phoneticPr fontId="1" type="Hiragana"/>
  </si>
  <si>
    <t>人形士000</t>
    <rPh sb="0" eb="3">
      <t>にんぎょうし</t>
    </rPh>
    <phoneticPr fontId="1" type="Hiragana"/>
  </si>
  <si>
    <t>傀儡士000</t>
    <rPh sb="0" eb="3">
      <t>くぐつし</t>
    </rPh>
    <phoneticPr fontId="1" type="Hiragana"/>
  </si>
  <si>
    <t>農夫000</t>
    <rPh sb="0" eb="2">
      <t>のうふ</t>
    </rPh>
    <phoneticPr fontId="1" type="Hiragana"/>
  </si>
  <si>
    <t>羊飼い000</t>
    <rPh sb="0" eb="2">
      <t>ひつじか</t>
    </rPh>
    <phoneticPr fontId="1" type="Hiragana"/>
  </si>
  <si>
    <t>闘牛士000</t>
    <rPh sb="0" eb="3">
      <t>とうぎゅうし</t>
    </rPh>
    <phoneticPr fontId="1" type="Hiragana"/>
  </si>
  <si>
    <t>髪結い士000</t>
    <rPh sb="0" eb="2">
      <t>かみゆ</t>
    </rPh>
    <rPh sb="3" eb="4">
      <t>し</t>
    </rPh>
    <phoneticPr fontId="1" type="Hiragana"/>
  </si>
  <si>
    <t>解体士000</t>
    <rPh sb="0" eb="3">
      <t>かいたいし</t>
    </rPh>
    <phoneticPr fontId="1" type="Hiragana"/>
  </si>
  <si>
    <t>巫女000</t>
    <rPh sb="0" eb="2">
      <t>みこ</t>
    </rPh>
    <phoneticPr fontId="1" type="Hiragana"/>
  </si>
  <si>
    <t>量士000</t>
    <rPh sb="0" eb="2">
      <t>りょうし</t>
    </rPh>
    <phoneticPr fontId="1" type="Hiragana"/>
  </si>
  <si>
    <t>融合士000</t>
    <rPh sb="0" eb="3">
      <t>ゆうごうし</t>
    </rPh>
    <phoneticPr fontId="1" type="Hiragana"/>
  </si>
  <si>
    <t>逃がし屋000</t>
    <rPh sb="0" eb="1">
      <t>に</t>
    </rPh>
    <rPh sb="3" eb="4">
      <t>や</t>
    </rPh>
    <phoneticPr fontId="1" type="Hiragana"/>
  </si>
  <si>
    <t>酌士000</t>
    <rPh sb="0" eb="2">
      <t>しゃくし</t>
    </rPh>
    <phoneticPr fontId="1" type="Hiragana"/>
  </si>
  <si>
    <t>釣り士000</t>
    <rPh sb="0" eb="1">
      <t>つ</t>
    </rPh>
    <rPh sb="2" eb="3">
      <t>し</t>
    </rPh>
    <phoneticPr fontId="1" type="Hiragana"/>
  </si>
  <si>
    <t>風水士000</t>
    <rPh sb="0" eb="2">
      <t>ふうすい</t>
    </rPh>
    <rPh sb="2" eb="3">
      <t>し</t>
    </rPh>
    <phoneticPr fontId="1" type="Hiragana"/>
  </si>
  <si>
    <t>占星術士000</t>
    <rPh sb="0" eb="4">
      <t>せんせいじゅつし</t>
    </rPh>
    <phoneticPr fontId="1" type="Hiragana"/>
  </si>
  <si>
    <t>航海士000</t>
    <rPh sb="0" eb="3">
      <t>こうかいし</t>
    </rPh>
    <phoneticPr fontId="1" type="Hiragana"/>
  </si>
  <si>
    <t>メイド000</t>
  </si>
  <si>
    <t>ヒーロー000</t>
  </si>
  <si>
    <t>魔王000</t>
    <rPh sb="0" eb="2">
      <t>まおう</t>
    </rPh>
    <phoneticPr fontId="1" type="Hiragana"/>
  </si>
  <si>
    <t>魔法少女000</t>
    <rPh sb="0" eb="2">
      <t>まほう</t>
    </rPh>
    <rPh sb="2" eb="4">
      <t>しょうじょ</t>
    </rPh>
    <phoneticPr fontId="1" type="Hiragana"/>
  </si>
  <si>
    <t>髪結い士002</t>
    <rPh sb="0" eb="2">
      <t>かみゆ</t>
    </rPh>
    <rPh sb="3" eb="4">
      <t>し</t>
    </rPh>
    <phoneticPr fontId="1" type="Hiragana"/>
  </si>
  <si>
    <t>髪結い士003</t>
    <rPh sb="0" eb="2">
      <t>かみゆ</t>
    </rPh>
    <rPh sb="3" eb="4">
      <t>し</t>
    </rPh>
    <phoneticPr fontId="1" type="Hiragana"/>
  </si>
  <si>
    <t>槍兵003</t>
    <rPh sb="0" eb="2">
      <t>そうへい</t>
    </rPh>
    <phoneticPr fontId="1" type="Hiragana"/>
  </si>
  <si>
    <t>ギャンブラー003</t>
    <phoneticPr fontId="1" type="Hiragana"/>
  </si>
  <si>
    <t>ギャンブラー002</t>
    <phoneticPr fontId="1" type="Hiragana"/>
  </si>
  <si>
    <t>融合士002</t>
    <rPh sb="0" eb="3">
      <t>ゆうごうし</t>
    </rPh>
    <phoneticPr fontId="1" type="Hiragana"/>
  </si>
  <si>
    <t>弓士006</t>
    <rPh sb="0" eb="2">
      <t>きゅうし</t>
    </rPh>
    <phoneticPr fontId="1" type="Hiragana"/>
  </si>
  <si>
    <t>舞剣士(しんだら)（寅）</t>
    <rPh sb="0" eb="1">
      <t>マイ</t>
    </rPh>
    <rPh sb="10" eb="11">
      <t>トラ</t>
    </rPh>
    <phoneticPr fontId="1"/>
  </si>
  <si>
    <t>魔剣士000</t>
    <rPh sb="2" eb="3">
      <t>し</t>
    </rPh>
    <phoneticPr fontId="1" type="Hiragana"/>
  </si>
  <si>
    <t>剣士000</t>
    <rPh sb="0" eb="5">
      <t>つるぎし０００</t>
    </rPh>
    <phoneticPr fontId="1" type="Hiragana"/>
  </si>
  <si>
    <t>剣士001</t>
    <rPh sb="0" eb="5">
      <t>つるぎし００１</t>
    </rPh>
    <phoneticPr fontId="1" type="Hiragana"/>
  </si>
  <si>
    <t>剣士002</t>
    <rPh sb="0" eb="5">
      <t>つるぎし００２</t>
    </rPh>
    <phoneticPr fontId="1" type="Hiragana"/>
  </si>
  <si>
    <t>剣士003</t>
    <rPh sb="0" eb="5">
      <t>つるぎし００３</t>
    </rPh>
    <phoneticPr fontId="1" type="Hiragana"/>
  </si>
  <si>
    <t>剣士004</t>
    <rPh sb="0" eb="5">
      <t>つるぎし００４</t>
    </rPh>
    <phoneticPr fontId="1" type="Hiragana"/>
  </si>
  <si>
    <t>剣士005</t>
    <rPh sb="0" eb="5">
      <t>つるぎし００５</t>
    </rPh>
    <phoneticPr fontId="1" type="Hiragana"/>
  </si>
  <si>
    <t>剣士010</t>
    <rPh sb="0" eb="5">
      <t>つるぎし０１０</t>
    </rPh>
    <phoneticPr fontId="1" type="Hiragana"/>
  </si>
  <si>
    <t>剣士011</t>
    <rPh sb="0" eb="5">
      <t>つるぎし０１１</t>
    </rPh>
    <phoneticPr fontId="1" type="Hiragana"/>
  </si>
  <si>
    <t>拳士007</t>
    <rPh sb="0" eb="2">
      <t>けんし</t>
    </rPh>
    <phoneticPr fontId="1" type="Hiragana"/>
  </si>
  <si>
    <t>受け身</t>
    <rPh sb="0" eb="1">
      <t>う</t>
    </rPh>
    <rPh sb="2" eb="3">
      <t>み</t>
    </rPh>
    <phoneticPr fontId="1" type="Hiragana"/>
  </si>
  <si>
    <t>打ち消し</t>
    <rPh sb="0" eb="1">
      <t>う</t>
    </rPh>
    <rPh sb="2" eb="3">
      <t>け</t>
    </rPh>
    <phoneticPr fontId="1" type="Hiragana"/>
  </si>
  <si>
    <t>反撃</t>
    <rPh sb="0" eb="2">
      <t>はんげき</t>
    </rPh>
    <phoneticPr fontId="1" type="Hiragana"/>
  </si>
  <si>
    <t>じっくり</t>
    <phoneticPr fontId="1" type="Hiragana"/>
  </si>
  <si>
    <t>たっぷり</t>
    <phoneticPr fontId="1" type="Hiragana"/>
  </si>
  <si>
    <t>念入り</t>
    <rPh sb="0" eb="2">
      <t>ねんい</t>
    </rPh>
    <phoneticPr fontId="1" type="Hiragana"/>
  </si>
  <si>
    <t>あっさり</t>
    <phoneticPr fontId="1" type="Hiragana"/>
  </si>
  <si>
    <t>ぎらぎら</t>
    <phoneticPr fontId="1" type="Hiragana"/>
  </si>
  <si>
    <t>ねっとり</t>
    <phoneticPr fontId="1" type="Hiragana"/>
  </si>
  <si>
    <t>かっちり</t>
    <phoneticPr fontId="1" type="Hiragana"/>
  </si>
  <si>
    <t>しっかり</t>
    <phoneticPr fontId="1" type="Hiragana"/>
  </si>
  <si>
    <t>魔力探知</t>
    <rPh sb="0" eb="2">
      <t>まりょく</t>
    </rPh>
    <rPh sb="2" eb="4">
      <t>たんち</t>
    </rPh>
    <phoneticPr fontId="1" type="Hiragana"/>
  </si>
  <si>
    <t>情報開示</t>
    <rPh sb="0" eb="2">
      <t>じょうほう</t>
    </rPh>
    <rPh sb="2" eb="4">
      <t>かいじ</t>
    </rPh>
    <phoneticPr fontId="1" type="Hiragana"/>
  </si>
  <si>
    <t>薬士（さんちら）(巳）</t>
    <rPh sb="0" eb="2">
      <t>クスシ</t>
    </rPh>
    <rPh sb="9" eb="10">
      <t>ミ</t>
    </rPh>
    <phoneticPr fontId="1"/>
  </si>
  <si>
    <t>処方</t>
    <rPh sb="0" eb="2">
      <t>しょほう</t>
    </rPh>
    <phoneticPr fontId="1" type="Hiragana"/>
  </si>
  <si>
    <t>トラップ</t>
    <phoneticPr fontId="1" type="Hiragana"/>
  </si>
  <si>
    <t>罠士000</t>
    <rPh sb="0" eb="1">
      <t>わな</t>
    </rPh>
    <rPh sb="1" eb="2">
      <t>し</t>
    </rPh>
    <phoneticPr fontId="1" type="Hiragana"/>
  </si>
  <si>
    <t>罠士の基本アビリティ</t>
    <rPh sb="0" eb="1">
      <t>わな</t>
    </rPh>
    <rPh sb="1" eb="2">
      <t>し</t>
    </rPh>
    <rPh sb="3" eb="5">
      <t>きほん</t>
    </rPh>
    <phoneticPr fontId="1" type="Hiragana"/>
  </si>
  <si>
    <t>魔術作成</t>
    <rPh sb="0" eb="2">
      <t>まじゅつ</t>
    </rPh>
    <rPh sb="2" eb="4">
      <t>さくせい</t>
    </rPh>
    <phoneticPr fontId="1" type="Hiragana"/>
  </si>
  <si>
    <t>術士011</t>
    <rPh sb="0" eb="2">
      <t>じゅつし</t>
    </rPh>
    <phoneticPr fontId="1" type="Hiragana"/>
  </si>
  <si>
    <t>術士008</t>
    <rPh sb="0" eb="2">
      <t>じゅつし</t>
    </rPh>
    <phoneticPr fontId="1" type="Hiragana"/>
  </si>
  <si>
    <t>術士007</t>
    <rPh sb="0" eb="2">
      <t>じゅつし</t>
    </rPh>
    <phoneticPr fontId="1" type="Hiragana"/>
  </si>
  <si>
    <t>術士006</t>
    <rPh sb="0" eb="2">
      <t>じゅつし</t>
    </rPh>
    <phoneticPr fontId="1" type="Hiragana"/>
  </si>
  <si>
    <t>身長</t>
    <rPh sb="0" eb="2">
      <t>シンチョウ</t>
    </rPh>
    <phoneticPr fontId="1"/>
  </si>
  <si>
    <t>体重</t>
    <rPh sb="0" eb="2">
      <t>タイジュウ</t>
    </rPh>
    <phoneticPr fontId="1"/>
  </si>
  <si>
    <t>侍</t>
    <rPh sb="0" eb="1">
      <t>さむらい</t>
    </rPh>
    <phoneticPr fontId="1" type="Hiragana"/>
  </si>
  <si>
    <t>鍵士</t>
    <rPh sb="0" eb="1">
      <t>かぎ</t>
    </rPh>
    <rPh sb="1" eb="2">
      <t>し</t>
    </rPh>
    <phoneticPr fontId="1" type="Hiragana"/>
  </si>
  <si>
    <t>鍛冶士</t>
    <rPh sb="0" eb="3">
      <t>かじし</t>
    </rPh>
    <phoneticPr fontId="1" type="Hiragana"/>
  </si>
  <si>
    <t>導具士</t>
    <rPh sb="0" eb="3">
      <t>どうぐし</t>
    </rPh>
    <phoneticPr fontId="1" type="Hiragana"/>
  </si>
  <si>
    <t>融合士</t>
    <rPh sb="0" eb="3">
      <t>ゆうごうし</t>
    </rPh>
    <phoneticPr fontId="1" type="Hiragana"/>
  </si>
  <si>
    <t>銃士</t>
    <rPh sb="0" eb="2">
      <t>じゅうし</t>
    </rPh>
    <phoneticPr fontId="1" type="Hiragana"/>
  </si>
  <si>
    <t>拳士</t>
    <rPh sb="0" eb="2">
      <t>けんし</t>
    </rPh>
    <phoneticPr fontId="1" type="Hiragana"/>
  </si>
  <si>
    <t>肉体改造兵</t>
    <rPh sb="0" eb="2">
      <t>にくたい</t>
    </rPh>
    <rPh sb="2" eb="4">
      <t>かいぞう</t>
    </rPh>
    <rPh sb="4" eb="5">
      <t>へい</t>
    </rPh>
    <phoneticPr fontId="1" type="Hiragana"/>
  </si>
  <si>
    <t>人形士</t>
    <rPh sb="0" eb="3">
      <t>にんぎょうし</t>
    </rPh>
    <phoneticPr fontId="1" type="Hiragana"/>
  </si>
  <si>
    <t>ギャンブラー</t>
    <phoneticPr fontId="1" type="Hiragana"/>
  </si>
  <si>
    <t>催眠術師</t>
    <rPh sb="0" eb="4">
      <t>さいみんじゅつし</t>
    </rPh>
    <phoneticPr fontId="1" type="Hiragana"/>
  </si>
  <si>
    <t>仲人</t>
    <rPh sb="0" eb="2">
      <t>なこうど</t>
    </rPh>
    <phoneticPr fontId="1" type="Hiragana"/>
  </si>
  <si>
    <t>魔王</t>
    <rPh sb="0" eb="2">
      <t>まおう</t>
    </rPh>
    <phoneticPr fontId="1" type="Hiragana"/>
  </si>
  <si>
    <t>夢士</t>
    <rPh sb="0" eb="1">
      <t>ゆめ</t>
    </rPh>
    <rPh sb="1" eb="2">
      <t>し</t>
    </rPh>
    <phoneticPr fontId="1" type="Hiragana"/>
  </si>
  <si>
    <t>剣士</t>
    <rPh sb="0" eb="1">
      <t>つるぎ</t>
    </rPh>
    <rPh sb="1" eb="2">
      <t>し</t>
    </rPh>
    <phoneticPr fontId="1" type="Hiragana"/>
  </si>
  <si>
    <t>盗士</t>
    <rPh sb="0" eb="2">
      <t>とうし</t>
    </rPh>
    <phoneticPr fontId="1" type="Hiragana"/>
  </si>
  <si>
    <t>薬士</t>
    <rPh sb="0" eb="2">
      <t>くすし</t>
    </rPh>
    <phoneticPr fontId="1" type="Hiragana"/>
  </si>
  <si>
    <t>弓士</t>
    <rPh sb="0" eb="2">
      <t>きゅうし</t>
    </rPh>
    <phoneticPr fontId="1" type="Hiragana"/>
  </si>
  <si>
    <t>呪術士</t>
    <rPh sb="0" eb="2">
      <t>じゅじゅつ</t>
    </rPh>
    <rPh sb="2" eb="3">
      <t>し</t>
    </rPh>
    <phoneticPr fontId="1" type="Hiragana"/>
  </si>
  <si>
    <t>傀儡士</t>
    <rPh sb="0" eb="3">
      <t>くぐつし</t>
    </rPh>
    <phoneticPr fontId="1" type="Hiragana"/>
  </si>
  <si>
    <t>呪術士</t>
    <rPh sb="0" eb="3">
      <t>じゅじゅつし</t>
    </rPh>
    <phoneticPr fontId="1" type="Hiragana"/>
  </si>
  <si>
    <t>羊飼い</t>
    <rPh sb="0" eb="2">
      <t>ひつじか</t>
    </rPh>
    <phoneticPr fontId="1" type="Hiragana"/>
  </si>
  <si>
    <t>医士</t>
    <rPh sb="0" eb="2">
      <t>いし</t>
    </rPh>
    <phoneticPr fontId="1" type="Hiragana"/>
  </si>
  <si>
    <t>罠士</t>
    <rPh sb="0" eb="2">
      <t>わなし</t>
    </rPh>
    <phoneticPr fontId="1" type="Hiragana"/>
  </si>
  <si>
    <t>逃がし屋</t>
    <rPh sb="0" eb="1">
      <t>に</t>
    </rPh>
    <rPh sb="3" eb="4">
      <t>や</t>
    </rPh>
    <phoneticPr fontId="1" type="Hiragana"/>
  </si>
  <si>
    <t>吟遊詩人</t>
    <rPh sb="0" eb="2">
      <t>ぎんゆう</t>
    </rPh>
    <rPh sb="2" eb="4">
      <t>しじん</t>
    </rPh>
    <phoneticPr fontId="1" type="Hiragana"/>
  </si>
  <si>
    <t>生徒</t>
    <rPh sb="0" eb="2">
      <t>せいと</t>
    </rPh>
    <phoneticPr fontId="1" type="Hiragana"/>
  </si>
  <si>
    <t>量士</t>
    <rPh sb="0" eb="2">
      <t>りょうし</t>
    </rPh>
    <phoneticPr fontId="1" type="Hiragana"/>
  </si>
  <si>
    <t>肉体改造兵</t>
    <rPh sb="0" eb="5">
      <t>にくたいかいぞうへい</t>
    </rPh>
    <phoneticPr fontId="1" type="Hiragana"/>
  </si>
  <si>
    <t>吟遊詩人</t>
    <rPh sb="0" eb="2">
      <t>ぎんゆう</t>
    </rPh>
    <rPh sb="2" eb="4">
      <t>しじん</t>
    </rPh>
    <phoneticPr fontId="1" type="Hiragana"/>
  </si>
  <si>
    <t>量士002</t>
    <rPh sb="0" eb="2">
      <t>りょうし</t>
    </rPh>
    <phoneticPr fontId="1" type="Hiragana"/>
  </si>
  <si>
    <t>量士001</t>
    <rPh sb="0" eb="2">
      <t>りょうし</t>
    </rPh>
    <phoneticPr fontId="1" type="Hiragana"/>
  </si>
  <si>
    <t>職業</t>
    <rPh sb="0" eb="2">
      <t>ショクギョウ</t>
    </rPh>
    <phoneticPr fontId="1"/>
  </si>
  <si>
    <t>覚醒</t>
    <rPh sb="0" eb="2">
      <t>カクセイ</t>
    </rPh>
    <phoneticPr fontId="1"/>
  </si>
  <si>
    <t>成長点</t>
    <rPh sb="0" eb="2">
      <t>セイチョウ</t>
    </rPh>
    <rPh sb="2" eb="3">
      <t>テン</t>
    </rPh>
    <phoneticPr fontId="1"/>
  </si>
  <si>
    <t>合計成長点</t>
    <rPh sb="0" eb="2">
      <t>ゴウケイ</t>
    </rPh>
    <rPh sb="2" eb="4">
      <t>セイチョウ</t>
    </rPh>
    <rPh sb="4" eb="5">
      <t>テン</t>
    </rPh>
    <phoneticPr fontId="1"/>
  </si>
  <si>
    <t>レベル補正</t>
    <rPh sb="3" eb="5">
      <t>ホセイ</t>
    </rPh>
    <phoneticPr fontId="1"/>
  </si>
  <si>
    <t>曳家（しょうとら）（丑）</t>
    <rPh sb="0" eb="2">
      <t>ヒキヤ</t>
    </rPh>
    <rPh sb="10" eb="11">
      <t>ウシ</t>
    </rPh>
    <phoneticPr fontId="1"/>
  </si>
  <si>
    <t>ヘイト上昇</t>
    <rPh sb="3" eb="5">
      <t>じょうしょう</t>
    </rPh>
    <phoneticPr fontId="1" type="Hiragana"/>
  </si>
  <si>
    <t>ヘイト減少</t>
    <rPh sb="3" eb="5">
      <t>げんしょう</t>
    </rPh>
    <phoneticPr fontId="1" type="Hiragana"/>
  </si>
  <si>
    <t>冒険者</t>
    <rPh sb="0" eb="3">
      <t>ボウケンシャ</t>
    </rPh>
    <phoneticPr fontId="1"/>
  </si>
  <si>
    <t>対象を自身の望むほうへに誘導する</t>
    <rPh sb="0" eb="2">
      <t>たいしょう</t>
    </rPh>
    <rPh sb="3" eb="5">
      <t>じしん</t>
    </rPh>
    <rPh sb="6" eb="7">
      <t>のぞ</t>
    </rPh>
    <rPh sb="12" eb="14">
      <t>ゆうどう</t>
    </rPh>
    <phoneticPr fontId="1" type="Hiragana"/>
  </si>
  <si>
    <t>すり足</t>
    <rPh sb="2" eb="3">
      <t>あし</t>
    </rPh>
    <phoneticPr fontId="1" type="Hiragana"/>
  </si>
  <si>
    <t>ソード</t>
    <phoneticPr fontId="1"/>
  </si>
  <si>
    <t>せいしん</t>
    <phoneticPr fontId="1"/>
  </si>
  <si>
    <t>わざ</t>
    <phoneticPr fontId="1"/>
  </si>
  <si>
    <t>ちから</t>
    <phoneticPr fontId="1"/>
  </si>
  <si>
    <t>名前</t>
    <rPh sb="0" eb="2">
      <t>ナマエ</t>
    </rPh>
    <phoneticPr fontId="1"/>
  </si>
  <si>
    <t>男</t>
    <rPh sb="0" eb="1">
      <t>オトコ</t>
    </rPh>
    <phoneticPr fontId="1"/>
  </si>
  <si>
    <t>なし</t>
    <phoneticPr fontId="1"/>
  </si>
  <si>
    <t>ゴロゴロ</t>
    <phoneticPr fontId="1"/>
  </si>
  <si>
    <t>箱士（あんちら（申）</t>
    <rPh sb="0" eb="2">
      <t>ハコシ</t>
    </rPh>
    <rPh sb="8" eb="9">
      <t>サル</t>
    </rPh>
    <phoneticPr fontId="1"/>
  </si>
  <si>
    <t>ボックス</t>
    <phoneticPr fontId="1"/>
  </si>
  <si>
    <t>道具士（道具箱、亜空間インベントリ）</t>
    <rPh sb="0" eb="2">
      <t>ドウグ</t>
    </rPh>
    <rPh sb="2" eb="3">
      <t>シ</t>
    </rPh>
    <rPh sb="4" eb="7">
      <t>ドウグバコ</t>
    </rPh>
    <rPh sb="8" eb="9">
      <t>ア</t>
    </rPh>
    <rPh sb="9" eb="11">
      <t>クウカン</t>
    </rPh>
    <phoneticPr fontId="1"/>
  </si>
  <si>
    <t>箱士(あんちら)（申）</t>
    <rPh sb="0" eb="1">
      <t>ハコ</t>
    </rPh>
    <rPh sb="1" eb="2">
      <t>シ</t>
    </rPh>
    <rPh sb="9" eb="10">
      <t>サル</t>
    </rPh>
    <phoneticPr fontId="1"/>
  </si>
  <si>
    <t>箱士(あんちら)（申）</t>
    <rPh sb="0" eb="2">
      <t>ハコシ</t>
    </rPh>
    <rPh sb="2" eb="3">
      <t>ドウシ</t>
    </rPh>
    <rPh sb="9" eb="10">
      <t>サル</t>
    </rPh>
    <phoneticPr fontId="1"/>
  </si>
  <si>
    <t>処方</t>
    <rPh sb="0" eb="2">
      <t>ショホウ</t>
    </rPh>
    <phoneticPr fontId="1"/>
  </si>
  <si>
    <t>ツール</t>
    <phoneticPr fontId="1" type="Hiragana"/>
  </si>
  <si>
    <t>道具士000</t>
    <rPh sb="0" eb="3">
      <t>どうぐし</t>
    </rPh>
    <phoneticPr fontId="1" type="Hiragana"/>
  </si>
  <si>
    <t>武器を構えたまま微量移動</t>
    <rPh sb="0" eb="2">
      <t>ぶき</t>
    </rPh>
    <rPh sb="3" eb="4">
      <t>かま</t>
    </rPh>
    <rPh sb="8" eb="10">
      <t>びりょう</t>
    </rPh>
    <rPh sb="10" eb="12">
      <t>いどう</t>
    </rPh>
    <phoneticPr fontId="1" type="Hiragana"/>
  </si>
  <si>
    <t>適性武器</t>
    <rPh sb="0" eb="2">
      <t>てきせい</t>
    </rPh>
    <rPh sb="2" eb="4">
      <t>ぶき</t>
    </rPh>
    <phoneticPr fontId="1" type="Hiragana"/>
  </si>
  <si>
    <t>PPを消費し、武器の攻撃力アップ</t>
    <rPh sb="3" eb="5">
      <t>しょうひ</t>
    </rPh>
    <rPh sb="7" eb="9">
      <t>ぶき</t>
    </rPh>
    <rPh sb="10" eb="13">
      <t>こうげきりょく</t>
    </rPh>
    <phoneticPr fontId="1" type="Hiragana"/>
  </si>
  <si>
    <t>PPを消費し、刀身から破壊のエネルギーを放出する</t>
    <rPh sb="3" eb="5">
      <t>しょうひ</t>
    </rPh>
    <rPh sb="7" eb="9">
      <t>とうしん</t>
    </rPh>
    <rPh sb="11" eb="13">
      <t>はかい</t>
    </rPh>
    <rPh sb="20" eb="22">
      <t>ほうしゅつ</t>
    </rPh>
    <phoneticPr fontId="1" type="Hiragana"/>
  </si>
  <si>
    <t>得意な武器を設定し攻撃力アップ</t>
    <rPh sb="0" eb="2">
      <t>とくい</t>
    </rPh>
    <rPh sb="3" eb="5">
      <t>ぶき</t>
    </rPh>
    <rPh sb="6" eb="8">
      <t>せってい</t>
    </rPh>
    <rPh sb="9" eb="12">
      <t>こうげきりょく</t>
    </rPh>
    <phoneticPr fontId="1" type="Hiragana"/>
  </si>
  <si>
    <t>剣士006</t>
    <rPh sb="0" eb="2">
      <t>つるぎし</t>
    </rPh>
    <phoneticPr fontId="1" type="Hiragana"/>
  </si>
  <si>
    <t>武器を両手で持って攻撃力アップ</t>
    <rPh sb="0" eb="2">
      <t>ぶき</t>
    </rPh>
    <rPh sb="3" eb="5">
      <t>りょうて</t>
    </rPh>
    <rPh sb="6" eb="7">
      <t>も</t>
    </rPh>
    <rPh sb="9" eb="12">
      <t>こうげきりょく</t>
    </rPh>
    <phoneticPr fontId="1" type="Hiragana"/>
  </si>
  <si>
    <t>盾の扱い</t>
    <rPh sb="0" eb="1">
      <t>たて</t>
    </rPh>
    <rPh sb="2" eb="3">
      <t>あつか</t>
    </rPh>
    <phoneticPr fontId="1" type="Hiragana"/>
  </si>
  <si>
    <t>剣士007</t>
    <rPh sb="0" eb="1">
      <t>つるぎ</t>
    </rPh>
    <rPh sb="1" eb="2">
      <t>し</t>
    </rPh>
    <phoneticPr fontId="1" type="Hiragana"/>
  </si>
  <si>
    <t>ディフレクト</t>
    <phoneticPr fontId="1" type="Hiragana"/>
  </si>
  <si>
    <t>剣士008</t>
    <rPh sb="0" eb="1">
      <t>つるぎ</t>
    </rPh>
    <rPh sb="1" eb="2">
      <t>し</t>
    </rPh>
    <phoneticPr fontId="1" type="Hiragana"/>
  </si>
  <si>
    <t>パリィ</t>
    <phoneticPr fontId="1" type="Hiragana"/>
  </si>
  <si>
    <t>剣士009</t>
    <rPh sb="0" eb="1">
      <t>つるぎ</t>
    </rPh>
    <rPh sb="1" eb="2">
      <t>し</t>
    </rPh>
    <phoneticPr fontId="1" type="Hiragana"/>
  </si>
  <si>
    <t>盾を使用してのブロッキング確率アップ</t>
    <rPh sb="0" eb="1">
      <t>たて</t>
    </rPh>
    <rPh sb="2" eb="4">
      <t>しよう</t>
    </rPh>
    <rPh sb="13" eb="15">
      <t>かくりつ</t>
    </rPh>
    <phoneticPr fontId="1" type="Hiragana"/>
  </si>
  <si>
    <t>武器を使用してのブロッキング確率アップ</t>
    <rPh sb="0" eb="2">
      <t>ぶき</t>
    </rPh>
    <rPh sb="3" eb="5">
      <t>しよう</t>
    </rPh>
    <rPh sb="14" eb="16">
      <t>かくりつ</t>
    </rPh>
    <phoneticPr fontId="1" type="Hiragana"/>
  </si>
  <si>
    <t>武器や盾を使用して攻撃を受け流す</t>
    <rPh sb="0" eb="2">
      <t>ぶき</t>
    </rPh>
    <rPh sb="3" eb="4">
      <t>たて</t>
    </rPh>
    <rPh sb="5" eb="7">
      <t>しよう</t>
    </rPh>
    <rPh sb="9" eb="11">
      <t>こうげき</t>
    </rPh>
    <rPh sb="12" eb="13">
      <t>う</t>
    </rPh>
    <rPh sb="14" eb="15">
      <t>なが</t>
    </rPh>
    <phoneticPr fontId="1" type="Hiragana"/>
  </si>
  <si>
    <t>拳士</t>
    <rPh sb="0" eb="1">
      <t>こぶし</t>
    </rPh>
    <rPh sb="1" eb="2">
      <t>し</t>
    </rPh>
    <phoneticPr fontId="1" type="Hiragana"/>
  </si>
  <si>
    <t>剛撃</t>
    <rPh sb="0" eb="1">
      <t>ごう</t>
    </rPh>
    <rPh sb="1" eb="2">
      <t>げき</t>
    </rPh>
    <phoneticPr fontId="1" type="Hiragana"/>
  </si>
  <si>
    <t>殴打や蹴脚での攻撃力上昇</t>
    <rPh sb="0" eb="2">
      <t>おうだ</t>
    </rPh>
    <rPh sb="3" eb="4">
      <t>け</t>
    </rPh>
    <rPh sb="4" eb="5">
      <t>あし</t>
    </rPh>
    <rPh sb="7" eb="10">
      <t>こうげきりょく</t>
    </rPh>
    <rPh sb="10" eb="12">
      <t>じょうしょう</t>
    </rPh>
    <phoneticPr fontId="1" type="Hiragana"/>
  </si>
  <si>
    <t>当て身</t>
    <rPh sb="0" eb="1">
      <t>あ</t>
    </rPh>
    <rPh sb="2" eb="3">
      <t>み</t>
    </rPh>
    <phoneticPr fontId="1" type="Hiragana"/>
  </si>
  <si>
    <t>攻撃に</t>
    <rPh sb="0" eb="2">
      <t>こうげき</t>
    </rPh>
    <phoneticPr fontId="1" type="Hiragana"/>
  </si>
  <si>
    <t>百姓（いんだら）（午）</t>
    <rPh sb="0" eb="2">
      <t>ヒャクショウ</t>
    </rPh>
    <rPh sb="9" eb="10">
      <t>ウマ</t>
    </rPh>
    <phoneticPr fontId="1"/>
  </si>
  <si>
    <t>兵士</t>
    <rPh sb="0" eb="2">
      <t>ヘイシ</t>
    </rPh>
    <phoneticPr fontId="1"/>
  </si>
  <si>
    <t>将</t>
    <rPh sb="0" eb="1">
      <t>ショウ</t>
    </rPh>
    <phoneticPr fontId="1"/>
  </si>
  <si>
    <t>基礎経験点</t>
    <rPh sb="0" eb="2">
      <t>キソ</t>
    </rPh>
    <rPh sb="2" eb="4">
      <t>ケイケン</t>
    </rPh>
    <rPh sb="4" eb="5">
      <t>テン</t>
    </rPh>
    <phoneticPr fontId="1"/>
  </si>
  <si>
    <t>ゴブリン</t>
  </si>
  <si>
    <t>PT人数</t>
    <rPh sb="2" eb="4">
      <t>ニンズウ</t>
    </rPh>
    <phoneticPr fontId="1"/>
  </si>
  <si>
    <t>レベル補正</t>
    <rPh sb="3" eb="5">
      <t>ホセイ</t>
    </rPh>
    <phoneticPr fontId="1"/>
  </si>
  <si>
    <t>ジェンダードラゴン</t>
    <phoneticPr fontId="1" type="Hiragana"/>
  </si>
  <si>
    <t>屍鬼</t>
    <rPh sb="0" eb="2">
      <t>しき</t>
    </rPh>
    <phoneticPr fontId="1" type="Hiragana"/>
  </si>
  <si>
    <t>蛇</t>
    <rPh sb="0" eb="1">
      <t>へび</t>
    </rPh>
    <phoneticPr fontId="1" type="Hiragana"/>
  </si>
  <si>
    <t>甲殻</t>
    <rPh sb="0" eb="2">
      <t>こうかく</t>
    </rPh>
    <phoneticPr fontId="1" type="Hiragana"/>
  </si>
  <si>
    <t>昆虫</t>
    <rPh sb="0" eb="2">
      <t>こんちゅう</t>
    </rPh>
    <phoneticPr fontId="1" type="Hiragana"/>
  </si>
  <si>
    <t>植物</t>
    <rPh sb="0" eb="2">
      <t>しょくぶつ</t>
    </rPh>
    <phoneticPr fontId="1" type="Hiragana"/>
  </si>
  <si>
    <t>陸上</t>
    <rPh sb="0" eb="2">
      <t>りくじょう</t>
    </rPh>
    <phoneticPr fontId="1" type="Hiragana"/>
  </si>
  <si>
    <t>鳥竜</t>
    <rPh sb="0" eb="1">
      <t>ちょう</t>
    </rPh>
    <rPh sb="1" eb="2">
      <t>りゅう</t>
    </rPh>
    <phoneticPr fontId="1" type="Hiragana"/>
  </si>
  <si>
    <t>亜人</t>
    <rPh sb="0" eb="1">
      <t>あ</t>
    </rPh>
    <rPh sb="1" eb="2">
      <t>じん</t>
    </rPh>
    <phoneticPr fontId="1" type="Hiragana"/>
  </si>
  <si>
    <t>妖精</t>
    <rPh sb="0" eb="2">
      <t>ようせい</t>
    </rPh>
    <phoneticPr fontId="1" type="Hiragana"/>
  </si>
  <si>
    <t>大蜘蛛</t>
    <rPh sb="0" eb="1">
      <t>おお</t>
    </rPh>
    <rPh sb="1" eb="3">
      <t>ぐも</t>
    </rPh>
    <phoneticPr fontId="1" type="Hiragana"/>
  </si>
  <si>
    <t>コボルト</t>
    <phoneticPr fontId="1" type="Hiragana"/>
  </si>
  <si>
    <t>野良犬</t>
    <rPh sb="0" eb="3">
      <t>のらいぬ</t>
    </rPh>
    <phoneticPr fontId="1" type="Hiragana"/>
  </si>
  <si>
    <t>亀</t>
    <rPh sb="0" eb="1">
      <t>かめ</t>
    </rPh>
    <phoneticPr fontId="1" type="Hiragana"/>
  </si>
  <si>
    <t>魚</t>
    <rPh sb="0" eb="1">
      <t>さかな</t>
    </rPh>
    <phoneticPr fontId="1" type="Hiragana"/>
  </si>
  <si>
    <t>大サソリ</t>
    <rPh sb="0" eb="1">
      <t>おお</t>
    </rPh>
    <phoneticPr fontId="1" type="Hiragana"/>
  </si>
  <si>
    <t>デスストーカー</t>
    <phoneticPr fontId="1" type="Hiragana"/>
  </si>
  <si>
    <t>オオトカゲ</t>
    <phoneticPr fontId="1" type="Hiragana"/>
  </si>
  <si>
    <t>霜の巨人</t>
    <rPh sb="0" eb="1">
      <t>しも</t>
    </rPh>
    <rPh sb="2" eb="4">
      <t>きょじん</t>
    </rPh>
    <phoneticPr fontId="1" type="Hiragana"/>
  </si>
  <si>
    <t>巨人</t>
    <rPh sb="0" eb="2">
      <t>きょじん</t>
    </rPh>
    <phoneticPr fontId="1" type="Hiragana"/>
  </si>
  <si>
    <t>リビングデッド</t>
    <phoneticPr fontId="1" type="Hiragana"/>
  </si>
  <si>
    <t>グラスホッパー</t>
    <phoneticPr fontId="1" type="Hiragana"/>
  </si>
  <si>
    <t>魔王</t>
    <rPh sb="0" eb="2">
      <t>まおう</t>
    </rPh>
    <phoneticPr fontId="1" type="Hiragana"/>
  </si>
  <si>
    <t>マラコーダ</t>
    <phoneticPr fontId="1" type="Hiragana"/>
  </si>
  <si>
    <t>スカルミリョーネ</t>
    <phoneticPr fontId="1" type="Hiragana"/>
  </si>
  <si>
    <t>アリキーノ</t>
    <phoneticPr fontId="1" type="Hiragana"/>
  </si>
  <si>
    <t>カルカブリーナ</t>
    <phoneticPr fontId="1" type="Hiragana"/>
  </si>
  <si>
    <t>カニャッツォ</t>
    <phoneticPr fontId="1" type="Hiragana"/>
  </si>
  <si>
    <t>バルバリッチャ</t>
    <phoneticPr fontId="1" type="Hiragana"/>
  </si>
  <si>
    <t>リビコッコ</t>
    <phoneticPr fontId="1" type="Hiragana"/>
  </si>
  <si>
    <t>チリアット</t>
    <phoneticPr fontId="1" type="Hiragana"/>
  </si>
  <si>
    <t>グラッフィアカーネ</t>
    <phoneticPr fontId="1" type="Hiragana"/>
  </si>
  <si>
    <t>ファルファレルロ</t>
    <phoneticPr fontId="1" type="Hiragana"/>
  </si>
  <si>
    <t>ルビカンテ</t>
    <phoneticPr fontId="1" type="Hiragana"/>
  </si>
  <si>
    <t>ドラギニャツオ</t>
    <phoneticPr fontId="1" type="Hiragana"/>
  </si>
  <si>
    <t>青龍</t>
    <rPh sb="0" eb="2">
      <t>せいりゅう</t>
    </rPh>
    <phoneticPr fontId="1" type="Hiragana"/>
  </si>
  <si>
    <t>神獣</t>
    <rPh sb="0" eb="2">
      <t>しんじゅう</t>
    </rPh>
    <phoneticPr fontId="1" type="Hiragana"/>
  </si>
  <si>
    <t>朱雀</t>
    <rPh sb="0" eb="2">
      <t>すざく</t>
    </rPh>
    <phoneticPr fontId="1" type="Hiragana"/>
  </si>
  <si>
    <t>玄武</t>
    <rPh sb="0" eb="2">
      <t>げんぶ</t>
    </rPh>
    <phoneticPr fontId="1" type="Hiragana"/>
  </si>
  <si>
    <t>白虎</t>
    <rPh sb="0" eb="2">
      <t>びゃっこ</t>
    </rPh>
    <phoneticPr fontId="1" type="Hiragana"/>
  </si>
  <si>
    <t>キサラギ</t>
    <phoneticPr fontId="1" type="Hiragana"/>
  </si>
  <si>
    <t>ほのお</t>
  </si>
  <si>
    <t>ほのお</t>
    <phoneticPr fontId="1" type="Hiragana"/>
  </si>
  <si>
    <t>精霊</t>
    <rPh sb="0" eb="2">
      <t>せいれい</t>
    </rPh>
    <phoneticPr fontId="1" type="Hiragana"/>
  </si>
  <si>
    <t>両利き</t>
    <rPh sb="0" eb="2">
      <t>りょうき</t>
    </rPh>
    <phoneticPr fontId="1" type="Hiragana"/>
  </si>
  <si>
    <t>二刀流</t>
    <rPh sb="0" eb="3">
      <t>にとうりゅう</t>
    </rPh>
    <phoneticPr fontId="1" type="Hiragana"/>
  </si>
  <si>
    <t>武器を両手に持ったときの減算がなくなる</t>
    <rPh sb="0" eb="2">
      <t>ぶき</t>
    </rPh>
    <rPh sb="3" eb="5">
      <t>りょうて</t>
    </rPh>
    <rPh sb="6" eb="7">
      <t>も</t>
    </rPh>
    <rPh sb="12" eb="14">
      <t>げんさん</t>
    </rPh>
    <phoneticPr fontId="1" type="Hiragana"/>
  </si>
  <si>
    <t>【右・左効き】を習得した時に置き換わる形で習得。
両手に持った武器や盾に効果ボーナス（ダメージ増加、ブロッキング効率）
両手で綺麗な文字が書ける。</t>
    <phoneticPr fontId="1" type="Hiragana"/>
  </si>
  <si>
    <t>右利き</t>
    <rPh sb="0" eb="2">
      <t>みぎき</t>
    </rPh>
    <phoneticPr fontId="1" type="Hiragana"/>
  </si>
  <si>
    <t>左効き</t>
    <rPh sb="0" eb="2">
      <t>ひだりき</t>
    </rPh>
    <phoneticPr fontId="1" type="Hiragana"/>
  </si>
  <si>
    <t>両手持ち</t>
    <rPh sb="0" eb="1">
      <t>りょう</t>
    </rPh>
    <rPh sb="1" eb="3">
      <t>ても</t>
    </rPh>
    <phoneticPr fontId="1" type="Hiragana"/>
  </si>
  <si>
    <t>右手に持った武器や盾の効果アップ</t>
  </si>
  <si>
    <t>左手に持った武器や盾の効果アップ</t>
  </si>
  <si>
    <t>武器や盾を両手で持つことで、威力、防御力、命中率等にボーナス</t>
  </si>
  <si>
    <t>プリティードラゴン</t>
  </si>
  <si>
    <t>コボルト</t>
  </si>
  <si>
    <t>擬態</t>
    <rPh sb="0" eb="2">
      <t>ぎたい</t>
    </rPh>
    <phoneticPr fontId="1" type="Hiragana"/>
  </si>
  <si>
    <t>偽装</t>
    <rPh sb="0" eb="2">
      <t>ぎそう</t>
    </rPh>
    <phoneticPr fontId="1" type="Hiragana"/>
  </si>
  <si>
    <t>自身の外見を別のものに似せる</t>
    <rPh sb="0" eb="2">
      <t>じしん</t>
    </rPh>
    <rPh sb="3" eb="5">
      <t>がいけん</t>
    </rPh>
    <rPh sb="6" eb="7">
      <t>べつ</t>
    </rPh>
    <rPh sb="11" eb="12">
      <t>に</t>
    </rPh>
    <phoneticPr fontId="1" type="Hiragana"/>
  </si>
  <si>
    <t>変身</t>
    <rPh sb="0" eb="2">
      <t>へんしん</t>
    </rPh>
    <phoneticPr fontId="1" type="Hiragana"/>
  </si>
  <si>
    <t>自身の体を別のものに変化させる</t>
    <rPh sb="0" eb="2">
      <t>じしん</t>
    </rPh>
    <rPh sb="3" eb="4">
      <t>からだ</t>
    </rPh>
    <rPh sb="5" eb="6">
      <t>べつ</t>
    </rPh>
    <rPh sb="10" eb="12">
      <t>へんか</t>
    </rPh>
    <phoneticPr fontId="1" type="Hiragana"/>
  </si>
  <si>
    <t>特定のものを別のものであるかのように見せる</t>
    <rPh sb="0" eb="2">
      <t>とくてい</t>
    </rPh>
    <rPh sb="6" eb="7">
      <t>べつ</t>
    </rPh>
    <rPh sb="18" eb="19">
      <t>み</t>
    </rPh>
    <phoneticPr fontId="1" type="Hiragana"/>
  </si>
  <si>
    <t>声をはっきりだせるようになる</t>
    <rPh sb="0" eb="1">
      <t>こえ</t>
    </rPh>
    <phoneticPr fontId="1" type="Hiragana"/>
  </si>
  <si>
    <t>変質</t>
    <rPh sb="0" eb="2">
      <t>へんしつ</t>
    </rPh>
    <phoneticPr fontId="1" type="Hiragana"/>
  </si>
  <si>
    <t>言語</t>
    <rPh sb="0" eb="2">
      <t>げんご</t>
    </rPh>
    <phoneticPr fontId="1" type="Hiragana"/>
  </si>
  <si>
    <t>理解</t>
    <rPh sb="0" eb="2">
      <t>りかい</t>
    </rPh>
    <phoneticPr fontId="1" type="Hiragana"/>
  </si>
  <si>
    <t>大工(ヴリシャ)</t>
    <rPh sb="0" eb="2">
      <t>ダイク</t>
    </rPh>
    <phoneticPr fontId="1"/>
  </si>
  <si>
    <t>建築（金牛宮）</t>
    <rPh sb="0" eb="2">
      <t>ケンチク</t>
    </rPh>
    <rPh sb="3" eb="6">
      <t>キンギュウキュウ</t>
    </rPh>
    <phoneticPr fontId="1"/>
  </si>
  <si>
    <t>剛斬</t>
    <rPh sb="0" eb="1">
      <t>ごう</t>
    </rPh>
    <rPh sb="1" eb="2">
      <t>ざん</t>
    </rPh>
    <phoneticPr fontId="1" type="Hiragana"/>
  </si>
  <si>
    <t>マナ放出</t>
    <rPh sb="2" eb="4">
      <t>ほうしゅつ</t>
    </rPh>
    <phoneticPr fontId="1" type="Hiragana"/>
  </si>
  <si>
    <t>術士001</t>
    <rPh sb="0" eb="2">
      <t>じゅつし</t>
    </rPh>
    <phoneticPr fontId="1" type="Hiragana"/>
  </si>
  <si>
    <t>術士002</t>
    <rPh sb="0" eb="2">
      <t>じゅつし</t>
    </rPh>
    <phoneticPr fontId="1" type="Hiragana"/>
  </si>
  <si>
    <t>マナ集中</t>
    <rPh sb="2" eb="4">
      <t>しゅうちゅう</t>
    </rPh>
    <phoneticPr fontId="1" type="Hiragana"/>
  </si>
  <si>
    <t>マナ拡散</t>
    <rPh sb="2" eb="4">
      <t>かくさん</t>
    </rPh>
    <phoneticPr fontId="1" type="Hiragana"/>
  </si>
  <si>
    <t>マナ誘導</t>
    <rPh sb="2" eb="4">
      <t>ゆうどう</t>
    </rPh>
    <phoneticPr fontId="1" type="Hiragana"/>
  </si>
  <si>
    <t>術士003</t>
    <rPh sb="0" eb="2">
      <t>じゅつし</t>
    </rPh>
    <phoneticPr fontId="1" type="Hiragana"/>
  </si>
  <si>
    <t>術士004</t>
    <rPh sb="0" eb="2">
      <t>じゅつし</t>
    </rPh>
    <phoneticPr fontId="1" type="Hiragana"/>
  </si>
  <si>
    <t>術士005</t>
    <rPh sb="0" eb="2">
      <t>じゅつし</t>
    </rPh>
    <phoneticPr fontId="1" type="Hiragana"/>
  </si>
  <si>
    <t>術士009</t>
    <rPh sb="0" eb="2">
      <t>じゅつし</t>
    </rPh>
    <phoneticPr fontId="1" type="Hiragana"/>
  </si>
  <si>
    <t>マナ感知</t>
    <rPh sb="2" eb="4">
      <t>かんち</t>
    </rPh>
    <phoneticPr fontId="1" type="Hiragana"/>
  </si>
  <si>
    <t>マナ操作</t>
    <rPh sb="2" eb="4">
      <t>そうさ</t>
    </rPh>
    <phoneticPr fontId="1" type="Hiragana"/>
  </si>
  <si>
    <t>エンチャント</t>
    <phoneticPr fontId="1" type="Hiragana"/>
  </si>
  <si>
    <t>術士010</t>
    <rPh sb="0" eb="2">
      <t>じゅつし</t>
    </rPh>
    <phoneticPr fontId="1" type="Hiragana"/>
  </si>
  <si>
    <t>スライム</t>
    <phoneticPr fontId="1" type="Hiragana"/>
  </si>
  <si>
    <t>スライム</t>
    <phoneticPr fontId="1" type="Hiragana"/>
  </si>
  <si>
    <t>キロスライム</t>
    <phoneticPr fontId="1" type="Hiragana"/>
  </si>
  <si>
    <t>メガスライム</t>
    <phoneticPr fontId="1" type="Hiragana"/>
  </si>
  <si>
    <t>ギガスライム</t>
    <phoneticPr fontId="1" type="Hiragana"/>
  </si>
  <si>
    <t>テラスライム</t>
    <phoneticPr fontId="1" type="Hiragana"/>
  </si>
  <si>
    <t>犬</t>
    <rPh sb="0" eb="1">
      <t>いぬ</t>
    </rPh>
    <phoneticPr fontId="1" type="Hiragana"/>
  </si>
  <si>
    <t>蜂</t>
    <rPh sb="0" eb="1">
      <t>はち</t>
    </rPh>
    <phoneticPr fontId="1" type="Hiragana"/>
  </si>
  <si>
    <t>虫</t>
    <rPh sb="0" eb="1">
      <t>むし</t>
    </rPh>
    <phoneticPr fontId="1" type="Hiragana"/>
  </si>
  <si>
    <t>兎</t>
    <rPh sb="0" eb="1">
      <t>うさぎ</t>
    </rPh>
    <phoneticPr fontId="1" type="Hiragana"/>
  </si>
  <si>
    <t>猫</t>
    <rPh sb="0" eb="1">
      <t>ねこ</t>
    </rPh>
    <phoneticPr fontId="1" type="Hiragana"/>
  </si>
  <si>
    <t>海魔</t>
    <rPh sb="0" eb="1">
      <t>かい</t>
    </rPh>
    <rPh sb="1" eb="2">
      <t>ま</t>
    </rPh>
    <phoneticPr fontId="1" type="Hiragana"/>
  </si>
  <si>
    <t>ギガントータス</t>
    <phoneticPr fontId="1" type="Hiragana"/>
  </si>
  <si>
    <t>亀</t>
    <rPh sb="0" eb="1">
      <t>かめ</t>
    </rPh>
    <phoneticPr fontId="1" type="Hiragana"/>
  </si>
  <si>
    <t>海魔</t>
    <rPh sb="0" eb="1">
      <t>かい</t>
    </rPh>
    <rPh sb="1" eb="2">
      <t>ま</t>
    </rPh>
    <phoneticPr fontId="1" type="Hiragana"/>
  </si>
  <si>
    <t>龍種</t>
    <rPh sb="0" eb="1">
      <t>りゅう</t>
    </rPh>
    <rPh sb="1" eb="2">
      <t>しゅ</t>
    </rPh>
    <phoneticPr fontId="1" type="Hiragana"/>
  </si>
  <si>
    <t>霊鳥</t>
    <rPh sb="0" eb="2">
      <t>れいちょう</t>
    </rPh>
    <phoneticPr fontId="1" type="Hiragana"/>
  </si>
  <si>
    <t>鳥</t>
    <rPh sb="0" eb="1">
      <t>とり</t>
    </rPh>
    <phoneticPr fontId="1" type="Hiragana"/>
  </si>
  <si>
    <t>飛竜</t>
    <rPh sb="0" eb="1">
      <t>ひ</t>
    </rPh>
    <rPh sb="1" eb="2">
      <t>りゅう</t>
    </rPh>
    <phoneticPr fontId="1" type="Hiragana"/>
  </si>
  <si>
    <t>獣翼</t>
    <rPh sb="0" eb="1">
      <t>けもの</t>
    </rPh>
    <rPh sb="1" eb="2">
      <t>つばさ</t>
    </rPh>
    <phoneticPr fontId="1" type="Hiragana"/>
  </si>
  <si>
    <t>無機</t>
    <rPh sb="0" eb="2">
      <t>むき</t>
    </rPh>
    <phoneticPr fontId="1" type="Hiragana"/>
  </si>
  <si>
    <t>牛</t>
    <rPh sb="0" eb="1">
      <t>うし</t>
    </rPh>
    <phoneticPr fontId="1" type="Hiragana"/>
  </si>
  <si>
    <t>鼠</t>
    <rPh sb="0" eb="1">
      <t>ねずみ</t>
    </rPh>
    <phoneticPr fontId="1" type="Hiragana"/>
  </si>
  <si>
    <t>猫</t>
    <rPh sb="0" eb="1">
      <t>ねこ</t>
    </rPh>
    <phoneticPr fontId="1" type="Hiragana"/>
  </si>
  <si>
    <t>ピクシー</t>
    <phoneticPr fontId="1" type="Hiragana"/>
  </si>
  <si>
    <t>妖精</t>
    <rPh sb="0" eb="2">
      <t>ようせい</t>
    </rPh>
    <phoneticPr fontId="1" type="Hiragana"/>
  </si>
  <si>
    <t>散歩</t>
    <rPh sb="0" eb="2">
      <t>さんぽ</t>
    </rPh>
    <phoneticPr fontId="1" type="Hiragana"/>
  </si>
  <si>
    <t>植える</t>
    <rPh sb="0" eb="1">
      <t>う</t>
    </rPh>
    <phoneticPr fontId="1" type="Hiragana"/>
  </si>
  <si>
    <t>土壌</t>
    <rPh sb="0" eb="2">
      <t>どじょう</t>
    </rPh>
    <phoneticPr fontId="1" type="Hiragana"/>
  </si>
  <si>
    <t>空調</t>
    <rPh sb="0" eb="2">
      <t>くうちょう</t>
    </rPh>
    <phoneticPr fontId="1" type="Hiragana"/>
  </si>
  <si>
    <t>まったり</t>
    <phoneticPr fontId="1" type="Hiragana"/>
  </si>
  <si>
    <t>招待</t>
    <rPh sb="0" eb="2">
      <t>しょうたい</t>
    </rPh>
    <phoneticPr fontId="1" type="Hiragana"/>
  </si>
  <si>
    <t>お庭の拡張</t>
    <rPh sb="1" eb="2">
      <t>にわ</t>
    </rPh>
    <rPh sb="3" eb="5">
      <t>かくちょう</t>
    </rPh>
    <phoneticPr fontId="1" type="Hiragana"/>
  </si>
  <si>
    <t>埋める</t>
    <rPh sb="0" eb="1">
      <t>う</t>
    </rPh>
    <phoneticPr fontId="1" type="Hiragana"/>
  </si>
  <si>
    <t>進入判定</t>
    <rPh sb="0" eb="2">
      <t>しんにゅう</t>
    </rPh>
    <rPh sb="2" eb="4">
      <t>はんてい</t>
    </rPh>
    <phoneticPr fontId="1" type="Hiragana"/>
  </si>
  <si>
    <t>掃除</t>
    <rPh sb="0" eb="2">
      <t>そうじ</t>
    </rPh>
    <phoneticPr fontId="1" type="Hiragana"/>
  </si>
  <si>
    <t>設置</t>
    <rPh sb="0" eb="2">
      <t>せっち</t>
    </rPh>
    <phoneticPr fontId="1" type="Hiragana"/>
  </si>
  <si>
    <t>お庭番</t>
    <rPh sb="1" eb="3">
      <t>にわばん</t>
    </rPh>
    <phoneticPr fontId="1" type="Hiragana"/>
  </si>
  <si>
    <t>命令</t>
    <rPh sb="0" eb="2">
      <t>めいれい</t>
    </rPh>
    <phoneticPr fontId="1" type="Hiragana"/>
  </si>
  <si>
    <t>嵩上げ</t>
    <rPh sb="0" eb="2">
      <t>かさあ</t>
    </rPh>
    <phoneticPr fontId="1" type="Hiragana"/>
  </si>
  <si>
    <t>掘り下げ</t>
    <rPh sb="0" eb="1">
      <t>ほ</t>
    </rPh>
    <rPh sb="2" eb="3">
      <t>さ</t>
    </rPh>
    <phoneticPr fontId="1" type="Hiragana"/>
  </si>
  <si>
    <t>ひみつきち</t>
    <phoneticPr fontId="1" type="Hiragana"/>
  </si>
  <si>
    <t>テラフォーム</t>
    <phoneticPr fontId="1" type="Hiragana"/>
  </si>
  <si>
    <t>庭園</t>
    <rPh sb="0" eb="2">
      <t>ていえん</t>
    </rPh>
    <phoneticPr fontId="1" type="Hiragana"/>
  </si>
  <si>
    <t>ていえん</t>
    <phoneticPr fontId="1" type="Hiragana"/>
  </si>
  <si>
    <t>庭士002</t>
    <rPh sb="0" eb="2">
      <t>にわし</t>
    </rPh>
    <phoneticPr fontId="1" type="Hiragana"/>
  </si>
  <si>
    <t>庭士004</t>
    <rPh sb="0" eb="2">
      <t>にわし</t>
    </rPh>
    <phoneticPr fontId="1" type="Hiragana"/>
  </si>
  <si>
    <t>庭士005</t>
    <rPh sb="0" eb="2">
      <t>にわし</t>
    </rPh>
    <phoneticPr fontId="1" type="Hiragana"/>
  </si>
  <si>
    <t>庭士008</t>
    <rPh sb="0" eb="2">
      <t>にわし</t>
    </rPh>
    <phoneticPr fontId="1" type="Hiragana"/>
  </si>
  <si>
    <t>庭士020</t>
    <rPh sb="0" eb="2">
      <t>にわし</t>
    </rPh>
    <phoneticPr fontId="1" type="Hiragana"/>
  </si>
  <si>
    <t>庭士013</t>
    <rPh sb="0" eb="2">
      <t>にわし</t>
    </rPh>
    <phoneticPr fontId="1" type="Hiragana"/>
  </si>
  <si>
    <t>庭籠</t>
    <rPh sb="0" eb="2">
      <t>にわこ</t>
    </rPh>
    <phoneticPr fontId="1" type="Hiragana"/>
  </si>
  <si>
    <t>水質</t>
    <rPh sb="0" eb="2">
      <t>すいしつ</t>
    </rPh>
    <phoneticPr fontId="1" type="Hiragana"/>
  </si>
  <si>
    <t>お庭のお手入れ</t>
    <rPh sb="1" eb="2">
      <t>にわ</t>
    </rPh>
    <rPh sb="4" eb="6">
      <t>てい</t>
    </rPh>
    <phoneticPr fontId="1" type="Hiragana"/>
  </si>
  <si>
    <t>庭士012</t>
    <rPh sb="0" eb="2">
      <t>にわし</t>
    </rPh>
    <phoneticPr fontId="1" type="Hiragana"/>
  </si>
  <si>
    <t>庭士010</t>
    <rPh sb="0" eb="2">
      <t>にわし</t>
    </rPh>
    <phoneticPr fontId="1" type="Hiragana"/>
  </si>
  <si>
    <t>お庭の大将</t>
    <rPh sb="1" eb="2">
      <t>にわ</t>
    </rPh>
    <rPh sb="3" eb="5">
      <t>たいしょう</t>
    </rPh>
    <phoneticPr fontId="1" type="Hiragana"/>
  </si>
  <si>
    <t>庭士014</t>
    <rPh sb="0" eb="2">
      <t>にわし</t>
    </rPh>
    <phoneticPr fontId="1" type="Hiragana"/>
  </si>
  <si>
    <t>お庭をつくることができる。</t>
    <rPh sb="1" eb="2">
      <t>にわ</t>
    </rPh>
    <phoneticPr fontId="1" type="Hiragana"/>
  </si>
  <si>
    <t>庭士022</t>
    <rPh sb="0" eb="2">
      <t>にわし</t>
    </rPh>
    <phoneticPr fontId="1" type="Hiragana"/>
  </si>
  <si>
    <t>庭士029</t>
    <rPh sb="0" eb="2">
      <t>にわし</t>
    </rPh>
    <phoneticPr fontId="1" type="Hiragana"/>
  </si>
  <si>
    <t>庭士016</t>
    <rPh sb="0" eb="2">
      <t>にわし</t>
    </rPh>
    <phoneticPr fontId="1" type="Hiragana"/>
  </si>
  <si>
    <t>庭士003</t>
    <rPh sb="0" eb="2">
      <t>にわし</t>
    </rPh>
    <phoneticPr fontId="1" type="Hiragana"/>
  </si>
  <si>
    <t>庭士009</t>
    <rPh sb="0" eb="2">
      <t>にわし</t>
    </rPh>
    <phoneticPr fontId="1" type="Hiragana"/>
  </si>
  <si>
    <t>庭士011</t>
    <rPh sb="0" eb="2">
      <t>にわし</t>
    </rPh>
    <phoneticPr fontId="1" type="Hiragana"/>
  </si>
  <si>
    <t>庭士015</t>
    <rPh sb="0" eb="2">
      <t>にわし</t>
    </rPh>
    <phoneticPr fontId="1" type="Hiragana"/>
  </si>
  <si>
    <t>庭士017</t>
    <rPh sb="0" eb="2">
      <t>にわし</t>
    </rPh>
    <phoneticPr fontId="1" type="Hiragana"/>
  </si>
  <si>
    <t>庭士019</t>
    <rPh sb="0" eb="2">
      <t>にわし</t>
    </rPh>
    <phoneticPr fontId="1" type="Hiragana"/>
  </si>
  <si>
    <t>庭士021</t>
    <rPh sb="0" eb="2">
      <t>にわし</t>
    </rPh>
    <phoneticPr fontId="1" type="Hiragana"/>
  </si>
  <si>
    <t>訪問</t>
    <rPh sb="0" eb="2">
      <t>ほうもん</t>
    </rPh>
    <phoneticPr fontId="1" type="Hiragana"/>
  </si>
  <si>
    <t>お庭の中にさらに自分だけの場所をつくることができる。セーフルーム</t>
    <rPh sb="1" eb="2">
      <t>にわ</t>
    </rPh>
    <rPh sb="3" eb="4">
      <t>なか</t>
    </rPh>
    <rPh sb="8" eb="10">
      <t>じぶん</t>
    </rPh>
    <rPh sb="13" eb="15">
      <t>ばしょ</t>
    </rPh>
    <phoneticPr fontId="1" type="Hiragana"/>
  </si>
  <si>
    <t>別のお庭に訪問することができる。あそびにいくよ。あーそーぼー。</t>
    <rPh sb="0" eb="1">
      <t>べつ</t>
    </rPh>
    <rPh sb="3" eb="4">
      <t>にわ</t>
    </rPh>
    <rPh sb="5" eb="7">
      <t>ほうもん</t>
    </rPh>
    <phoneticPr fontId="1" type="Hiragana"/>
  </si>
  <si>
    <t>お庭でまったりすることができる。ごろごろ。</t>
    <rPh sb="1" eb="2">
      <t>にわ</t>
    </rPh>
    <phoneticPr fontId="1" type="Hiragana"/>
  </si>
  <si>
    <t>お庭の最高権力者になる。わたしがそんちょうです。</t>
    <rPh sb="1" eb="2">
      <t>にわ</t>
    </rPh>
    <rPh sb="3" eb="5">
      <t>さいこう</t>
    </rPh>
    <rPh sb="5" eb="8">
      <t>けんりょくしゃ</t>
    </rPh>
    <phoneticPr fontId="1" type="Hiragana"/>
  </si>
  <si>
    <t>お庭の中にいるものに命令することができる。ちょっと面白いことやって。</t>
    <rPh sb="1" eb="2">
      <t>にわ</t>
    </rPh>
    <rPh sb="3" eb="4">
      <t>なか</t>
    </rPh>
    <rPh sb="10" eb="12">
      <t>めいれい</t>
    </rPh>
    <rPh sb="25" eb="27">
      <t>おもしろ</t>
    </rPh>
    <phoneticPr fontId="1" type="Hiragana"/>
  </si>
  <si>
    <t>荒れた土地にもお庭をつくることができる。やりがいはあるよ。</t>
    <rPh sb="0" eb="1">
      <t>あ</t>
    </rPh>
    <rPh sb="3" eb="5">
      <t>とち</t>
    </rPh>
    <rPh sb="8" eb="9">
      <t>にわ</t>
    </rPh>
    <phoneticPr fontId="1" type="Hiragana"/>
  </si>
  <si>
    <t>お庭にいるものからマナを接収できる。しゅうきんでーす。</t>
    <rPh sb="1" eb="2">
      <t>にわ</t>
    </rPh>
    <rPh sb="12" eb="14">
      <t>せっしゅう</t>
    </rPh>
    <phoneticPr fontId="1" type="Hiragana"/>
  </si>
  <si>
    <t>お庭の中を掃除することができる。きれいきれい。</t>
    <rPh sb="1" eb="2">
      <t>にわ</t>
    </rPh>
    <rPh sb="3" eb="4">
      <t>なか</t>
    </rPh>
    <rPh sb="5" eb="7">
      <t>そうじ</t>
    </rPh>
    <phoneticPr fontId="1" type="Hiragana"/>
  </si>
  <si>
    <t>お庭の地面を高くすることができる。でこっ。</t>
    <rPh sb="1" eb="2">
      <t>にわ</t>
    </rPh>
    <rPh sb="3" eb="5">
      <t>じめん</t>
    </rPh>
    <rPh sb="6" eb="7">
      <t>たか</t>
    </rPh>
    <phoneticPr fontId="1" type="Hiragana"/>
  </si>
  <si>
    <t>お庭の地面を低くすることができる。ぼこっ。</t>
    <rPh sb="1" eb="2">
      <t>にわ</t>
    </rPh>
    <rPh sb="3" eb="5">
      <t>じめん</t>
    </rPh>
    <rPh sb="6" eb="7">
      <t>ひく</t>
    </rPh>
    <phoneticPr fontId="1" type="Hiragana"/>
  </si>
  <si>
    <t>お庭に何かを設置することができる。何を置こうかな。</t>
    <rPh sb="1" eb="2">
      <t>にわ</t>
    </rPh>
    <rPh sb="3" eb="4">
      <t>なに</t>
    </rPh>
    <rPh sb="6" eb="8">
      <t>せっち</t>
    </rPh>
    <rPh sb="17" eb="18">
      <t>なに</t>
    </rPh>
    <rPh sb="19" eb="20">
      <t>お</t>
    </rPh>
    <phoneticPr fontId="1" type="Hiragana"/>
  </si>
  <si>
    <t>お庭に籠を設置できる。いるものいらないものぽいぽいぽぽい。</t>
    <rPh sb="1" eb="2">
      <t>にわ</t>
    </rPh>
    <rPh sb="3" eb="4">
      <t>かご</t>
    </rPh>
    <rPh sb="5" eb="7">
      <t>せっち</t>
    </rPh>
    <phoneticPr fontId="1" type="Hiragana"/>
  </si>
  <si>
    <t>お庭に進入するものに対して判定を行う。ここは入り口じゃありません。</t>
    <rPh sb="1" eb="2">
      <t>にわ</t>
    </rPh>
    <rPh sb="3" eb="5">
      <t>しんにゅう</t>
    </rPh>
    <rPh sb="10" eb="11">
      <t>たい</t>
    </rPh>
    <rPh sb="13" eb="15">
      <t>はんてい</t>
    </rPh>
    <rPh sb="16" eb="17">
      <t>おこな</t>
    </rPh>
    <rPh sb="22" eb="23">
      <t>い</t>
    </rPh>
    <rPh sb="24" eb="25">
      <t>ぐち</t>
    </rPh>
    <phoneticPr fontId="1" type="Hiragana"/>
  </si>
  <si>
    <t>お庭にだれかをお招きできる。遊びにおいでよ。</t>
    <rPh sb="1" eb="2">
      <t>にわ</t>
    </rPh>
    <rPh sb="8" eb="9">
      <t>まね</t>
    </rPh>
    <rPh sb="14" eb="15">
      <t>あそ</t>
    </rPh>
    <phoneticPr fontId="1" type="Hiragana"/>
  </si>
  <si>
    <t>お庭に何かを埋めることができる。かくしかくし。</t>
    <rPh sb="1" eb="2">
      <t>にわ</t>
    </rPh>
    <rPh sb="3" eb="4">
      <t>なに</t>
    </rPh>
    <rPh sb="6" eb="7">
      <t>う</t>
    </rPh>
    <phoneticPr fontId="1" type="Hiragana"/>
  </si>
  <si>
    <t>お庭をお手入れすることができる。</t>
    <rPh sb="1" eb="2">
      <t>にわ</t>
    </rPh>
    <rPh sb="4" eb="6">
      <t>てい</t>
    </rPh>
    <phoneticPr fontId="1" type="Hiragana"/>
  </si>
  <si>
    <t>お庭を自由に移動できる。ぶらり。</t>
    <rPh sb="1" eb="2">
      <t>にわ</t>
    </rPh>
    <rPh sb="3" eb="5">
      <t>じゆう</t>
    </rPh>
    <rPh sb="6" eb="8">
      <t>いどう</t>
    </rPh>
    <phoneticPr fontId="1" type="Hiragana"/>
  </si>
  <si>
    <t>お庭に何かを植えることができる。おはな、くだもの、やさいとか。</t>
    <rPh sb="1" eb="2">
      <t>にわ</t>
    </rPh>
    <rPh sb="3" eb="4">
      <t>なに</t>
    </rPh>
    <rPh sb="6" eb="7">
      <t>う</t>
    </rPh>
    <phoneticPr fontId="1" type="Hiragana"/>
  </si>
  <si>
    <t>お庭の樹木などを切り取って整えたりすることができる。もさっ、しゅっ。</t>
    <rPh sb="1" eb="2">
      <t>にわ</t>
    </rPh>
    <rPh sb="3" eb="5">
      <t>じゅもく</t>
    </rPh>
    <rPh sb="8" eb="9">
      <t>き</t>
    </rPh>
    <rPh sb="10" eb="11">
      <t>と</t>
    </rPh>
    <rPh sb="13" eb="14">
      <t>ととの</t>
    </rPh>
    <phoneticPr fontId="1" type="Hiragana"/>
  </si>
  <si>
    <t>お庭をさらにつくることができる。次はどんなお庭にしようかな。</t>
    <rPh sb="1" eb="2">
      <t>にわ</t>
    </rPh>
    <rPh sb="16" eb="17">
      <t>つぎ</t>
    </rPh>
    <rPh sb="22" eb="23">
      <t>にわ</t>
    </rPh>
    <phoneticPr fontId="1" type="Hiragana"/>
  </si>
  <si>
    <t>柵</t>
    <rPh sb="0" eb="1">
      <t>さく</t>
    </rPh>
    <phoneticPr fontId="1" type="Hiragana"/>
  </si>
  <si>
    <t>庭士024</t>
    <rPh sb="0" eb="2">
      <t>にわし</t>
    </rPh>
    <phoneticPr fontId="1" type="Hiragana"/>
  </si>
  <si>
    <t>お庭の中に柵を立てることができる。柵をさくっと立てましょう。</t>
    <rPh sb="1" eb="2">
      <t>にわ</t>
    </rPh>
    <rPh sb="3" eb="4">
      <t>なか</t>
    </rPh>
    <rPh sb="5" eb="6">
      <t>さく</t>
    </rPh>
    <rPh sb="7" eb="8">
      <t>た</t>
    </rPh>
    <rPh sb="17" eb="18">
      <t>さく</t>
    </rPh>
    <rPh sb="23" eb="24">
      <t>た</t>
    </rPh>
    <phoneticPr fontId="1" type="Hiragana"/>
  </si>
  <si>
    <t>お庭の中にいる限り、他者から害されることがなくなる。バーリアッバーリアッ。</t>
    <rPh sb="1" eb="2">
      <t>にわ</t>
    </rPh>
    <rPh sb="3" eb="4">
      <t>なか</t>
    </rPh>
    <rPh sb="7" eb="8">
      <t>かぎ</t>
    </rPh>
    <rPh sb="10" eb="12">
      <t>たしゃ</t>
    </rPh>
    <rPh sb="14" eb="15">
      <t>がい</t>
    </rPh>
    <phoneticPr fontId="1" type="Hiragana"/>
  </si>
  <si>
    <t>庭士023</t>
    <rPh sb="0" eb="2">
      <t>にわし</t>
    </rPh>
    <phoneticPr fontId="1" type="Hiragana"/>
  </si>
  <si>
    <t>剪定</t>
    <rPh sb="0" eb="2">
      <t>せんてい</t>
    </rPh>
    <phoneticPr fontId="1" type="Hiragana"/>
  </si>
  <si>
    <t>お庭の極意</t>
    <rPh sb="1" eb="2">
      <t>にわ</t>
    </rPh>
    <rPh sb="3" eb="5">
      <t>ごくい</t>
    </rPh>
    <phoneticPr fontId="1" type="Hiragana"/>
  </si>
  <si>
    <t>庭士028</t>
    <rPh sb="0" eb="2">
      <t>にわし</t>
    </rPh>
    <phoneticPr fontId="1" type="Hiragana"/>
  </si>
  <si>
    <t>庭士025</t>
    <rPh sb="0" eb="2">
      <t>にわし</t>
    </rPh>
    <phoneticPr fontId="1" type="Hiragana"/>
  </si>
  <si>
    <t>庭士027</t>
    <rPh sb="0" eb="2">
      <t>にわし</t>
    </rPh>
    <phoneticPr fontId="1" type="Hiragana"/>
  </si>
  <si>
    <t>お庭とはなんなのか、その極意を得る。</t>
    <rPh sb="1" eb="2">
      <t>にわ</t>
    </rPh>
    <rPh sb="12" eb="14">
      <t>ごくい</t>
    </rPh>
    <rPh sb="15" eb="16">
      <t>え</t>
    </rPh>
    <phoneticPr fontId="1" type="Hiragana"/>
  </si>
  <si>
    <t>お庭の土の状態を把握、調整できる。ほりほりさくさく。</t>
    <rPh sb="1" eb="2">
      <t>にわ</t>
    </rPh>
    <rPh sb="3" eb="4">
      <t>つち</t>
    </rPh>
    <rPh sb="5" eb="7">
      <t>じょうたい</t>
    </rPh>
    <rPh sb="8" eb="10">
      <t>はあく</t>
    </rPh>
    <rPh sb="11" eb="13">
      <t>ちょうせい</t>
    </rPh>
    <phoneticPr fontId="1" type="Hiragana"/>
  </si>
  <si>
    <t>お庭の水の状態を把握、調整できる。ちゃぷちゃぷざぶざぶ。</t>
    <rPh sb="1" eb="2">
      <t>にわ</t>
    </rPh>
    <rPh sb="3" eb="4">
      <t>みず</t>
    </rPh>
    <rPh sb="5" eb="7">
      <t>じょうたい</t>
    </rPh>
    <rPh sb="8" eb="10">
      <t>はあく</t>
    </rPh>
    <rPh sb="11" eb="13">
      <t>ちょうせい</t>
    </rPh>
    <phoneticPr fontId="1" type="Hiragana"/>
  </si>
  <si>
    <t>お庭の大気の状態を把握、調整できる。そよそよひゅーひゅー。</t>
    <rPh sb="1" eb="2">
      <t>にわ</t>
    </rPh>
    <rPh sb="3" eb="5">
      <t>たいき</t>
    </rPh>
    <rPh sb="6" eb="8">
      <t>じょうたい</t>
    </rPh>
    <rPh sb="9" eb="11">
      <t>はあく</t>
    </rPh>
    <rPh sb="12" eb="14">
      <t>ちょうせい</t>
    </rPh>
    <phoneticPr fontId="1" type="Hiragana"/>
  </si>
  <si>
    <t>お庭の情報把握</t>
    <rPh sb="1" eb="2">
      <t>にわ</t>
    </rPh>
    <rPh sb="3" eb="5">
      <t>じょうほう</t>
    </rPh>
    <rPh sb="5" eb="7">
      <t>はあく</t>
    </rPh>
    <phoneticPr fontId="1" type="Hiragana"/>
  </si>
  <si>
    <t>お庭の情報を把握できる。自分の庭のことは自分が一番わかる（ドヤッ）。</t>
    <rPh sb="1" eb="2">
      <t>にわ</t>
    </rPh>
    <rPh sb="3" eb="5">
      <t>じょうほう</t>
    </rPh>
    <rPh sb="6" eb="8">
      <t>はあく</t>
    </rPh>
    <rPh sb="12" eb="14">
      <t>じぶん</t>
    </rPh>
    <rPh sb="15" eb="16">
      <t>にわ</t>
    </rPh>
    <rPh sb="20" eb="22">
      <t>じぶん</t>
    </rPh>
    <rPh sb="23" eb="25">
      <t>いちばん</t>
    </rPh>
    <phoneticPr fontId="1" type="Hiragana"/>
  </si>
  <si>
    <t>お庭にいる生物を部下にできる。したがえー。</t>
    <rPh sb="1" eb="2">
      <t>にわ</t>
    </rPh>
    <rPh sb="5" eb="7">
      <t>せいぶつ</t>
    </rPh>
    <rPh sb="8" eb="10">
      <t>ぶか</t>
    </rPh>
    <phoneticPr fontId="1" type="Hiragana"/>
  </si>
  <si>
    <t>除去</t>
    <rPh sb="0" eb="2">
      <t>じょきょ</t>
    </rPh>
    <phoneticPr fontId="1" type="Hiragana"/>
  </si>
  <si>
    <t>庭士018</t>
    <rPh sb="0" eb="2">
      <t>にわし</t>
    </rPh>
    <phoneticPr fontId="1" type="Hiragana"/>
  </si>
  <si>
    <t>庭士026</t>
    <rPh sb="0" eb="2">
      <t>にわし</t>
    </rPh>
    <phoneticPr fontId="1" type="Hiragana"/>
  </si>
  <si>
    <t>庭士030</t>
    <rPh sb="0" eb="2">
      <t>にわし</t>
    </rPh>
    <phoneticPr fontId="1" type="Hiragana"/>
  </si>
  <si>
    <t>お庭にあるものを除去することができる。</t>
    <rPh sb="1" eb="2">
      <t>にわ</t>
    </rPh>
    <rPh sb="8" eb="10">
      <t>じょきょ</t>
    </rPh>
    <phoneticPr fontId="1" type="Hiragana"/>
  </si>
  <si>
    <t>庭士000(はいら)（辰）</t>
    <rPh sb="0" eb="2">
      <t>ニワシ</t>
    </rPh>
    <rPh sb="11" eb="12">
      <t>タツ</t>
    </rPh>
    <phoneticPr fontId="1"/>
  </si>
  <si>
    <t>刀技</t>
    <rPh sb="0" eb="1">
      <t>かたな</t>
    </rPh>
    <rPh sb="1" eb="2">
      <t>わざ</t>
    </rPh>
    <phoneticPr fontId="1" type="Hiragana"/>
  </si>
  <si>
    <t>変装</t>
    <rPh sb="0" eb="2">
      <t>へんそう</t>
    </rPh>
    <phoneticPr fontId="1" type="Hiragana"/>
  </si>
  <si>
    <t>モノマネ</t>
    <phoneticPr fontId="1" type="Hiragana"/>
  </si>
  <si>
    <t>潜伏</t>
    <rPh sb="0" eb="2">
      <t>せんぷく</t>
    </rPh>
    <phoneticPr fontId="1" type="Hiragana"/>
  </si>
  <si>
    <t>投げる</t>
    <rPh sb="0" eb="1">
      <t>な</t>
    </rPh>
    <phoneticPr fontId="1" type="Hiragana"/>
  </si>
  <si>
    <t>忍002</t>
    <rPh sb="0" eb="1">
      <t>しのび</t>
    </rPh>
    <phoneticPr fontId="1" type="Hiragana"/>
  </si>
  <si>
    <t>忍び足</t>
    <rPh sb="0" eb="1">
      <t>しの</t>
    </rPh>
    <rPh sb="2" eb="3">
      <t>あし</t>
    </rPh>
    <phoneticPr fontId="1" type="Hiragana"/>
  </si>
  <si>
    <t>忍000</t>
    <rPh sb="0" eb="1">
      <t>しのび</t>
    </rPh>
    <phoneticPr fontId="1" type="Hiragana"/>
  </si>
  <si>
    <t>隠形</t>
    <rPh sb="0" eb="2">
      <t>おんぎょう</t>
    </rPh>
    <phoneticPr fontId="1" type="Hiragana"/>
  </si>
  <si>
    <t>命中</t>
    <rPh sb="0" eb="2">
      <t>めいちゅう</t>
    </rPh>
    <phoneticPr fontId="1" type="Hiragana"/>
  </si>
  <si>
    <t>ささやき</t>
    <phoneticPr fontId="1" type="Hiragana"/>
  </si>
  <si>
    <t>空蝉</t>
    <rPh sb="0" eb="2">
      <t>うつせみ</t>
    </rPh>
    <phoneticPr fontId="1" type="Hiragana"/>
  </si>
  <si>
    <t>回収</t>
    <rPh sb="0" eb="2">
      <t>かいしゅう</t>
    </rPh>
    <phoneticPr fontId="1" type="Hiragana"/>
  </si>
  <si>
    <t>引き寄せ</t>
    <rPh sb="0" eb="1">
      <t>ひ</t>
    </rPh>
    <rPh sb="2" eb="3">
      <t>よ</t>
    </rPh>
    <phoneticPr fontId="1" type="Hiragana"/>
  </si>
  <si>
    <t>水蜘蛛</t>
    <rPh sb="0" eb="1">
      <t>みず</t>
    </rPh>
    <rPh sb="1" eb="3">
      <t>ぐも</t>
    </rPh>
    <phoneticPr fontId="1" type="Hiragana"/>
  </si>
  <si>
    <t>暗器</t>
    <rPh sb="0" eb="2">
      <t>あんき</t>
    </rPh>
    <phoneticPr fontId="1" type="Hiragana"/>
  </si>
  <si>
    <t>暗記</t>
    <rPh sb="0" eb="2">
      <t>あんき</t>
    </rPh>
    <phoneticPr fontId="1" type="Hiragana"/>
  </si>
  <si>
    <t>がまん</t>
    <phoneticPr fontId="1" type="Hiragana"/>
  </si>
  <si>
    <t>忍具作成</t>
    <rPh sb="0" eb="1">
      <t>にん</t>
    </rPh>
    <rPh sb="1" eb="2">
      <t>ぐ</t>
    </rPh>
    <rPh sb="2" eb="4">
      <t>さくせい</t>
    </rPh>
    <phoneticPr fontId="1" type="Hiragana"/>
  </si>
  <si>
    <t>瞬足</t>
    <rPh sb="0" eb="2">
      <t>しゅんそく</t>
    </rPh>
    <phoneticPr fontId="1" type="Hiragana"/>
  </si>
  <si>
    <t>危険物取扱</t>
    <rPh sb="0" eb="3">
      <t>きけんぶつ</t>
    </rPh>
    <rPh sb="3" eb="5">
      <t>とりあつかい</t>
    </rPh>
    <phoneticPr fontId="1" type="Hiragana"/>
  </si>
  <si>
    <t>獣を鍛えて忍○にして使役できる。</t>
    <rPh sb="0" eb="1">
      <t>けもの</t>
    </rPh>
    <rPh sb="2" eb="3">
      <t>きた</t>
    </rPh>
    <rPh sb="5" eb="6">
      <t>にん</t>
    </rPh>
    <rPh sb="10" eb="12">
      <t>しえき</t>
    </rPh>
    <phoneticPr fontId="1" type="Hiragana"/>
  </si>
  <si>
    <t>忍獣</t>
    <rPh sb="0" eb="1">
      <t>しのび</t>
    </rPh>
    <rPh sb="1" eb="2">
      <t>けもの</t>
    </rPh>
    <phoneticPr fontId="1" type="Hiragana"/>
  </si>
  <si>
    <t>忍の極意</t>
    <rPh sb="0" eb="1">
      <t>しのび</t>
    </rPh>
    <rPh sb="2" eb="4">
      <t>ごくい</t>
    </rPh>
    <phoneticPr fontId="1" type="Hiragana"/>
  </si>
  <si>
    <t>識別</t>
    <rPh sb="0" eb="2">
      <t>しきべつ</t>
    </rPh>
    <phoneticPr fontId="1" type="Hiragana"/>
  </si>
  <si>
    <t>スマイル</t>
    <phoneticPr fontId="1" type="Hiragana"/>
  </si>
  <si>
    <t>商人</t>
    <rPh sb="0" eb="2">
      <t>しょうにん</t>
    </rPh>
    <phoneticPr fontId="1" type="Hiragana"/>
  </si>
  <si>
    <t>プレゼント</t>
    <phoneticPr fontId="1" type="Hiragana"/>
  </si>
  <si>
    <t>イメージダウン</t>
    <phoneticPr fontId="1" type="Hiragana"/>
  </si>
  <si>
    <t>おもてなし</t>
    <phoneticPr fontId="1" type="Hiragana"/>
  </si>
  <si>
    <t>値切る</t>
    <rPh sb="0" eb="2">
      <t>ねぎ</t>
    </rPh>
    <phoneticPr fontId="1" type="Hiragana"/>
  </si>
  <si>
    <t>根回し</t>
    <rPh sb="0" eb="2">
      <t>ねまわ</t>
    </rPh>
    <phoneticPr fontId="1" type="Hiragana"/>
  </si>
  <si>
    <t>両替</t>
    <rPh sb="0" eb="2">
      <t>りょうがえ</t>
    </rPh>
    <phoneticPr fontId="1" type="Hiragana"/>
  </si>
  <si>
    <t>時は金なり</t>
    <rPh sb="0" eb="1">
      <t>とき</t>
    </rPh>
    <rPh sb="2" eb="3">
      <t>かね</t>
    </rPh>
    <phoneticPr fontId="1" type="Hiragana"/>
  </si>
  <si>
    <t>出世払い</t>
    <rPh sb="0" eb="3">
      <t>しゅっせばら</t>
    </rPh>
    <phoneticPr fontId="1" type="Hiragana"/>
  </si>
  <si>
    <t>地獄の沙汰も金次第</t>
    <rPh sb="0" eb="2">
      <t>じごく</t>
    </rPh>
    <rPh sb="3" eb="5">
      <t>さた</t>
    </rPh>
    <rPh sb="6" eb="7">
      <t>かね</t>
    </rPh>
    <rPh sb="7" eb="9">
      <t>しだい</t>
    </rPh>
    <phoneticPr fontId="1" type="Hiragana"/>
  </si>
  <si>
    <t>買収</t>
    <rPh sb="0" eb="2">
      <t>ばいしゅう</t>
    </rPh>
    <phoneticPr fontId="1" type="Hiragana"/>
  </si>
  <si>
    <t>適正価格</t>
    <rPh sb="0" eb="2">
      <t>てきせい</t>
    </rPh>
    <rPh sb="2" eb="4">
      <t>かかく</t>
    </rPh>
    <phoneticPr fontId="1" type="Hiragana"/>
  </si>
  <si>
    <t>デファクトスタンダード</t>
    <phoneticPr fontId="1" type="Hiragana"/>
  </si>
  <si>
    <t>コストダウン</t>
    <phoneticPr fontId="1" type="Hiragana"/>
  </si>
  <si>
    <t>レガシーコスト</t>
    <phoneticPr fontId="1" type="Hiragana"/>
  </si>
  <si>
    <t>取引</t>
    <rPh sb="0" eb="2">
      <t>とりひき</t>
    </rPh>
    <phoneticPr fontId="1" type="Hiragana"/>
  </si>
  <si>
    <t>デリバリー</t>
    <phoneticPr fontId="1" type="Hiragana"/>
  </si>
  <si>
    <t>説得</t>
    <rPh sb="0" eb="2">
      <t>せっとく</t>
    </rPh>
    <phoneticPr fontId="1" type="Hiragana"/>
  </si>
  <si>
    <t>記録した場所に移動できる。移動可能な距離、記録個数はレベルにより増加。</t>
    <rPh sb="0" eb="2">
      <t>きろく</t>
    </rPh>
    <rPh sb="4" eb="6">
      <t>ばしょ</t>
    </rPh>
    <rPh sb="7" eb="9">
      <t>いどう</t>
    </rPh>
    <rPh sb="13" eb="15">
      <t>いどう</t>
    </rPh>
    <rPh sb="15" eb="17">
      <t>かのう</t>
    </rPh>
    <rPh sb="18" eb="20">
      <t>きょり</t>
    </rPh>
    <rPh sb="21" eb="23">
      <t>きろく</t>
    </rPh>
    <rPh sb="23" eb="25">
      <t>こすう</t>
    </rPh>
    <rPh sb="32" eb="34">
      <t>ぞうか</t>
    </rPh>
    <phoneticPr fontId="1" type="Hiragana"/>
  </si>
  <si>
    <t>体に武器を隠し持つことができる。</t>
    <rPh sb="0" eb="1">
      <t>からだ</t>
    </rPh>
    <rPh sb="2" eb="4">
      <t>ぶき</t>
    </rPh>
    <rPh sb="5" eb="6">
      <t>かく</t>
    </rPh>
    <rPh sb="7" eb="8">
      <t>も</t>
    </rPh>
    <phoneticPr fontId="1" type="Hiragana"/>
  </si>
  <si>
    <t>影潜り</t>
    <rPh sb="0" eb="1">
      <t>かげ</t>
    </rPh>
    <rPh sb="1" eb="2">
      <t>もぐ</t>
    </rPh>
    <phoneticPr fontId="1" type="Hiragana"/>
  </si>
  <si>
    <t>偵察</t>
    <rPh sb="0" eb="2">
      <t>ていさつ</t>
    </rPh>
    <phoneticPr fontId="1" type="Hiragana"/>
  </si>
  <si>
    <t>索敵</t>
    <rPh sb="0" eb="2">
      <t>さくてき</t>
    </rPh>
    <phoneticPr fontId="1" type="Hiragana"/>
  </si>
  <si>
    <t>探知</t>
    <rPh sb="0" eb="2">
      <t>たんち</t>
    </rPh>
    <phoneticPr fontId="1" type="Hiragana"/>
  </si>
  <si>
    <t>脱衣</t>
    <rPh sb="0" eb="2">
      <t>だつい</t>
    </rPh>
    <phoneticPr fontId="1" type="Hiragana"/>
  </si>
  <si>
    <t>忍001</t>
    <rPh sb="0" eb="1">
      <t>しのび</t>
    </rPh>
    <phoneticPr fontId="1" type="Hiragana"/>
  </si>
  <si>
    <t>足音を軽減。</t>
    <rPh sb="0" eb="2">
      <t>あしおと</t>
    </rPh>
    <rPh sb="3" eb="5">
      <t>けいげん</t>
    </rPh>
    <phoneticPr fontId="1" type="Hiragana"/>
  </si>
  <si>
    <t>うきぐも</t>
    <phoneticPr fontId="1" type="Hiragana"/>
  </si>
  <si>
    <t>水面を歩いたり、壁面を走ったりすることができる。</t>
    <rPh sb="0" eb="2">
      <t>すいめん</t>
    </rPh>
    <rPh sb="3" eb="4">
      <t>ある</t>
    </rPh>
    <rPh sb="8" eb="10">
      <t>へきめん</t>
    </rPh>
    <rPh sb="11" eb="12">
      <t>はし</t>
    </rPh>
    <phoneticPr fontId="1" type="Hiragana"/>
  </si>
  <si>
    <t>忍003</t>
    <rPh sb="0" eb="1">
      <t>しのび</t>
    </rPh>
    <phoneticPr fontId="1" type="Hiragana"/>
  </si>
  <si>
    <t>忍004</t>
    <rPh sb="0" eb="1">
      <t>しのび</t>
    </rPh>
    <phoneticPr fontId="1" type="Hiragana"/>
  </si>
  <si>
    <t>忍026</t>
    <rPh sb="0" eb="1">
      <t>しのび</t>
    </rPh>
    <phoneticPr fontId="1" type="Hiragana"/>
  </si>
  <si>
    <t>アイテムを投げて攻撃。レベルで飛距離、命中率上昇。</t>
    <rPh sb="5" eb="6">
      <t>な</t>
    </rPh>
    <rPh sb="8" eb="10">
      <t>こうげき</t>
    </rPh>
    <rPh sb="15" eb="18">
      <t>ひきょり</t>
    </rPh>
    <rPh sb="19" eb="22">
      <t>めいちゅうりつ</t>
    </rPh>
    <rPh sb="22" eb="24">
      <t>じょうしょう</t>
    </rPh>
    <phoneticPr fontId="1" type="Hiragana"/>
  </si>
  <si>
    <t>PPを消費して最後に投げたアイテムを回収する。レベル上昇で回収個数増加。</t>
    <rPh sb="3" eb="5">
      <t>しょうひ</t>
    </rPh>
    <rPh sb="7" eb="9">
      <t>さいご</t>
    </rPh>
    <rPh sb="10" eb="11">
      <t>な</t>
    </rPh>
    <rPh sb="18" eb="20">
      <t>かいしゅう</t>
    </rPh>
    <rPh sb="26" eb="28">
      <t>じょうしょう</t>
    </rPh>
    <rPh sb="29" eb="31">
      <t>かいしゅう</t>
    </rPh>
    <rPh sb="31" eb="33">
      <t>こすう</t>
    </rPh>
    <rPh sb="33" eb="35">
      <t>ぞうか</t>
    </rPh>
    <phoneticPr fontId="1" type="Hiragana"/>
  </si>
  <si>
    <t>身代わり</t>
    <rPh sb="0" eb="2">
      <t>みが</t>
    </rPh>
    <phoneticPr fontId="1" type="Hiragana"/>
  </si>
  <si>
    <t>分身を身代わりにする。</t>
    <rPh sb="0" eb="2">
      <t>ぶんしん</t>
    </rPh>
    <rPh sb="3" eb="5">
      <t>みが</t>
    </rPh>
    <phoneticPr fontId="1" type="Hiragana"/>
  </si>
  <si>
    <t>連係</t>
    <rPh sb="0" eb="2">
      <t>れんけい</t>
    </rPh>
    <phoneticPr fontId="1" type="Hiragana"/>
  </si>
  <si>
    <t>忍005</t>
    <rPh sb="0" eb="1">
      <t>しのび</t>
    </rPh>
    <phoneticPr fontId="1" type="Hiragana"/>
  </si>
  <si>
    <t>忍006</t>
    <rPh sb="0" eb="1">
      <t>しのび</t>
    </rPh>
    <phoneticPr fontId="1" type="Hiragana"/>
  </si>
  <si>
    <t>様々な力を使い身を隠す。火遁、水遁、土遁など。</t>
    <rPh sb="0" eb="2">
      <t>さまざま</t>
    </rPh>
    <rPh sb="3" eb="4">
      <t>ちから</t>
    </rPh>
    <rPh sb="5" eb="6">
      <t>つか</t>
    </rPh>
    <rPh sb="7" eb="8">
      <t>み</t>
    </rPh>
    <rPh sb="9" eb="10">
      <t>かく</t>
    </rPh>
    <rPh sb="12" eb="14">
      <t>かとん</t>
    </rPh>
    <rPh sb="15" eb="17">
      <t>すいとん</t>
    </rPh>
    <rPh sb="18" eb="19">
      <t>ど</t>
    </rPh>
    <rPh sb="19" eb="20">
      <t>とん</t>
    </rPh>
    <phoneticPr fontId="1" type="Hiragana"/>
  </si>
  <si>
    <t>忍007</t>
    <rPh sb="0" eb="1">
      <t>しのび</t>
    </rPh>
    <phoneticPr fontId="1" type="Hiragana"/>
  </si>
  <si>
    <t>他人に変装する。レベル上昇で再現度上昇。</t>
    <rPh sb="0" eb="2">
      <t>たにん</t>
    </rPh>
    <rPh sb="3" eb="5">
      <t>へんそう</t>
    </rPh>
    <rPh sb="11" eb="13">
      <t>じょうしょう</t>
    </rPh>
    <rPh sb="14" eb="17">
      <t>さいげんど</t>
    </rPh>
    <rPh sb="17" eb="19">
      <t>じょうしょう</t>
    </rPh>
    <phoneticPr fontId="1" type="Hiragana"/>
  </si>
  <si>
    <t>忍029</t>
    <rPh sb="0" eb="1">
      <t>しのび</t>
    </rPh>
    <phoneticPr fontId="1" type="Hiragana"/>
  </si>
  <si>
    <t>忍030</t>
    <rPh sb="0" eb="1">
      <t>しのび</t>
    </rPh>
    <phoneticPr fontId="1" type="Hiragana"/>
  </si>
  <si>
    <t>忍028</t>
    <rPh sb="0" eb="1">
      <t>しのび</t>
    </rPh>
    <phoneticPr fontId="1" type="Hiragana"/>
  </si>
  <si>
    <t>呼吸を停止したまま行動できる。レベル上昇で持続時間上昇。</t>
    <rPh sb="0" eb="2">
      <t>こきゅう</t>
    </rPh>
    <rPh sb="3" eb="5">
      <t>ていし</t>
    </rPh>
    <rPh sb="9" eb="11">
      <t>こうどう</t>
    </rPh>
    <rPh sb="18" eb="20">
      <t>じょうしょう</t>
    </rPh>
    <rPh sb="21" eb="23">
      <t>じぞく</t>
    </rPh>
    <rPh sb="23" eb="25">
      <t>じかん</t>
    </rPh>
    <rPh sb="25" eb="27">
      <t>じょうしょう</t>
    </rPh>
    <phoneticPr fontId="1" type="Hiragana"/>
  </si>
  <si>
    <t>自身または投擲物が物体をすり抜けるようにできる。</t>
    <rPh sb="0" eb="2">
      <t>じしん</t>
    </rPh>
    <rPh sb="5" eb="7">
      <t>とうてき</t>
    </rPh>
    <rPh sb="7" eb="8">
      <t>ぶつ</t>
    </rPh>
    <rPh sb="9" eb="11">
      <t>ぶったい</t>
    </rPh>
    <rPh sb="14" eb="15">
      <t>ぬ</t>
    </rPh>
    <phoneticPr fontId="1" type="Hiragana"/>
  </si>
  <si>
    <t>忍の極意を得る。</t>
    <rPh sb="0" eb="1">
      <t>しのび</t>
    </rPh>
    <rPh sb="2" eb="4">
      <t>ごくい</t>
    </rPh>
    <rPh sb="5" eb="6">
      <t>え</t>
    </rPh>
    <phoneticPr fontId="1" type="Hiragana"/>
  </si>
  <si>
    <t>服を脱ぐことで回避率、逃走速度が上昇。レベルで効果上昇</t>
    <rPh sb="0" eb="1">
      <t>ふく</t>
    </rPh>
    <rPh sb="2" eb="3">
      <t>ぬ</t>
    </rPh>
    <rPh sb="7" eb="9">
      <t>かいひ</t>
    </rPh>
    <rPh sb="9" eb="10">
      <t>りつ</t>
    </rPh>
    <rPh sb="11" eb="13">
      <t>とうそう</t>
    </rPh>
    <rPh sb="13" eb="15">
      <t>そくど</t>
    </rPh>
    <rPh sb="16" eb="18">
      <t>じょうしょう</t>
    </rPh>
    <rPh sb="23" eb="25">
      <t>こうか</t>
    </rPh>
    <rPh sb="25" eb="27">
      <t>じょうしょう</t>
    </rPh>
    <phoneticPr fontId="1" type="Hiragana"/>
  </si>
  <si>
    <t>小さな音でも聞こえるようになる。</t>
    <rPh sb="0" eb="1">
      <t>ちい</t>
    </rPh>
    <rPh sb="3" eb="4">
      <t>おと</t>
    </rPh>
    <rPh sb="6" eb="7">
      <t>き</t>
    </rPh>
    <phoneticPr fontId="1" type="Hiragana"/>
  </si>
  <si>
    <t>攻撃がヒットしたとき、PPを消費して無効化。</t>
    <rPh sb="0" eb="2">
      <t>こうげき</t>
    </rPh>
    <rPh sb="14" eb="16">
      <t>しょうひ</t>
    </rPh>
    <rPh sb="18" eb="21">
      <t>むこうか</t>
    </rPh>
    <phoneticPr fontId="1" type="Hiragana"/>
  </si>
  <si>
    <t>忍012</t>
    <rPh sb="0" eb="1">
      <t>しのび</t>
    </rPh>
    <phoneticPr fontId="1" type="Hiragana"/>
  </si>
  <si>
    <t>忍013</t>
    <rPh sb="0" eb="1">
      <t>しのび</t>
    </rPh>
    <phoneticPr fontId="1" type="Hiragana"/>
  </si>
  <si>
    <t>忍024</t>
    <rPh sb="0" eb="1">
      <t>しのび</t>
    </rPh>
    <phoneticPr fontId="1" type="Hiragana"/>
  </si>
  <si>
    <t>忍009</t>
    <rPh sb="0" eb="1">
      <t>しのび</t>
    </rPh>
    <phoneticPr fontId="1" type="Hiragana"/>
  </si>
  <si>
    <t>暗い夜でもよく見えるようになる。視力はよくならない。</t>
    <rPh sb="0" eb="1">
      <t>くら</t>
    </rPh>
    <rPh sb="2" eb="3">
      <t>よる</t>
    </rPh>
    <rPh sb="7" eb="8">
      <t>み</t>
    </rPh>
    <rPh sb="16" eb="18">
      <t>しりょく</t>
    </rPh>
    <phoneticPr fontId="1" type="Hiragana"/>
  </si>
  <si>
    <t>相手が最後に使用したスキルをPPを２倍消費して発動する。</t>
    <rPh sb="0" eb="2">
      <t>あいて</t>
    </rPh>
    <rPh sb="3" eb="5">
      <t>さいご</t>
    </rPh>
    <rPh sb="6" eb="8">
      <t>しよう</t>
    </rPh>
    <rPh sb="18" eb="19">
      <t>ばい</t>
    </rPh>
    <rPh sb="19" eb="21">
      <t>しょうひ</t>
    </rPh>
    <rPh sb="23" eb="25">
      <t>はつどう</t>
    </rPh>
    <phoneticPr fontId="1" type="Hiragana"/>
  </si>
  <si>
    <t>忍014</t>
    <rPh sb="0" eb="1">
      <t>しのび</t>
    </rPh>
    <phoneticPr fontId="1" type="Hiragana"/>
  </si>
  <si>
    <t>投擲したものや特定の物品を手元に引き寄せる。対象の状態次第では自分の体が引っ張られる</t>
    <rPh sb="0" eb="2">
      <t>とうてき</t>
    </rPh>
    <rPh sb="7" eb="9">
      <t>とくてい</t>
    </rPh>
    <rPh sb="10" eb="12">
      <t>ぶっぴん</t>
    </rPh>
    <rPh sb="13" eb="15">
      <t>てもと</t>
    </rPh>
    <rPh sb="16" eb="17">
      <t>ひ</t>
    </rPh>
    <rPh sb="18" eb="19">
      <t>よ</t>
    </rPh>
    <rPh sb="22" eb="24">
      <t>たいしょう</t>
    </rPh>
    <rPh sb="25" eb="27">
      <t>じょうたい</t>
    </rPh>
    <rPh sb="27" eb="29">
      <t>しだい</t>
    </rPh>
    <rPh sb="31" eb="33">
      <t>じぶん</t>
    </rPh>
    <rPh sb="34" eb="35">
      <t>からだ</t>
    </rPh>
    <rPh sb="36" eb="37">
      <t>ひ</t>
    </rPh>
    <rPh sb="38" eb="39">
      <t>ぱ</t>
    </rPh>
    <phoneticPr fontId="1" type="Hiragana"/>
  </si>
  <si>
    <t>忍022</t>
    <rPh sb="0" eb="1">
      <t>しのび</t>
    </rPh>
    <phoneticPr fontId="1" type="Hiragana"/>
  </si>
  <si>
    <t>忍019</t>
    <rPh sb="0" eb="1">
      <t>しのび</t>
    </rPh>
    <phoneticPr fontId="1" type="Hiragana"/>
  </si>
  <si>
    <t>忍008</t>
    <rPh sb="0" eb="1">
      <t>しのび</t>
    </rPh>
    <phoneticPr fontId="1" type="Hiragana"/>
  </si>
  <si>
    <t>忍010</t>
    <rPh sb="0" eb="1">
      <t>しのび</t>
    </rPh>
    <phoneticPr fontId="1" type="Hiragana"/>
  </si>
  <si>
    <t>忍011</t>
    <rPh sb="0" eb="1">
      <t>しのび</t>
    </rPh>
    <phoneticPr fontId="1" type="Hiragana"/>
  </si>
  <si>
    <t>忍015</t>
    <rPh sb="0" eb="1">
      <t>しのび</t>
    </rPh>
    <phoneticPr fontId="1" type="Hiragana"/>
  </si>
  <si>
    <t>忍016</t>
    <rPh sb="0" eb="1">
      <t>しのび</t>
    </rPh>
    <phoneticPr fontId="1" type="Hiragana"/>
  </si>
  <si>
    <t>忍017</t>
    <rPh sb="0" eb="1">
      <t>しのび</t>
    </rPh>
    <phoneticPr fontId="1" type="Hiragana"/>
  </si>
  <si>
    <t>忍018</t>
    <rPh sb="0" eb="1">
      <t>しのび</t>
    </rPh>
    <phoneticPr fontId="1" type="Hiragana"/>
  </si>
  <si>
    <t>忍021</t>
    <rPh sb="0" eb="1">
      <t>しのび</t>
    </rPh>
    <phoneticPr fontId="1" type="Hiragana"/>
  </si>
  <si>
    <t>忍025</t>
    <rPh sb="0" eb="1">
      <t>しのび</t>
    </rPh>
    <phoneticPr fontId="1" type="Hiragana"/>
  </si>
  <si>
    <t>忍023</t>
    <rPh sb="0" eb="1">
      <t>しのび</t>
    </rPh>
    <phoneticPr fontId="1" type="Hiragana"/>
  </si>
  <si>
    <t>忍020</t>
    <rPh sb="0" eb="1">
      <t>しのび</t>
    </rPh>
    <phoneticPr fontId="1" type="Hiragana"/>
  </si>
  <si>
    <t>実体を持たない幻影を出現させる。レベル上昇で発動距離、持続時間上昇。</t>
    <rPh sb="0" eb="2">
      <t>じったい</t>
    </rPh>
    <rPh sb="3" eb="4">
      <t>も</t>
    </rPh>
    <rPh sb="7" eb="9">
      <t>げんえい</t>
    </rPh>
    <rPh sb="10" eb="12">
      <t>しゅつげん</t>
    </rPh>
    <rPh sb="19" eb="21">
      <t>じょうしょう</t>
    </rPh>
    <rPh sb="22" eb="24">
      <t>はつどう</t>
    </rPh>
    <rPh sb="24" eb="26">
      <t>きょり</t>
    </rPh>
    <rPh sb="27" eb="29">
      <t>じぞく</t>
    </rPh>
    <rPh sb="29" eb="31">
      <t>じかん</t>
    </rPh>
    <rPh sb="31" eb="33">
      <t>じょうしょう</t>
    </rPh>
    <phoneticPr fontId="1" type="Hiragana"/>
  </si>
  <si>
    <t>対象の影を踏むことで対象の行動に干渉する。</t>
    <rPh sb="0" eb="2">
      <t>たいしょう</t>
    </rPh>
    <rPh sb="3" eb="4">
      <t>かげ</t>
    </rPh>
    <rPh sb="5" eb="6">
      <t>ふ</t>
    </rPh>
    <rPh sb="10" eb="12">
      <t>たいしょう</t>
    </rPh>
    <rPh sb="13" eb="15">
      <t>こうどう</t>
    </rPh>
    <rPh sb="16" eb="18">
      <t>かんしょう</t>
    </rPh>
    <phoneticPr fontId="1" type="Hiragana"/>
  </si>
  <si>
    <t>自身または他者の影に潜ることができる。影から</t>
    <rPh sb="0" eb="2">
      <t>じしん</t>
    </rPh>
    <rPh sb="5" eb="7">
      <t>たしゃ</t>
    </rPh>
    <rPh sb="8" eb="9">
      <t>かげ</t>
    </rPh>
    <rPh sb="10" eb="11">
      <t>もぐ</t>
    </rPh>
    <rPh sb="19" eb="20">
      <t>かげ</t>
    </rPh>
    <phoneticPr fontId="1" type="Hiragana"/>
  </si>
  <si>
    <t>見えない範囲になにがあるかを探知できるようになる。</t>
    <rPh sb="0" eb="1">
      <t>み</t>
    </rPh>
    <rPh sb="4" eb="6">
      <t>はんい</t>
    </rPh>
    <rPh sb="14" eb="16">
      <t>たんち</t>
    </rPh>
    <phoneticPr fontId="1" type="Hiragana"/>
  </si>
  <si>
    <t>周囲に敵がいるかを把握することができる。</t>
    <rPh sb="0" eb="2">
      <t>しゅうい</t>
    </rPh>
    <rPh sb="3" eb="4">
      <t>てき</t>
    </rPh>
    <rPh sb="9" eb="11">
      <t>はあく</t>
    </rPh>
    <phoneticPr fontId="1" type="Hiragana"/>
  </si>
  <si>
    <t>取り出す</t>
    <rPh sb="0" eb="1">
      <t>と</t>
    </rPh>
    <rPh sb="2" eb="3">
      <t>だ</t>
    </rPh>
    <phoneticPr fontId="1" type="Hiragana"/>
  </si>
  <si>
    <t>解析術</t>
    <rPh sb="0" eb="2">
      <t>かいせき</t>
    </rPh>
    <rPh sb="2" eb="3">
      <t>じゅつ</t>
    </rPh>
    <phoneticPr fontId="1" type="Hiragana"/>
  </si>
  <si>
    <t>分解</t>
    <rPh sb="0" eb="2">
      <t>ぶんかい</t>
    </rPh>
    <phoneticPr fontId="1" type="Hiragana"/>
  </si>
  <si>
    <t>組み替え</t>
    <rPh sb="0" eb="1">
      <t>く</t>
    </rPh>
    <rPh sb="2" eb="3">
      <t>か</t>
    </rPh>
    <phoneticPr fontId="1" type="Hiragana"/>
  </si>
  <si>
    <t>目録</t>
    <rPh sb="0" eb="2">
      <t>もくろく</t>
    </rPh>
    <phoneticPr fontId="1" type="Hiragana"/>
  </si>
  <si>
    <t>外壁補強</t>
    <rPh sb="0" eb="2">
      <t>がいへき</t>
    </rPh>
    <rPh sb="2" eb="4">
      <t>ほきょう</t>
    </rPh>
    <phoneticPr fontId="1" type="Hiragana"/>
  </si>
  <si>
    <t>内壁補強</t>
    <rPh sb="0" eb="2">
      <t>ないへき</t>
    </rPh>
    <rPh sb="2" eb="4">
      <t>ほきょう</t>
    </rPh>
    <phoneticPr fontId="1" type="Hiragana"/>
  </si>
  <si>
    <t>環境設定</t>
    <rPh sb="0" eb="2">
      <t>かんきょう</t>
    </rPh>
    <rPh sb="2" eb="4">
      <t>せってい</t>
    </rPh>
    <phoneticPr fontId="1" type="Hiragana"/>
  </si>
  <si>
    <t>サイズ拡張</t>
    <rPh sb="3" eb="5">
      <t>かくちょう</t>
    </rPh>
    <phoneticPr fontId="1" type="Hiragana"/>
  </si>
  <si>
    <t>壁</t>
    <rPh sb="0" eb="1">
      <t>かべ</t>
    </rPh>
    <phoneticPr fontId="1" type="Hiragana"/>
  </si>
  <si>
    <t>分類</t>
    <rPh sb="0" eb="2">
      <t>ぶんるい</t>
    </rPh>
    <phoneticPr fontId="1" type="Hiragana"/>
  </si>
  <si>
    <t>回転</t>
    <rPh sb="0" eb="2">
      <t>かいてん</t>
    </rPh>
    <phoneticPr fontId="1" type="Hiragana"/>
  </si>
  <si>
    <t>観察</t>
    <rPh sb="0" eb="2">
      <t>かんさつ</t>
    </rPh>
    <phoneticPr fontId="1" type="Hiragana"/>
  </si>
  <si>
    <t>部屋</t>
    <rPh sb="0" eb="2">
      <t>へや</t>
    </rPh>
    <phoneticPr fontId="1" type="Hiragana"/>
  </si>
  <si>
    <t>箱入り</t>
    <rPh sb="0" eb="2">
      <t>はこい</t>
    </rPh>
    <phoneticPr fontId="1" type="Hiragana"/>
  </si>
  <si>
    <t>箱物</t>
    <rPh sb="0" eb="2">
      <t>はこもの</t>
    </rPh>
    <phoneticPr fontId="1" type="Hiragana"/>
  </si>
  <si>
    <t>状態維持</t>
    <rPh sb="0" eb="2">
      <t>じょうたい</t>
    </rPh>
    <rPh sb="2" eb="4">
      <t>いじ</t>
    </rPh>
    <phoneticPr fontId="1" type="Hiragana"/>
  </si>
  <si>
    <t>固定</t>
    <rPh sb="0" eb="2">
      <t>こてい</t>
    </rPh>
    <phoneticPr fontId="1" type="Hiragana"/>
  </si>
  <si>
    <t>天地</t>
    <rPh sb="0" eb="2">
      <t>てんち</t>
    </rPh>
    <phoneticPr fontId="1" type="Hiragana"/>
  </si>
  <si>
    <t>時空</t>
    <rPh sb="0" eb="2">
      <t>じくう</t>
    </rPh>
    <phoneticPr fontId="1" type="Hiragana"/>
  </si>
  <si>
    <t>光源</t>
    <rPh sb="0" eb="2">
      <t>こうげん</t>
    </rPh>
    <phoneticPr fontId="1" type="Hiragana"/>
  </si>
  <si>
    <t>押し込む</t>
    <rPh sb="0" eb="1">
      <t>お</t>
    </rPh>
    <rPh sb="2" eb="3">
      <t>こ</t>
    </rPh>
    <phoneticPr fontId="1" type="Hiragana"/>
  </si>
  <si>
    <t>模様替え</t>
    <rPh sb="0" eb="3">
      <t>もようが</t>
    </rPh>
    <phoneticPr fontId="1" type="Hiragana"/>
  </si>
  <si>
    <t>箱士001</t>
    <rPh sb="0" eb="5">
      <t>はこし００１</t>
    </rPh>
    <phoneticPr fontId="1" type="Hiragana"/>
  </si>
  <si>
    <t>箱士005</t>
    <rPh sb="0" eb="5">
      <t>はこし００１</t>
    </rPh>
    <phoneticPr fontId="1" type="Hiragana"/>
  </si>
  <si>
    <t>箱士002</t>
    <rPh sb="0" eb="5">
      <t>はこし００２</t>
    </rPh>
    <phoneticPr fontId="1" type="Hiragana"/>
  </si>
  <si>
    <t>箱士003</t>
    <rPh sb="0" eb="5">
      <t>はこし００３</t>
    </rPh>
    <phoneticPr fontId="1" type="Hiragana"/>
  </si>
  <si>
    <t>箱士004</t>
    <rPh sb="0" eb="5">
      <t>はこし００４</t>
    </rPh>
    <phoneticPr fontId="1" type="Hiragana"/>
  </si>
  <si>
    <t>箱士006</t>
    <rPh sb="0" eb="5">
      <t>はこし００６</t>
    </rPh>
    <phoneticPr fontId="1" type="Hiragana"/>
  </si>
  <si>
    <t>箱士008</t>
    <rPh sb="0" eb="5">
      <t>はこし００８</t>
    </rPh>
    <phoneticPr fontId="1" type="Hiragana"/>
  </si>
  <si>
    <t>箱士007</t>
    <rPh sb="0" eb="5">
      <t>はこし００７</t>
    </rPh>
    <phoneticPr fontId="1" type="Hiragana"/>
  </si>
  <si>
    <t>箱士009</t>
    <rPh sb="0" eb="5">
      <t>はこし００９</t>
    </rPh>
    <phoneticPr fontId="1" type="Hiragana"/>
  </si>
  <si>
    <t>箱士010</t>
    <rPh sb="0" eb="5">
      <t>はこし０１０</t>
    </rPh>
    <phoneticPr fontId="1" type="Hiragana"/>
  </si>
  <si>
    <t>箱士011</t>
    <rPh sb="0" eb="5">
      <t>はこし０１１</t>
    </rPh>
    <phoneticPr fontId="1" type="Hiragana"/>
  </si>
  <si>
    <t>箱士012</t>
    <rPh sb="0" eb="5">
      <t>はこし０１２</t>
    </rPh>
    <phoneticPr fontId="1" type="Hiragana"/>
  </si>
  <si>
    <t>箱士013</t>
    <rPh sb="0" eb="5">
      <t>はこし０１３</t>
    </rPh>
    <phoneticPr fontId="1" type="Hiragana"/>
  </si>
  <si>
    <t>箱士014</t>
    <rPh sb="0" eb="5">
      <t>はこし０１４</t>
    </rPh>
    <phoneticPr fontId="1" type="Hiragana"/>
  </si>
  <si>
    <t>箱士015</t>
    <rPh sb="0" eb="5">
      <t>はこし０１５</t>
    </rPh>
    <phoneticPr fontId="1" type="Hiragana"/>
  </si>
  <si>
    <t>箱士016</t>
    <rPh sb="0" eb="5">
      <t>はこし０１６</t>
    </rPh>
    <phoneticPr fontId="1" type="Hiragana"/>
  </si>
  <si>
    <t>箱士017</t>
    <rPh sb="0" eb="5">
      <t>はこし０１７</t>
    </rPh>
    <phoneticPr fontId="1" type="Hiragana"/>
  </si>
  <si>
    <t>箱士018</t>
    <rPh sb="0" eb="5">
      <t>はこし０１８</t>
    </rPh>
    <phoneticPr fontId="1" type="Hiragana"/>
  </si>
  <si>
    <t>箱士019</t>
    <rPh sb="0" eb="5">
      <t>はこし０１９</t>
    </rPh>
    <phoneticPr fontId="1" type="Hiragana"/>
  </si>
  <si>
    <t>箱士020</t>
    <rPh sb="0" eb="5">
      <t>はこし０２０</t>
    </rPh>
    <phoneticPr fontId="1" type="Hiragana"/>
  </si>
  <si>
    <t>箱士021</t>
    <rPh sb="0" eb="5">
      <t>はこし０２１</t>
    </rPh>
    <phoneticPr fontId="1" type="Hiragana"/>
  </si>
  <si>
    <t>箱士029</t>
    <rPh sb="0" eb="5">
      <t>はこし０２９</t>
    </rPh>
    <phoneticPr fontId="1" type="Hiragana"/>
  </si>
  <si>
    <t>箱士030</t>
    <rPh sb="0" eb="5">
      <t>はこし０３０</t>
    </rPh>
    <phoneticPr fontId="1" type="Hiragana"/>
  </si>
  <si>
    <t>箱に入れたものを取り出すことができる</t>
    <rPh sb="0" eb="1">
      <t>はこ</t>
    </rPh>
    <rPh sb="2" eb="3">
      <t>い</t>
    </rPh>
    <rPh sb="8" eb="9">
      <t>と</t>
    </rPh>
    <rPh sb="10" eb="11">
      <t>だ</t>
    </rPh>
    <phoneticPr fontId="1" type="Hiragana"/>
  </si>
  <si>
    <t>箱に入れたものを動かすことができる</t>
    <rPh sb="0" eb="1">
      <t>はこ</t>
    </rPh>
    <rPh sb="2" eb="3">
      <t>い</t>
    </rPh>
    <rPh sb="8" eb="9">
      <t>うご</t>
    </rPh>
    <phoneticPr fontId="1" type="Hiragana"/>
  </si>
  <si>
    <t>箱に入れたものを解析することができる</t>
    <rPh sb="0" eb="1">
      <t>はこ</t>
    </rPh>
    <rPh sb="2" eb="3">
      <t>い</t>
    </rPh>
    <rPh sb="8" eb="10">
      <t>かいせき</t>
    </rPh>
    <phoneticPr fontId="1" type="Hiragana"/>
  </si>
  <si>
    <t>外から箱の中を、箱の中から外を観察することができる</t>
    <rPh sb="0" eb="1">
      <t>そと</t>
    </rPh>
    <rPh sb="3" eb="4">
      <t>はこ</t>
    </rPh>
    <rPh sb="5" eb="6">
      <t>なか</t>
    </rPh>
    <rPh sb="8" eb="9">
      <t>はこ</t>
    </rPh>
    <rPh sb="10" eb="11">
      <t>なか</t>
    </rPh>
    <rPh sb="13" eb="14">
      <t>そと</t>
    </rPh>
    <rPh sb="15" eb="17">
      <t>かんさつ</t>
    </rPh>
    <phoneticPr fontId="1" type="Hiragana"/>
  </si>
  <si>
    <t>箱に入れたものを分解することができる</t>
    <rPh sb="0" eb="1">
      <t>はこ</t>
    </rPh>
    <rPh sb="2" eb="3">
      <t>い</t>
    </rPh>
    <rPh sb="8" eb="10">
      <t>ぶんかい</t>
    </rPh>
    <phoneticPr fontId="1" type="Hiragana"/>
  </si>
  <si>
    <t>箱に入れたものを組み替えることができる</t>
    <rPh sb="0" eb="1">
      <t>はこ</t>
    </rPh>
    <rPh sb="2" eb="3">
      <t>い</t>
    </rPh>
    <rPh sb="8" eb="9">
      <t>く</t>
    </rPh>
    <rPh sb="10" eb="11">
      <t>か</t>
    </rPh>
    <phoneticPr fontId="1" type="Hiragana"/>
  </si>
  <si>
    <t>箱に収めた物品の目録を作成できる</t>
    <rPh sb="0" eb="1">
      <t>はこ</t>
    </rPh>
    <rPh sb="2" eb="3">
      <t>おさ</t>
    </rPh>
    <rPh sb="5" eb="7">
      <t>ぶっぴん</t>
    </rPh>
    <rPh sb="8" eb="10">
      <t>もくろく</t>
    </rPh>
    <rPh sb="11" eb="13">
      <t>さくせい</t>
    </rPh>
    <phoneticPr fontId="1" type="Hiragana"/>
  </si>
  <si>
    <t>箱の外側からの衝撃に対する耐性を上げることができる</t>
    <rPh sb="0" eb="1">
      <t>はこ</t>
    </rPh>
    <rPh sb="2" eb="4">
      <t>そとがわ</t>
    </rPh>
    <rPh sb="7" eb="9">
      <t>しょうげき</t>
    </rPh>
    <rPh sb="10" eb="11">
      <t>たい</t>
    </rPh>
    <rPh sb="13" eb="15">
      <t>たいせい</t>
    </rPh>
    <rPh sb="16" eb="17">
      <t>あ</t>
    </rPh>
    <phoneticPr fontId="1" type="Hiragana"/>
  </si>
  <si>
    <t>箱の中に光源を設置することができる</t>
    <rPh sb="0" eb="1">
      <t>はこ</t>
    </rPh>
    <rPh sb="2" eb="3">
      <t>なか</t>
    </rPh>
    <rPh sb="4" eb="6">
      <t>こうげん</t>
    </rPh>
    <rPh sb="7" eb="9">
      <t>せっち</t>
    </rPh>
    <phoneticPr fontId="1" type="Hiragana"/>
  </si>
  <si>
    <t>箱の内側からの衝撃に対する耐性を上げることができる</t>
    <rPh sb="0" eb="1">
      <t>はこ</t>
    </rPh>
    <rPh sb="2" eb="4">
      <t>うちがわ</t>
    </rPh>
    <rPh sb="7" eb="9">
      <t>しょうげき</t>
    </rPh>
    <rPh sb="10" eb="11">
      <t>たい</t>
    </rPh>
    <rPh sb="13" eb="15">
      <t>たいせい</t>
    </rPh>
    <rPh sb="16" eb="17">
      <t>あ</t>
    </rPh>
    <phoneticPr fontId="1" type="Hiragana"/>
  </si>
  <si>
    <t>箱の中の温度などの環境を設定することができる</t>
    <rPh sb="0" eb="1">
      <t>はこ</t>
    </rPh>
    <rPh sb="2" eb="3">
      <t>なか</t>
    </rPh>
    <rPh sb="4" eb="6">
      <t>おんど</t>
    </rPh>
    <rPh sb="9" eb="11">
      <t>かんきょう</t>
    </rPh>
    <rPh sb="12" eb="14">
      <t>せってい</t>
    </rPh>
    <phoneticPr fontId="1" type="Hiragana"/>
  </si>
  <si>
    <t>箱の中の物品の分類が可能になる</t>
    <rPh sb="0" eb="1">
      <t>はこ</t>
    </rPh>
    <rPh sb="2" eb="3">
      <t>なか</t>
    </rPh>
    <rPh sb="4" eb="6">
      <t>ぶっぴん</t>
    </rPh>
    <rPh sb="7" eb="9">
      <t>ぶんるい</t>
    </rPh>
    <rPh sb="10" eb="12">
      <t>かのう</t>
    </rPh>
    <phoneticPr fontId="1" type="Hiragana"/>
  </si>
  <si>
    <t>箱から飛び出そうとしてくるものを押し込む</t>
    <rPh sb="0" eb="1">
      <t>はこ</t>
    </rPh>
    <rPh sb="3" eb="4">
      <t>と</t>
    </rPh>
    <rPh sb="5" eb="6">
      <t>だ</t>
    </rPh>
    <rPh sb="16" eb="17">
      <t>お</t>
    </rPh>
    <rPh sb="18" eb="19">
      <t>こ</t>
    </rPh>
    <phoneticPr fontId="1" type="Hiragana"/>
  </si>
  <si>
    <t>箱を回転させることができる</t>
    <rPh sb="0" eb="1">
      <t>はこ</t>
    </rPh>
    <rPh sb="2" eb="4">
      <t>かいてん</t>
    </rPh>
    <phoneticPr fontId="1" type="Hiragana"/>
  </si>
  <si>
    <t>箱の中に部屋をつくることができる</t>
    <rPh sb="0" eb="1">
      <t>はこ</t>
    </rPh>
    <rPh sb="2" eb="3">
      <t>なか</t>
    </rPh>
    <rPh sb="4" eb="6">
      <t>へや</t>
    </rPh>
    <phoneticPr fontId="1" type="Hiragana"/>
  </si>
  <si>
    <t>箱の中に入れたものをその場に固定する</t>
    <rPh sb="0" eb="1">
      <t>はこ</t>
    </rPh>
    <rPh sb="2" eb="3">
      <t>なか</t>
    </rPh>
    <rPh sb="4" eb="5">
      <t>い</t>
    </rPh>
    <rPh sb="12" eb="13">
      <t>ば</t>
    </rPh>
    <rPh sb="14" eb="16">
      <t>こてい</t>
    </rPh>
    <phoneticPr fontId="1" type="Hiragana"/>
  </si>
  <si>
    <t>実空間に透明な箱物をつくることができる</t>
    <rPh sb="0" eb="1">
      <t>じつ</t>
    </rPh>
    <rPh sb="1" eb="3">
      <t>くうかん</t>
    </rPh>
    <rPh sb="4" eb="6">
      <t>とうめい</t>
    </rPh>
    <rPh sb="7" eb="9">
      <t>はこもの</t>
    </rPh>
    <phoneticPr fontId="1" type="Hiragana"/>
  </si>
  <si>
    <t>箱に入れたものの状態を維持することができる</t>
    <rPh sb="0" eb="1">
      <t>はこ</t>
    </rPh>
    <rPh sb="2" eb="3">
      <t>い</t>
    </rPh>
    <rPh sb="8" eb="10">
      <t>じょうたい</t>
    </rPh>
    <rPh sb="11" eb="13">
      <t>いじ</t>
    </rPh>
    <phoneticPr fontId="1" type="Hiragana"/>
  </si>
  <si>
    <t>箱に入れたものを上下左右自由に入りすることができる</t>
    <rPh sb="0" eb="1">
      <t>はこ</t>
    </rPh>
    <rPh sb="2" eb="3">
      <t>い</t>
    </rPh>
    <rPh sb="8" eb="10">
      <t>じょうげ</t>
    </rPh>
    <rPh sb="10" eb="12">
      <t>さゆう</t>
    </rPh>
    <rPh sb="12" eb="14">
      <t>じゆう</t>
    </rPh>
    <rPh sb="15" eb="16">
      <t>はい</t>
    </rPh>
    <phoneticPr fontId="1" type="Hiragana"/>
  </si>
  <si>
    <t>箱に入れたものの時空の流れを操作することができる</t>
    <rPh sb="0" eb="1">
      <t>はこ</t>
    </rPh>
    <rPh sb="2" eb="3">
      <t>い</t>
    </rPh>
    <rPh sb="8" eb="10">
      <t>じくう</t>
    </rPh>
    <rPh sb="11" eb="12">
      <t>なが</t>
    </rPh>
    <rPh sb="14" eb="16">
      <t>そうさ</t>
    </rPh>
    <phoneticPr fontId="1" type="Hiragana"/>
  </si>
  <si>
    <t>箱の空間が拡張される</t>
    <rPh sb="0" eb="1">
      <t>はこ</t>
    </rPh>
    <rPh sb="2" eb="4">
      <t>くうかん</t>
    </rPh>
    <rPh sb="5" eb="7">
      <t>かくちょう</t>
    </rPh>
    <phoneticPr fontId="1" type="Hiragana"/>
  </si>
  <si>
    <t>箱の中に壁をつくることができる。壁の向きは任意</t>
    <rPh sb="0" eb="1">
      <t>はこ</t>
    </rPh>
    <rPh sb="2" eb="3">
      <t>なか</t>
    </rPh>
    <rPh sb="4" eb="5">
      <t>かべ</t>
    </rPh>
    <rPh sb="16" eb="17">
      <t>かべ</t>
    </rPh>
    <rPh sb="18" eb="19">
      <t>む</t>
    </rPh>
    <rPh sb="21" eb="23">
      <t>にんい</t>
    </rPh>
    <phoneticPr fontId="1" type="Hiragana"/>
  </si>
  <si>
    <t>斬</t>
    <rPh sb="0" eb="1">
      <t>ざん</t>
    </rPh>
    <phoneticPr fontId="1" type="Hiragana"/>
  </si>
  <si>
    <t>手持ち武器による斬撃の威力上昇</t>
    <rPh sb="0" eb="2">
      <t>ても</t>
    </rPh>
    <rPh sb="3" eb="5">
      <t>ぶき</t>
    </rPh>
    <rPh sb="8" eb="10">
      <t>ざんげき</t>
    </rPh>
    <rPh sb="11" eb="13">
      <t>いりょく</t>
    </rPh>
    <rPh sb="13" eb="15">
      <t>じょうしょう</t>
    </rPh>
    <phoneticPr fontId="1" type="Hiragana"/>
  </si>
  <si>
    <t>踏み込み</t>
    <rPh sb="0" eb="1">
      <t>ふ</t>
    </rPh>
    <rPh sb="2" eb="3">
      <t>こ</t>
    </rPh>
    <phoneticPr fontId="1" type="Hiragana"/>
  </si>
  <si>
    <t>多段攻撃</t>
    <rPh sb="0" eb="2">
      <t>ただん</t>
    </rPh>
    <rPh sb="2" eb="4">
      <t>こうげき</t>
    </rPh>
    <phoneticPr fontId="1" type="Hiragana"/>
  </si>
  <si>
    <t>リリカル</t>
    <phoneticPr fontId="1" type="Hiragana"/>
  </si>
  <si>
    <t>マジカル</t>
    <phoneticPr fontId="1" type="Hiragana"/>
  </si>
  <si>
    <t>やけくそ</t>
    <phoneticPr fontId="1" type="Hiragana"/>
  </si>
  <si>
    <t>感情爆発</t>
    <rPh sb="0" eb="2">
      <t>かんじょう</t>
    </rPh>
    <rPh sb="2" eb="4">
      <t>ばくはつ</t>
    </rPh>
    <phoneticPr fontId="1" type="Hiragana"/>
  </si>
  <si>
    <t>説得</t>
    <rPh sb="0" eb="2">
      <t>せっとく</t>
    </rPh>
    <phoneticPr fontId="1" type="Hiragana"/>
  </si>
  <si>
    <t>非殺傷</t>
    <rPh sb="0" eb="1">
      <t>ひ</t>
    </rPh>
    <rPh sb="1" eb="3">
      <t>さっしょう</t>
    </rPh>
    <phoneticPr fontId="1" type="Hiragana"/>
  </si>
  <si>
    <t>安眠</t>
    <rPh sb="0" eb="2">
      <t>あんみん</t>
    </rPh>
    <phoneticPr fontId="1" type="Hiragana"/>
  </si>
  <si>
    <t>熱血</t>
    <rPh sb="0" eb="2">
      <t>ねっけつ</t>
    </rPh>
    <phoneticPr fontId="1" type="Hiragana"/>
  </si>
  <si>
    <t>ど根性</t>
    <rPh sb="1" eb="3">
      <t>こんじょう</t>
    </rPh>
    <phoneticPr fontId="1" type="Hiragana"/>
  </si>
  <si>
    <t>不屈</t>
    <rPh sb="0" eb="2">
      <t>ふくつ</t>
    </rPh>
    <phoneticPr fontId="1" type="Hiragana"/>
  </si>
  <si>
    <t>一途</t>
    <rPh sb="0" eb="2">
      <t>いちず</t>
    </rPh>
    <phoneticPr fontId="1" type="Hiragana"/>
  </si>
  <si>
    <t>ナイスバディ</t>
    <phoneticPr fontId="1" type="Hiragana"/>
  </si>
  <si>
    <t>アビリティチェック</t>
    <phoneticPr fontId="1" type="Hiragana"/>
  </si>
  <si>
    <t>つよがる</t>
    <phoneticPr fontId="1" type="Hiragana"/>
  </si>
  <si>
    <t>喉の調子</t>
    <rPh sb="0" eb="1">
      <t>のど</t>
    </rPh>
    <rPh sb="2" eb="4">
      <t>ちょうし</t>
    </rPh>
    <phoneticPr fontId="1" type="Hiragana"/>
  </si>
  <si>
    <t>髪がつやつやに</t>
    <rPh sb="0" eb="1">
      <t>かみ</t>
    </rPh>
    <phoneticPr fontId="1" type="Hiragana"/>
  </si>
  <si>
    <t>タブー</t>
    <phoneticPr fontId="1" type="Hiragana"/>
  </si>
  <si>
    <t>ぶちはなす</t>
    <phoneticPr fontId="1" type="Hiragana"/>
  </si>
  <si>
    <t>貸与</t>
    <rPh sb="0" eb="2">
      <t>たいよ</t>
    </rPh>
    <phoneticPr fontId="1" type="Hiragana"/>
  </si>
  <si>
    <t>手助け</t>
    <rPh sb="0" eb="2">
      <t>てだす</t>
    </rPh>
    <phoneticPr fontId="1" type="Hiragana"/>
  </si>
  <si>
    <t>将来設計</t>
    <rPh sb="0" eb="2">
      <t>しょうらい</t>
    </rPh>
    <rPh sb="2" eb="4">
      <t>せっけい</t>
    </rPh>
    <phoneticPr fontId="1" type="Hiragana"/>
  </si>
  <si>
    <t>純白</t>
    <rPh sb="0" eb="2">
      <t>じゅんぱく</t>
    </rPh>
    <phoneticPr fontId="1" type="Hiragana"/>
  </si>
  <si>
    <t>パントマイム</t>
    <phoneticPr fontId="1" type="Hiragana"/>
  </si>
  <si>
    <t>交換</t>
    <rPh sb="0" eb="2">
      <t>こうかん</t>
    </rPh>
    <phoneticPr fontId="1" type="Hiragana"/>
  </si>
  <si>
    <t>ひらめき</t>
    <phoneticPr fontId="1" type="Hiragana"/>
  </si>
  <si>
    <t>家事</t>
    <rPh sb="0" eb="2">
      <t>かじ</t>
    </rPh>
    <phoneticPr fontId="1" type="Hiragana"/>
  </si>
  <si>
    <t>飛翔</t>
    <rPh sb="0" eb="2">
      <t>ひしょう</t>
    </rPh>
    <phoneticPr fontId="1" type="Hiragana"/>
  </si>
  <si>
    <t>ミュート</t>
    <phoneticPr fontId="1" type="Hiragana"/>
  </si>
  <si>
    <t>珠の素肌</t>
    <rPh sb="0" eb="1">
      <t>たま</t>
    </rPh>
    <rPh sb="2" eb="4">
      <t>すはだ</t>
    </rPh>
    <phoneticPr fontId="1" type="Hiragana"/>
  </si>
  <si>
    <t>構築</t>
    <rPh sb="0" eb="2">
      <t>こうちく</t>
    </rPh>
    <phoneticPr fontId="1" type="Hiragana"/>
  </si>
  <si>
    <t>おめかし</t>
    <phoneticPr fontId="1" type="Hiragana"/>
  </si>
  <si>
    <t>魔法少女029</t>
    <rPh sb="0" eb="2">
      <t>まほう</t>
    </rPh>
    <rPh sb="2" eb="4">
      <t>しょうじょ</t>
    </rPh>
    <phoneticPr fontId="1" type="Hiragana"/>
  </si>
  <si>
    <t>魔法少女003</t>
    <rPh sb="0" eb="2">
      <t>まほう</t>
    </rPh>
    <rPh sb="2" eb="4">
      <t>しょうじょ</t>
    </rPh>
    <phoneticPr fontId="1" type="Hiragana"/>
  </si>
  <si>
    <t>魔法少女005</t>
    <rPh sb="0" eb="2">
      <t>まほう</t>
    </rPh>
    <rPh sb="2" eb="4">
      <t>しょうじょ</t>
    </rPh>
    <phoneticPr fontId="1" type="Hiragana"/>
  </si>
  <si>
    <t>魔法少女001</t>
    <rPh sb="0" eb="2">
      <t>まほう</t>
    </rPh>
    <rPh sb="2" eb="4">
      <t>しょうじょ</t>
    </rPh>
    <phoneticPr fontId="1" type="Hiragana"/>
  </si>
  <si>
    <t>魔法少女007</t>
    <rPh sb="0" eb="2">
      <t>まほう</t>
    </rPh>
    <rPh sb="2" eb="4">
      <t>しょうじょ</t>
    </rPh>
    <phoneticPr fontId="1" type="Hiragana"/>
  </si>
  <si>
    <t>魔法少女009</t>
    <rPh sb="0" eb="2">
      <t>まほう</t>
    </rPh>
    <rPh sb="2" eb="4">
      <t>しょうじょ</t>
    </rPh>
    <phoneticPr fontId="1" type="Hiragana"/>
  </si>
  <si>
    <t>魔法少女011</t>
    <rPh sb="0" eb="2">
      <t>まほう</t>
    </rPh>
    <rPh sb="2" eb="4">
      <t>しょうじょ</t>
    </rPh>
    <phoneticPr fontId="1" type="Hiragana"/>
  </si>
  <si>
    <t>魔法少女013</t>
    <rPh sb="0" eb="2">
      <t>まほう</t>
    </rPh>
    <rPh sb="2" eb="4">
      <t>しょうじょ</t>
    </rPh>
    <phoneticPr fontId="1" type="Hiragana"/>
  </si>
  <si>
    <t>魔法少女015</t>
    <rPh sb="0" eb="2">
      <t>まほう</t>
    </rPh>
    <rPh sb="2" eb="4">
      <t>しょうじょ</t>
    </rPh>
    <phoneticPr fontId="1" type="Hiragana"/>
  </si>
  <si>
    <t>魔法少女017</t>
    <rPh sb="0" eb="2">
      <t>まほう</t>
    </rPh>
    <rPh sb="2" eb="4">
      <t>しょうじょ</t>
    </rPh>
    <phoneticPr fontId="1" type="Hiragana"/>
  </si>
  <si>
    <t>魔法少女019</t>
    <rPh sb="0" eb="2">
      <t>まほう</t>
    </rPh>
    <rPh sb="2" eb="4">
      <t>しょうじょ</t>
    </rPh>
    <phoneticPr fontId="1" type="Hiragana"/>
  </si>
  <si>
    <t>魔法少女021</t>
    <rPh sb="0" eb="2">
      <t>まほう</t>
    </rPh>
    <rPh sb="2" eb="4">
      <t>しょうじょ</t>
    </rPh>
    <phoneticPr fontId="1" type="Hiragana"/>
  </si>
  <si>
    <t>魔法少女023</t>
    <rPh sb="0" eb="2">
      <t>まほう</t>
    </rPh>
    <rPh sb="2" eb="4">
      <t>しょうじょ</t>
    </rPh>
    <phoneticPr fontId="1" type="Hiragana"/>
  </si>
  <si>
    <t>魔法少女027</t>
    <rPh sb="0" eb="2">
      <t>まほう</t>
    </rPh>
    <rPh sb="2" eb="4">
      <t>しょうじょ</t>
    </rPh>
    <phoneticPr fontId="1" type="Hiragana"/>
  </si>
  <si>
    <t>魔法少女025</t>
    <rPh sb="0" eb="2">
      <t>まほう</t>
    </rPh>
    <rPh sb="2" eb="4">
      <t>しょうじょ</t>
    </rPh>
    <phoneticPr fontId="1" type="Hiragana"/>
  </si>
  <si>
    <t>理想の現実</t>
    <rPh sb="0" eb="2">
      <t>りそう</t>
    </rPh>
    <rPh sb="3" eb="5">
      <t>げんじつ</t>
    </rPh>
    <phoneticPr fontId="1" type="Hiragana"/>
  </si>
  <si>
    <t>魔法少女002</t>
    <rPh sb="0" eb="2">
      <t>まほう</t>
    </rPh>
    <rPh sb="2" eb="4">
      <t>しょうじょ</t>
    </rPh>
    <phoneticPr fontId="1" type="Hiragana"/>
  </si>
  <si>
    <t>魔法少女004</t>
    <rPh sb="0" eb="2">
      <t>まほう</t>
    </rPh>
    <rPh sb="2" eb="4">
      <t>しょうじょ</t>
    </rPh>
    <phoneticPr fontId="1" type="Hiragana"/>
  </si>
  <si>
    <t>魔法少女006</t>
    <rPh sb="0" eb="2">
      <t>まほう</t>
    </rPh>
    <rPh sb="2" eb="4">
      <t>しょうじょ</t>
    </rPh>
    <phoneticPr fontId="1" type="Hiragana"/>
  </si>
  <si>
    <t>魔法少女008</t>
    <rPh sb="0" eb="2">
      <t>まほう</t>
    </rPh>
    <rPh sb="2" eb="4">
      <t>しょうじょ</t>
    </rPh>
    <phoneticPr fontId="1" type="Hiragana"/>
  </si>
  <si>
    <t>魔法少女010</t>
    <rPh sb="0" eb="2">
      <t>まほう</t>
    </rPh>
    <rPh sb="2" eb="4">
      <t>しょうじょ</t>
    </rPh>
    <phoneticPr fontId="1" type="Hiragana"/>
  </si>
  <si>
    <t>魔法少女012</t>
    <rPh sb="0" eb="2">
      <t>まほう</t>
    </rPh>
    <rPh sb="2" eb="4">
      <t>しょうじょ</t>
    </rPh>
    <phoneticPr fontId="1" type="Hiragana"/>
  </si>
  <si>
    <t>魔法少女014</t>
    <rPh sb="0" eb="2">
      <t>まほう</t>
    </rPh>
    <rPh sb="2" eb="4">
      <t>しょうじょ</t>
    </rPh>
    <phoneticPr fontId="1" type="Hiragana"/>
  </si>
  <si>
    <t>魔法少女016</t>
    <rPh sb="0" eb="2">
      <t>まほう</t>
    </rPh>
    <rPh sb="2" eb="4">
      <t>しょうじょ</t>
    </rPh>
    <phoneticPr fontId="1" type="Hiragana"/>
  </si>
  <si>
    <t>魔法少女018</t>
    <rPh sb="0" eb="2">
      <t>まほう</t>
    </rPh>
    <rPh sb="2" eb="4">
      <t>しょうじょ</t>
    </rPh>
    <phoneticPr fontId="1" type="Hiragana"/>
  </si>
  <si>
    <t>魔法少女020</t>
    <rPh sb="0" eb="2">
      <t>まほう</t>
    </rPh>
    <rPh sb="2" eb="4">
      <t>しょうじょ</t>
    </rPh>
    <phoneticPr fontId="1" type="Hiragana"/>
  </si>
  <si>
    <t>魔法少女022</t>
    <rPh sb="0" eb="2">
      <t>まほう</t>
    </rPh>
    <rPh sb="2" eb="4">
      <t>しょうじょ</t>
    </rPh>
    <phoneticPr fontId="1" type="Hiragana"/>
  </si>
  <si>
    <t>魔法少女024</t>
    <rPh sb="0" eb="2">
      <t>まほう</t>
    </rPh>
    <rPh sb="2" eb="4">
      <t>しょうじょ</t>
    </rPh>
    <phoneticPr fontId="1" type="Hiragana"/>
  </si>
  <si>
    <t>魔法少女026</t>
    <rPh sb="0" eb="2">
      <t>まほう</t>
    </rPh>
    <rPh sb="2" eb="4">
      <t>しょうじょ</t>
    </rPh>
    <phoneticPr fontId="1" type="Hiragana"/>
  </si>
  <si>
    <t>魔法少女028</t>
    <rPh sb="0" eb="2">
      <t>まほう</t>
    </rPh>
    <rPh sb="2" eb="4">
      <t>しょうじょ</t>
    </rPh>
    <phoneticPr fontId="1" type="Hiragana"/>
  </si>
  <si>
    <t>魔法少女030</t>
    <rPh sb="0" eb="2">
      <t>まほう</t>
    </rPh>
    <rPh sb="2" eb="4">
      <t>しょうじょ</t>
    </rPh>
    <phoneticPr fontId="1" type="Hiragana"/>
  </si>
  <si>
    <t>Ｑ：マジカルミラクルワンダフルトマホークと叫んでください。</t>
    <rPh sb="21" eb="22">
      <t>さけ</t>
    </rPh>
    <phoneticPr fontId="1" type="Hiragana"/>
  </si>
  <si>
    <t>Ｑ：空を飛べたらいいなって思ったことはありますか？</t>
    <rPh sb="2" eb="3">
      <t>そら</t>
    </rPh>
    <rPh sb="4" eb="5">
      <t>と</t>
    </rPh>
    <rPh sb="13" eb="14">
      <t>おも</t>
    </rPh>
    <phoneticPr fontId="1" type="Hiragana"/>
  </si>
  <si>
    <t>Ｑ：嬉しいことや悲しいことが起きたとき気持ちがすぐ変化したりしますか？</t>
    <rPh sb="2" eb="3">
      <t>うれ</t>
    </rPh>
    <rPh sb="8" eb="9">
      <t>かな</t>
    </rPh>
    <rPh sb="14" eb="15">
      <t>お</t>
    </rPh>
    <rPh sb="19" eb="21">
      <t>きも</t>
    </rPh>
    <rPh sb="25" eb="27">
      <t>へんか</t>
    </rPh>
    <phoneticPr fontId="1" type="Hiragana"/>
  </si>
  <si>
    <t>Ｑ：友人がなにか悪いことをしようとしているときやめるように説得しますか？</t>
    <rPh sb="2" eb="4">
      <t>ゆうじん</t>
    </rPh>
    <rPh sb="8" eb="9">
      <t>わる</t>
    </rPh>
    <rPh sb="29" eb="31">
      <t>せっとく</t>
    </rPh>
    <phoneticPr fontId="1" type="Hiragana"/>
  </si>
  <si>
    <t>Ｑ：夜ぐっすり眠れてますか？</t>
    <rPh sb="2" eb="3">
      <t>よる</t>
    </rPh>
    <rPh sb="7" eb="8">
      <t>ねむ</t>
    </rPh>
    <phoneticPr fontId="1" type="Hiragana"/>
  </si>
  <si>
    <t>Ｑ：テンションが上がってくると叫びたくなってきませんか？</t>
    <rPh sb="8" eb="9">
      <t>あ</t>
    </rPh>
    <rPh sb="15" eb="16">
      <t>さけ</t>
    </rPh>
    <phoneticPr fontId="1" type="Hiragana"/>
  </si>
  <si>
    <t>Ｑ：最後まで頑張るタイプですか？</t>
    <rPh sb="2" eb="4">
      <t>さいご</t>
    </rPh>
    <rPh sb="6" eb="8">
      <t>がんば</t>
    </rPh>
    <phoneticPr fontId="1" type="Hiragana"/>
  </si>
  <si>
    <t>Ｑ：あきらめの悪いタイプですか？</t>
    <rPh sb="7" eb="8">
      <t>わる</t>
    </rPh>
    <phoneticPr fontId="1" type="Hiragana"/>
  </si>
  <si>
    <t>Ｑ：困難にくじけないタイプですか？</t>
    <rPh sb="2" eb="4">
      <t>こんなん</t>
    </rPh>
    <phoneticPr fontId="1" type="Hiragana"/>
  </si>
  <si>
    <t>Ｑ：昔から好きな人はいますか？</t>
    <rPh sb="2" eb="3">
      <t>むかし</t>
    </rPh>
    <rPh sb="5" eb="6">
      <t>す</t>
    </rPh>
    <rPh sb="8" eb="9">
      <t>ひと</t>
    </rPh>
    <phoneticPr fontId="1" type="Hiragana"/>
  </si>
  <si>
    <t>Ｑ：自分の体は好きですか？</t>
    <rPh sb="2" eb="4">
      <t>じぶん</t>
    </rPh>
    <rPh sb="5" eb="6">
      <t>からだ</t>
    </rPh>
    <rPh sb="7" eb="8">
      <t>す</t>
    </rPh>
    <phoneticPr fontId="1" type="Hiragana"/>
  </si>
  <si>
    <t>Ｑ：歌うのは好きですか？</t>
    <rPh sb="2" eb="3">
      <t>うた</t>
    </rPh>
    <rPh sb="6" eb="7">
      <t>す</t>
    </rPh>
    <phoneticPr fontId="1" type="Hiragana"/>
  </si>
  <si>
    <t>Ｑ：滑舌はいいほうですか？</t>
    <rPh sb="2" eb="4">
      <t>かつぜつ</t>
    </rPh>
    <phoneticPr fontId="1" type="Hiragana"/>
  </si>
  <si>
    <t>Ｑ：わかめは好きですか？</t>
    <rPh sb="6" eb="7">
      <t>す</t>
    </rPh>
    <phoneticPr fontId="1" type="Hiragana"/>
  </si>
  <si>
    <t>Ｑ：困ってる人を見かけるとほっとけない？</t>
    <rPh sb="2" eb="3">
      <t>こま</t>
    </rPh>
    <rPh sb="6" eb="7">
      <t>ひと</t>
    </rPh>
    <rPh sb="8" eb="9">
      <t>み</t>
    </rPh>
    <phoneticPr fontId="1" type="Hiragana"/>
  </si>
  <si>
    <t>Ｑ：好きな色は？</t>
    <rPh sb="2" eb="3">
      <t>す</t>
    </rPh>
    <rPh sb="5" eb="6">
      <t>いろ</t>
    </rPh>
    <phoneticPr fontId="1" type="Hiragana"/>
  </si>
  <si>
    <t>Ｑ：言葉が通じない相手ともわかり合えると思う？</t>
    <rPh sb="2" eb="4">
      <t>ことば</t>
    </rPh>
    <rPh sb="5" eb="6">
      <t>つう</t>
    </rPh>
    <rPh sb="9" eb="11">
      <t>あいて</t>
    </rPh>
    <rPh sb="16" eb="17">
      <t>あ</t>
    </rPh>
    <rPh sb="20" eb="21">
      <t>おも</t>
    </rPh>
    <phoneticPr fontId="1" type="Hiragana"/>
  </si>
  <si>
    <t>Ｑ：「ぴこーん」あなたはどうなりましたか？</t>
    <phoneticPr fontId="1" type="Hiragana"/>
  </si>
  <si>
    <t>Ｑ：美容には気をつけていますか？</t>
    <rPh sb="2" eb="4">
      <t>びよう</t>
    </rPh>
    <rPh sb="6" eb="7">
      <t>き</t>
    </rPh>
    <phoneticPr fontId="1" type="Hiragana"/>
  </si>
  <si>
    <t>Ｑ：新しいことに挑戦してみたいと思いますか？</t>
    <rPh sb="2" eb="3">
      <t>あたら</t>
    </rPh>
    <rPh sb="8" eb="10">
      <t>ちょうせん</t>
    </rPh>
    <rPh sb="16" eb="17">
      <t>おも</t>
    </rPh>
    <phoneticPr fontId="1" type="Hiragana"/>
  </si>
  <si>
    <t>Ｑ：誰かを傷つけることに怖れを抱きますか？</t>
    <rPh sb="2" eb="3">
      <t>だれ</t>
    </rPh>
    <rPh sb="5" eb="6">
      <t>きず</t>
    </rPh>
    <rPh sb="12" eb="13">
      <t>おそ</t>
    </rPh>
    <rPh sb="15" eb="16">
      <t>いだ</t>
    </rPh>
    <phoneticPr fontId="1" type="Hiragana"/>
  </si>
  <si>
    <t>Ｑ：おしゃれは気にしていますか？</t>
    <rPh sb="7" eb="8">
      <t>き</t>
    </rPh>
    <phoneticPr fontId="1" type="Hiragana"/>
  </si>
  <si>
    <t>Ｑ：将来の夢はありますか？</t>
    <rPh sb="2" eb="4">
      <t>しょうらい</t>
    </rPh>
    <rPh sb="5" eb="6">
      <t>ゆめ</t>
    </rPh>
    <phoneticPr fontId="1" type="Hiragana"/>
  </si>
  <si>
    <t>Ｑ：理想と現実のギャップに戸惑いますか？</t>
    <rPh sb="2" eb="4">
      <t>りそう</t>
    </rPh>
    <rPh sb="5" eb="7">
      <t>げんじつ</t>
    </rPh>
    <rPh sb="13" eb="15">
      <t>とまど</t>
    </rPh>
    <phoneticPr fontId="1" type="Hiragana"/>
  </si>
  <si>
    <t>Ｑ：あなたの持ち物を誰かと交換することがありますか？</t>
    <rPh sb="6" eb="7">
      <t>も</t>
    </rPh>
    <rPh sb="8" eb="9">
      <t>もの</t>
    </rPh>
    <rPh sb="10" eb="11">
      <t>だれ</t>
    </rPh>
    <rPh sb="13" eb="15">
      <t>こうかん</t>
    </rPh>
    <phoneticPr fontId="1" type="Hiragana"/>
  </si>
  <si>
    <t>Ｑ：誰かに貸しているものはありますか？</t>
    <rPh sb="2" eb="3">
      <t>だれ</t>
    </rPh>
    <rPh sb="5" eb="6">
      <t>か</t>
    </rPh>
    <phoneticPr fontId="1" type="Hiragana"/>
  </si>
  <si>
    <t>Ｑ：手から何か不思議な力を放てたらいいなって思ったことはありますか？</t>
    <rPh sb="2" eb="3">
      <t>て</t>
    </rPh>
    <rPh sb="5" eb="6">
      <t>なに</t>
    </rPh>
    <rPh sb="7" eb="10">
      <t>ふしぎ</t>
    </rPh>
    <rPh sb="11" eb="12">
      <t>ちから</t>
    </rPh>
    <rPh sb="13" eb="14">
      <t>はな</t>
    </rPh>
    <rPh sb="22" eb="23">
      <t>おも</t>
    </rPh>
    <phoneticPr fontId="1" type="Hiragana"/>
  </si>
  <si>
    <t>Ｑ：やってはいけないと言われるほどやりたくなる？</t>
    <rPh sb="11" eb="12">
      <t>い</t>
    </rPh>
    <phoneticPr fontId="1" type="Hiragana"/>
  </si>
  <si>
    <t>Ｑ：我慢強いほうですか？</t>
    <rPh sb="2" eb="5">
      <t>がまんづよ</t>
    </rPh>
    <phoneticPr fontId="1" type="Hiragana"/>
  </si>
  <si>
    <t>なきまね</t>
    <phoneticPr fontId="1" type="Hiragana"/>
  </si>
  <si>
    <t>Ｑ：涙は女の武器ですか？</t>
    <rPh sb="2" eb="3">
      <t>なみだ</t>
    </rPh>
    <rPh sb="4" eb="5">
      <t>おんな</t>
    </rPh>
    <rPh sb="6" eb="8">
      <t>ぶき</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</si>
</sst>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_ "/>
    <numFmt numFmtId="178" formatCode="0.0_ "/>
    <numFmt numFmtId="179" formatCode="000"/>
    <numFmt numFmtId="180" formatCode="0000"/>
    <numFmt numFmtId="181" formatCode="0.0"/>
    <numFmt numFmtId="182" formatCode="0.00_ "/>
    <numFmt numFmtId="183" formatCode="#&quot;cm&quot;"/>
    <numFmt numFmtId="184" formatCode="0000&quot;兆&quot;0000&quot;億&quot;0000&quot;万&quot;0000"/>
    <numFmt numFmtId="185" formatCode="0000&quot;兆&quot;0000&quot;億&quot;0000&quot;万&quot;0000\ "/>
  </numFmts>
  <fonts count="14">
    <font>
      <sz val="11"/>
      <color theme="1"/>
      <name val="ＭＳ Ｐゴシック"/>
      <family val="2"/>
      <scheme val="minor"/>
    </font>
    <font>
      <sz val="6"/>
      <name val="ＭＳ Ｐゴシック"/>
      <family val="3"/>
      <charset val="128"/>
      <scheme val="minor"/>
    </font>
    <font>
      <sz val="9"/>
      <color rgb="FF000000"/>
      <name val="Arial"/>
      <family val="2"/>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4"/>
      <color theme="1"/>
      <name val="ＭＳ Ｐゴシック"/>
      <family val="2"/>
      <scheme val="minor"/>
    </font>
    <font>
      <sz val="11"/>
      <color theme="0"/>
      <name val="ＭＳ Ｐゴシック"/>
      <family val="2"/>
      <scheme val="minor"/>
    </font>
    <font>
      <sz val="11"/>
      <name val="ＭＳ Ｐゴシック"/>
      <family val="2"/>
      <scheme val="minor"/>
    </font>
    <font>
      <sz val="11"/>
      <name val="ＭＳ Ｐゴシック"/>
      <family val="3"/>
      <charset val="128"/>
      <scheme val="minor"/>
    </font>
    <font>
      <b/>
      <sz val="12"/>
      <color theme="1"/>
      <name val="ＭＳ Ｐゴシック"/>
      <family val="3"/>
      <charset val="128"/>
      <scheme val="minor"/>
    </font>
    <font>
      <sz val="9"/>
      <color rgb="FF000000"/>
      <name val="ＭＳ Ｐゴシック"/>
      <family val="3"/>
      <charset val="128"/>
    </font>
    <font>
      <sz val="18"/>
      <color theme="1"/>
      <name val="ＭＳ Ｐゴシック"/>
      <family val="2"/>
      <scheme val="minor"/>
    </font>
    <font>
      <sz val="18"/>
      <color theme="1"/>
      <name val="ＭＳ Ｐゴシック"/>
      <family val="3"/>
      <charset val="128"/>
      <scheme val="minor"/>
    </font>
  </fonts>
  <fills count="2">
    <fill>
      <patternFill patternType="none"/>
    </fill>
    <fill>
      <patternFill patternType="gray125"/>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slantDashDot">
        <color indexed="64"/>
      </left>
      <right style="medium">
        <color indexed="64"/>
      </right>
      <top style="slantDashDot">
        <color indexed="64"/>
      </top>
      <bottom style="medium">
        <color indexed="64"/>
      </bottom>
      <diagonal/>
    </border>
    <border>
      <left style="slantDashDot">
        <color indexed="64"/>
      </left>
      <right style="medium">
        <color indexed="64"/>
      </right>
      <top style="medium">
        <color indexed="64"/>
      </top>
      <bottom style="slantDashDot">
        <color indexed="64"/>
      </bottom>
      <diagonal/>
    </border>
    <border>
      <left style="medium">
        <color indexed="64"/>
      </left>
      <right style="slantDashDot">
        <color indexed="64"/>
      </right>
      <top style="medium">
        <color indexed="64"/>
      </top>
      <bottom style="slantDashDot">
        <color indexed="64"/>
      </bottom>
      <diagonal/>
    </border>
    <border>
      <left style="slantDashDot">
        <color indexed="64"/>
      </left>
      <right style="slantDashDot">
        <color indexed="64"/>
      </right>
      <top style="slantDashDot">
        <color indexed="64"/>
      </top>
      <bottom style="medium">
        <color indexed="64"/>
      </bottom>
      <diagonal/>
    </border>
    <border>
      <left style="slantDashDot">
        <color indexed="64"/>
      </left>
      <right style="slantDashDot">
        <color indexed="64"/>
      </right>
      <top style="medium">
        <color indexed="64"/>
      </top>
      <bottom style="slantDashDot">
        <color indexed="64"/>
      </bottom>
      <diagonal/>
    </border>
    <border>
      <left style="medium">
        <color indexed="64"/>
      </left>
      <right/>
      <top style="slantDashDot">
        <color indexed="64"/>
      </top>
      <bottom/>
      <diagonal/>
    </border>
    <border>
      <left style="medium">
        <color indexed="64"/>
      </left>
      <right/>
      <top/>
      <bottom style="slantDashDot">
        <color indexed="64"/>
      </bottom>
      <diagonal/>
    </border>
    <border>
      <left style="medium">
        <color indexed="64"/>
      </left>
      <right/>
      <top style="slantDashDot">
        <color indexed="64"/>
      </top>
      <bottom style="medium">
        <color indexed="64"/>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style="slantDashDot">
        <color indexed="64"/>
      </right>
      <top/>
      <bottom/>
      <diagonal/>
    </border>
    <border>
      <left style="thin">
        <color indexed="64"/>
      </left>
      <right style="thin">
        <color indexed="64"/>
      </right>
      <top style="thin">
        <color indexed="64"/>
      </top>
      <bottom style="thin">
        <color indexed="64"/>
      </bottom>
      <diagonal/>
    </border>
    <border>
      <left/>
      <right/>
      <top style="slantDashDot">
        <color indexed="64"/>
      </top>
      <bottom/>
      <diagonal/>
    </border>
    <border>
      <left/>
      <right/>
      <top/>
      <bottom style="slantDashDot">
        <color indexed="64"/>
      </bottom>
      <diagonal/>
    </border>
    <border>
      <left style="thin">
        <color indexed="64"/>
      </left>
      <right/>
      <top style="medium">
        <color indexed="64"/>
      </top>
      <bottom/>
      <diagonal/>
    </border>
    <border>
      <left/>
      <right style="slantDashDot">
        <color indexed="64"/>
      </right>
      <top style="medium">
        <color indexed="64"/>
      </top>
      <bottom/>
      <diagonal/>
    </border>
    <border>
      <left style="thin">
        <color indexed="64"/>
      </left>
      <right/>
      <top/>
      <bottom style="slantDashDot">
        <color indexed="64"/>
      </bottom>
      <diagonal/>
    </border>
    <border>
      <left/>
      <right style="slantDashDot">
        <color indexed="64"/>
      </right>
      <top/>
      <bottom style="slantDashDot">
        <color indexed="64"/>
      </bottom>
      <diagonal/>
    </border>
    <border>
      <left/>
      <right style="slantDashDot">
        <color indexed="64"/>
      </right>
      <top style="slantDashDot">
        <color indexed="64"/>
      </top>
      <bottom/>
      <diagonal/>
    </border>
    <border>
      <left/>
      <right style="slantDashDot">
        <color indexed="64"/>
      </right>
      <top/>
      <bottom style="medium">
        <color indexed="64"/>
      </bottom>
      <diagonal/>
    </border>
    <border>
      <left style="medium">
        <color rgb="FF999999"/>
      </left>
      <right style="medium">
        <color rgb="FF999999"/>
      </right>
      <top style="medium">
        <color rgb="FF999999"/>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82">
    <xf numFmtId="0" fontId="0" fillId="0" borderId="0" xfId="0"/>
    <xf numFmtId="0" fontId="0" fillId="0" borderId="0" xfId="0" applyBorder="1"/>
    <xf numFmtId="0" fontId="2" fillId="0" borderId="0" xfId="0" applyFont="1" applyBorder="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0" fontId="0" fillId="0" borderId="12" xfId="0" applyBorder="1" applyAlignment="1">
      <alignment horizontal="center" vertical="center"/>
    </xf>
    <xf numFmtId="0" fontId="0" fillId="0" borderId="5" xfId="0" applyBorder="1" applyAlignment="1">
      <alignment horizontal="center" vertical="center"/>
    </xf>
    <xf numFmtId="0" fontId="8" fillId="0" borderId="4" xfId="0" applyFont="1" applyBorder="1" applyAlignment="1">
      <alignment horizontal="center" vertical="center"/>
    </xf>
    <xf numFmtId="178" fontId="9" fillId="0" borderId="0" xfId="0" applyNumberFormat="1" applyFont="1" applyBorder="1" applyAlignment="1">
      <alignment horizontal="center" vertical="center"/>
    </xf>
    <xf numFmtId="0" fontId="7" fillId="0" borderId="0" xfId="0" applyFont="1" applyBorder="1" applyAlignment="1">
      <alignment horizontal="center" vertical="center"/>
    </xf>
    <xf numFmtId="0" fontId="0" fillId="0" borderId="6" xfId="0" applyBorder="1" applyAlignment="1">
      <alignment horizontal="center" vertical="center"/>
    </xf>
    <xf numFmtId="1" fontId="10" fillId="0" borderId="20" xfId="0" applyNumberFormat="1" applyFont="1" applyBorder="1" applyAlignment="1">
      <alignment horizontal="center" vertical="center"/>
    </xf>
    <xf numFmtId="0" fontId="0" fillId="0" borderId="23" xfId="0" applyBorder="1" applyAlignment="1">
      <alignment horizontal="center" vertical="center"/>
    </xf>
    <xf numFmtId="177" fontId="0" fillId="0" borderId="23" xfId="0" applyNumberFormat="1" applyBorder="1" applyAlignment="1">
      <alignment horizontal="center" vertical="center"/>
    </xf>
    <xf numFmtId="0" fontId="0" fillId="0" borderId="25" xfId="0" applyFill="1" applyBorder="1"/>
    <xf numFmtId="0" fontId="0" fillId="0" borderId="24" xfId="0" applyBorder="1"/>
    <xf numFmtId="179" fontId="0" fillId="0" borderId="0" xfId="0" applyNumberFormat="1"/>
    <xf numFmtId="0" fontId="0" fillId="0" borderId="3" xfId="0" applyBorder="1" applyAlignment="1">
      <alignment horizontal="center" vertical="center"/>
    </xf>
    <xf numFmtId="0" fontId="0" fillId="0" borderId="13" xfId="0" applyBorder="1" applyAlignment="1">
      <alignment horizontal="center" vertical="center"/>
    </xf>
    <xf numFmtId="1" fontId="10" fillId="0" borderId="27"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1" fontId="0" fillId="0" borderId="0" xfId="0" applyNumberForma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0" fontId="0" fillId="0" borderId="8" xfId="0" applyBorder="1" applyAlignment="1">
      <alignment horizontal="center" vertical="center"/>
    </xf>
    <xf numFmtId="181" fontId="10" fillId="0" borderId="21" xfId="0" applyNumberFormat="1" applyFont="1" applyBorder="1" applyAlignment="1">
      <alignment horizontal="center" vertical="center"/>
    </xf>
    <xf numFmtId="181" fontId="10" fillId="0" borderId="28" xfId="0" applyNumberFormat="1"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9" xfId="0" applyBorder="1" applyAlignment="1" applyProtection="1">
      <alignment horizontal="center" vertical="center"/>
      <protection locked="0"/>
    </xf>
    <xf numFmtId="0" fontId="0" fillId="0" borderId="0" xfId="0" applyAlignment="1">
      <alignment horizontal="center"/>
    </xf>
    <xf numFmtId="0" fontId="0" fillId="0" borderId="12" xfId="0" applyBorder="1" applyAlignment="1">
      <alignment horizontal="center" vertical="center"/>
    </xf>
    <xf numFmtId="177" fontId="0" fillId="0" borderId="0" xfId="0" applyNumberFormat="1" applyBorder="1" applyAlignment="1">
      <alignment horizontal="center" vertical="center"/>
    </xf>
    <xf numFmtId="180" fontId="0" fillId="0" borderId="1" xfId="0" applyNumberFormat="1" applyBorder="1"/>
    <xf numFmtId="0" fontId="0" fillId="0" borderId="1" xfId="0" applyBorder="1"/>
    <xf numFmtId="0" fontId="0" fillId="0" borderId="1" xfId="0" applyBorder="1" applyAlignment="1"/>
    <xf numFmtId="177" fontId="0" fillId="0" borderId="6" xfId="0" applyNumberForma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Border="1" applyAlignment="1">
      <alignment horizontal="center" vertical="center"/>
    </xf>
    <xf numFmtId="0" fontId="0" fillId="0" borderId="13" xfId="0" applyBorder="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lignment horizontal="center" vertical="center"/>
    </xf>
    <xf numFmtId="0" fontId="0" fillId="0" borderId="10" xfId="0" applyBorder="1" applyAlignment="1"/>
    <xf numFmtId="0" fontId="0" fillId="0" borderId="10" xfId="0" applyBorder="1"/>
    <xf numFmtId="0" fontId="0" fillId="0" borderId="1" xfId="0" applyBorder="1" applyAlignment="1" applyProtection="1">
      <alignment horizontal="center" vertical="center"/>
      <protection locked="0"/>
    </xf>
    <xf numFmtId="183" fontId="0" fillId="0" borderId="1" xfId="0" applyNumberFormat="1" applyBorder="1" applyAlignment="1" applyProtection="1">
      <alignment horizontal="center" vertical="center"/>
      <protection locked="0"/>
    </xf>
    <xf numFmtId="176" fontId="0" fillId="0" borderId="0" xfId="1"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 fillId="0" borderId="35" xfId="0" applyFont="1" applyBorder="1" applyAlignment="1">
      <alignment vertical="center" wrapText="1"/>
    </xf>
    <xf numFmtId="0" fontId="11" fillId="0" borderId="35" xfId="0" applyFont="1" applyBorder="1" applyAlignment="1">
      <alignment vertical="center" wrapText="1"/>
    </xf>
    <xf numFmtId="0" fontId="0" fillId="0" borderId="26" xfId="0" applyBorder="1"/>
    <xf numFmtId="0" fontId="2" fillId="0" borderId="26" xfId="0" applyFont="1" applyBorder="1" applyAlignment="1">
      <alignment vertical="center" wrapText="1"/>
    </xf>
    <xf numFmtId="0" fontId="0" fillId="0" borderId="5" xfId="0" applyBorder="1"/>
    <xf numFmtId="1" fontId="10" fillId="0" borderId="1" xfId="0" applyNumberFormat="1" applyFont="1" applyBorder="1" applyAlignment="1">
      <alignment horizontal="center" vertical="center"/>
    </xf>
    <xf numFmtId="181"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81" fontId="10" fillId="0" borderId="9" xfId="0" applyNumberFormat="1" applyFont="1" applyBorder="1" applyAlignment="1">
      <alignment horizontal="center" vertical="center"/>
    </xf>
    <xf numFmtId="2" fontId="10" fillId="0" borderId="1" xfId="0" applyNumberFormat="1" applyFont="1" applyBorder="1" applyAlignment="1">
      <alignment horizontal="center" vertical="center"/>
    </xf>
    <xf numFmtId="177" fontId="0" fillId="0" borderId="0" xfId="0" applyNumberFormat="1" applyAlignment="1">
      <alignment horizontal="center"/>
    </xf>
    <xf numFmtId="181" fontId="0" fillId="0" borderId="0" xfId="0" applyNumberFormat="1"/>
    <xf numFmtId="1" fontId="0" fillId="0" borderId="26" xfId="0" applyNumberFormat="1" applyBorder="1"/>
    <xf numFmtId="177" fontId="2" fillId="0" borderId="0" xfId="0" applyNumberFormat="1" applyFont="1" applyBorder="1" applyAlignment="1">
      <alignment vertical="center" wrapText="1"/>
    </xf>
    <xf numFmtId="0" fontId="11" fillId="0" borderId="0" xfId="0" applyFont="1" applyBorder="1" applyAlignment="1">
      <alignment vertical="center" wrapText="1"/>
    </xf>
    <xf numFmtId="177" fontId="11" fillId="0" borderId="0" xfId="0" applyNumberFormat="1" applyFont="1" applyBorder="1" applyAlignment="1">
      <alignment vertical="center" wrapText="1"/>
    </xf>
    <xf numFmtId="177" fontId="0" fillId="0" borderId="0" xfId="0" applyNumberFormat="1" applyFill="1" applyBorder="1" applyAlignment="1">
      <alignment vertical="center"/>
    </xf>
    <xf numFmtId="0" fontId="0" fillId="0" borderId="0" xfId="0" applyAlignment="1">
      <alignment horizontal="center"/>
    </xf>
    <xf numFmtId="177" fontId="0" fillId="0" borderId="26" xfId="0" applyNumberFormat="1" applyBorder="1" applyAlignment="1">
      <alignment vertical="center"/>
    </xf>
    <xf numFmtId="177" fontId="0" fillId="0" borderId="26" xfId="0" applyNumberFormat="1" applyFill="1" applyBorder="1" applyAlignment="1">
      <alignment vertical="center"/>
    </xf>
    <xf numFmtId="178" fontId="0" fillId="0" borderId="26" xfId="0" applyNumberFormat="1" applyBorder="1" applyAlignment="1">
      <alignment vertical="center"/>
    </xf>
    <xf numFmtId="0" fontId="0" fillId="0" borderId="26" xfId="0" applyBorder="1" applyAlignment="1">
      <alignment horizontal="center"/>
    </xf>
    <xf numFmtId="178" fontId="0" fillId="0" borderId="26" xfId="0" applyNumberFormat="1" applyBorder="1"/>
    <xf numFmtId="176" fontId="0" fillId="0" borderId="0" xfId="0" applyNumberFormat="1"/>
    <xf numFmtId="38" fontId="0" fillId="0" borderId="0" xfId="2" applyFont="1" applyBorder="1" applyAlignment="1"/>
    <xf numFmtId="38" fontId="0" fillId="0" borderId="1" xfId="2" applyFont="1" applyBorder="1" applyAlignment="1">
      <alignment horizontal="center" vertical="center"/>
    </xf>
    <xf numFmtId="38" fontId="0" fillId="0" borderId="1" xfId="2" applyFont="1" applyBorder="1" applyAlignment="1" applyProtection="1">
      <alignment horizontal="center" vertical="center"/>
      <protection locked="0"/>
    </xf>
    <xf numFmtId="38" fontId="0" fillId="0" borderId="0" xfId="2" applyFont="1" applyBorder="1" applyAlignment="1">
      <alignment horizontal="center" vertical="center"/>
    </xf>
    <xf numFmtId="38" fontId="0" fillId="0" borderId="14" xfId="2" applyFont="1" applyBorder="1" applyAlignment="1">
      <alignment horizontal="center" vertical="center"/>
    </xf>
    <xf numFmtId="38" fontId="0" fillId="0" borderId="0" xfId="2" applyFont="1" applyBorder="1" applyAlignment="1" applyProtection="1">
      <alignment horizontal="center" vertical="center"/>
      <protection locked="0"/>
    </xf>
    <xf numFmtId="38" fontId="0" fillId="0" borderId="6" xfId="2" applyFont="1" applyBorder="1" applyAlignment="1">
      <alignment horizontal="center" vertical="center"/>
    </xf>
    <xf numFmtId="38" fontId="0" fillId="0" borderId="5" xfId="2" applyFont="1" applyBorder="1" applyAlignment="1">
      <alignment horizontal="center" vertical="center"/>
    </xf>
    <xf numFmtId="38" fontId="0" fillId="0" borderId="7" xfId="2" applyFont="1" applyBorder="1" applyAlignment="1">
      <alignment horizontal="center" vertical="center"/>
    </xf>
    <xf numFmtId="38" fontId="0" fillId="0" borderId="0" xfId="2" applyFont="1" applyAlignment="1"/>
    <xf numFmtId="184" fontId="0" fillId="0" borderId="0" xfId="2" applyNumberFormat="1" applyFont="1" applyAlignment="1">
      <alignment horizontal="center"/>
    </xf>
    <xf numFmtId="184" fontId="0" fillId="0" borderId="0" xfId="2" applyNumberFormat="1" applyFont="1" applyAlignment="1"/>
    <xf numFmtId="185" fontId="0" fillId="0" borderId="0" xfId="0" applyNumberFormat="1" applyAlignment="1">
      <alignment horizontal="center"/>
    </xf>
    <xf numFmtId="185" fontId="0" fillId="0" borderId="0" xfId="0" applyNumberFormat="1"/>
    <xf numFmtId="179" fontId="0" fillId="0" borderId="10" xfId="0" applyNumberFormat="1" applyBorder="1"/>
    <xf numFmtId="179" fontId="0" fillId="0" borderId="1" xfId="0" applyNumberFormat="1" applyBorder="1"/>
    <xf numFmtId="179" fontId="0" fillId="0" borderId="9" xfId="0" applyNumberFormat="1" applyBorder="1" applyAlignment="1"/>
    <xf numFmtId="177" fontId="0" fillId="0" borderId="1" xfId="0" applyNumberFormat="1" applyBorder="1" applyAlignment="1">
      <alignment horizontal="center" vertical="center"/>
    </xf>
    <xf numFmtId="0" fontId="0" fillId="0" borderId="0" xfId="0" applyAlignment="1">
      <alignment horizontal="center"/>
    </xf>
    <xf numFmtId="177" fontId="0" fillId="0" borderId="1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 fontId="0" fillId="0" borderId="1" xfId="0" applyNumberFormat="1" applyBorder="1" applyAlignment="1">
      <alignment horizontal="center" vertical="center"/>
    </xf>
    <xf numFmtId="1" fontId="0" fillId="0" borderId="8" xfId="0" applyNumberFormat="1" applyBorder="1" applyAlignment="1">
      <alignment horizontal="center" vertical="center"/>
    </xf>
    <xf numFmtId="1" fontId="0" fillId="0" borderId="12"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2" xfId="0" applyNumberFormat="1" applyBorder="1" applyAlignment="1">
      <alignment horizontal="center" vertical="center"/>
    </xf>
    <xf numFmtId="0" fontId="0" fillId="0" borderId="13" xfId="0" applyBorder="1" applyAlignment="1">
      <alignment horizontal="center" vertical="center"/>
    </xf>
    <xf numFmtId="176" fontId="0" fillId="0" borderId="26" xfId="1" applyNumberFormat="1"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top"/>
    </xf>
    <xf numFmtId="0" fontId="0" fillId="0" borderId="0" xfId="0" applyBorder="1" applyAlignment="1">
      <alignment horizontal="left" vertical="top"/>
    </xf>
    <xf numFmtId="0" fontId="4"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39" xfId="1" applyNumberFormat="1" applyFont="1" applyBorder="1" applyAlignment="1" applyProtection="1">
      <alignment horizontal="center" vertical="center"/>
      <protection locked="0"/>
    </xf>
    <xf numFmtId="176" fontId="0" fillId="0" borderId="40" xfId="1" applyNumberFormat="1" applyFont="1" applyBorder="1" applyAlignment="1" applyProtection="1">
      <alignment horizontal="center" vertical="center"/>
      <protection locked="0"/>
    </xf>
    <xf numFmtId="182" fontId="0" fillId="0" borderId="13" xfId="0" applyNumberFormat="1" applyBorder="1" applyAlignment="1">
      <alignment horizontal="center" vertical="center"/>
    </xf>
    <xf numFmtId="182" fontId="0" fillId="0" borderId="2" xfId="0" applyNumberFormat="1" applyBorder="1" applyAlignment="1">
      <alignment horizontal="center" vertical="center"/>
    </xf>
    <xf numFmtId="182" fontId="0" fillId="0" borderId="3" xfId="0" applyNumberFormat="1" applyBorder="1" applyAlignment="1">
      <alignment horizontal="center" vertical="center"/>
    </xf>
    <xf numFmtId="182" fontId="0" fillId="0" borderId="11" xfId="0" applyNumberFormat="1" applyBorder="1" applyAlignment="1">
      <alignment horizontal="center" vertical="center"/>
    </xf>
    <xf numFmtId="182" fontId="0" fillId="0" borderId="6" xfId="0" applyNumberFormat="1" applyBorder="1" applyAlignment="1">
      <alignment horizontal="center" vertical="center"/>
    </xf>
    <xf numFmtId="182" fontId="0" fillId="0" borderId="7" xfId="0" applyNumberFormat="1" applyBorder="1" applyAlignment="1">
      <alignment horizontal="center" vertical="center"/>
    </xf>
    <xf numFmtId="178" fontId="0" fillId="0" borderId="8" xfId="0" applyNumberFormat="1" applyBorder="1" applyAlignment="1">
      <alignment horizontal="center" vertical="center"/>
    </xf>
    <xf numFmtId="178" fontId="0" fillId="0" borderId="12" xfId="0" applyNumberForma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176" fontId="0" fillId="0" borderId="37" xfId="1" applyNumberFormat="1" applyFont="1" applyBorder="1" applyAlignment="1" applyProtection="1">
      <alignment horizontal="center" vertical="center"/>
      <protection locked="0"/>
    </xf>
    <xf numFmtId="176" fontId="0" fillId="0" borderId="38" xfId="1" applyNumberFormat="1" applyFont="1" applyBorder="1" applyAlignment="1" applyProtection="1">
      <alignment horizontal="center" vertical="center"/>
      <protection locked="0"/>
    </xf>
    <xf numFmtId="176" fontId="0" fillId="0" borderId="36" xfId="1" applyNumberFormat="1" applyFont="1" applyBorder="1" applyAlignment="1" applyProtection="1">
      <alignment horizontal="center" vertical="center"/>
      <protection locked="0"/>
    </xf>
    <xf numFmtId="0" fontId="0" fillId="0" borderId="0" xfId="0" applyBorder="1" applyAlignment="1">
      <alignment horizontal="center" vertical="center"/>
    </xf>
    <xf numFmtId="0" fontId="0" fillId="0" borderId="6" xfId="0" applyBorder="1" applyAlignment="1">
      <alignment horizontal="center" vertical="center"/>
    </xf>
    <xf numFmtId="38" fontId="0" fillId="0" borderId="8" xfId="2" applyFont="1" applyBorder="1" applyAlignment="1">
      <alignment horizontal="center" vertical="center"/>
    </xf>
    <xf numFmtId="38" fontId="0" fillId="0" borderId="12" xfId="2" applyFont="1" applyBorder="1" applyAlignment="1">
      <alignment horizontal="center" vertical="center"/>
    </xf>
    <xf numFmtId="0" fontId="0" fillId="0" borderId="0" xfId="0" applyBorder="1" applyAlignment="1"/>
    <xf numFmtId="0" fontId="0" fillId="0" borderId="5" xfId="0" applyFill="1" applyBorder="1" applyAlignment="1"/>
  </cellXfs>
  <cellStyles count="3">
    <cellStyle name="パーセント" xfId="1" builtinId="5"/>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T39"/>
  <sheetViews>
    <sheetView topLeftCell="B1" zoomScale="70" zoomScaleNormal="70" workbookViewId="0">
      <selection activeCell="N36" sqref="N36"/>
    </sheetView>
  </sheetViews>
  <sheetFormatPr defaultRowHeight="13.5"/>
  <cols>
    <col min="2" max="3" width="8.5" customWidth="1"/>
    <col min="4" max="4" width="10.5" customWidth="1"/>
    <col min="5" max="5" width="12.75" bestFit="1" customWidth="1"/>
    <col min="6" max="9" width="9.5" customWidth="1"/>
    <col min="10" max="10" width="21.875" customWidth="1"/>
    <col min="11" max="11" width="19.25" customWidth="1"/>
    <col min="12" max="15" width="9" customWidth="1"/>
    <col min="20" max="20" width="24.375" customWidth="1"/>
  </cols>
  <sheetData>
    <row r="1" spans="2:20" ht="18.75" customHeight="1">
      <c r="B1" s="144" t="s">
        <v>0</v>
      </c>
      <c r="C1" s="144"/>
      <c r="D1" s="144"/>
      <c r="E1" s="144"/>
      <c r="F1" s="144"/>
      <c r="G1" s="1"/>
      <c r="H1" s="1"/>
      <c r="I1" s="1"/>
      <c r="J1" s="145" t="s">
        <v>1</v>
      </c>
      <c r="K1" s="145"/>
      <c r="L1" s="145"/>
      <c r="M1" s="145"/>
      <c r="N1" s="145"/>
      <c r="O1" s="32"/>
      <c r="P1" s="2"/>
      <c r="Q1" s="2"/>
      <c r="R1" s="2"/>
      <c r="S1" s="2"/>
      <c r="T1" s="2"/>
    </row>
    <row r="2" spans="2:20" ht="18.75" customHeight="1">
      <c r="B2" s="144"/>
      <c r="C2" s="144"/>
      <c r="D2" s="144"/>
      <c r="E2" s="144"/>
      <c r="F2" s="144"/>
      <c r="G2" s="1"/>
      <c r="H2" s="1"/>
      <c r="I2" s="1"/>
      <c r="J2" s="145"/>
      <c r="K2" s="145"/>
      <c r="L2" s="145"/>
      <c r="M2" s="145"/>
      <c r="N2" s="145"/>
      <c r="O2" s="32"/>
      <c r="P2" s="2"/>
      <c r="Q2" s="2"/>
      <c r="R2" s="2"/>
      <c r="S2" s="2"/>
      <c r="T2" s="2"/>
    </row>
    <row r="3" spans="2:20" ht="18.75" customHeight="1" thickBot="1">
      <c r="B3" s="144"/>
      <c r="C3" s="144"/>
      <c r="D3" s="144"/>
      <c r="E3" s="144"/>
      <c r="F3" s="144"/>
      <c r="G3" s="1"/>
      <c r="H3" s="1"/>
      <c r="I3" s="1"/>
      <c r="J3" s="1"/>
      <c r="K3" s="1"/>
      <c r="L3" s="1"/>
      <c r="M3" s="1"/>
      <c r="N3" s="1"/>
      <c r="O3" s="1"/>
      <c r="P3" s="2"/>
      <c r="Q3" s="2"/>
      <c r="R3" s="2"/>
      <c r="S3" s="2"/>
      <c r="T3" s="2"/>
    </row>
    <row r="4" spans="2:20" ht="18.75" customHeight="1" thickBot="1">
      <c r="B4" s="111" t="s">
        <v>64</v>
      </c>
      <c r="C4" s="111"/>
      <c r="D4" s="114" t="s">
        <v>63</v>
      </c>
      <c r="E4" s="111"/>
      <c r="F4" s="125" t="s">
        <v>67</v>
      </c>
      <c r="G4" s="142"/>
      <c r="H4" s="142"/>
      <c r="I4" s="142"/>
      <c r="J4" s="142" t="s">
        <v>66</v>
      </c>
      <c r="K4" s="143"/>
      <c r="L4" s="112" t="s">
        <v>3</v>
      </c>
      <c r="M4" s="113"/>
      <c r="N4" s="113"/>
      <c r="O4" s="114"/>
      <c r="P4" s="2"/>
      <c r="Q4" s="2"/>
      <c r="R4" s="2"/>
      <c r="S4" s="2"/>
      <c r="T4" s="2"/>
    </row>
    <row r="5" spans="2:20" ht="18.75" customHeight="1" thickBot="1">
      <c r="B5" s="111"/>
      <c r="C5" s="111"/>
      <c r="D5" s="146" t="s">
        <v>783</v>
      </c>
      <c r="E5" s="147"/>
      <c r="F5" s="150" t="s">
        <v>911</v>
      </c>
      <c r="G5" s="151"/>
      <c r="H5" s="151"/>
      <c r="I5" s="152"/>
      <c r="J5" s="153"/>
      <c r="K5" s="154"/>
      <c r="L5" s="157">
        <v>10</v>
      </c>
      <c r="M5" s="158"/>
      <c r="N5" s="158"/>
      <c r="O5" s="159"/>
      <c r="P5" s="2"/>
      <c r="Q5" s="2"/>
      <c r="R5" s="2"/>
      <c r="S5" s="2"/>
      <c r="T5" s="2"/>
    </row>
    <row r="6" spans="2:20" ht="18.75" customHeight="1" thickBot="1">
      <c r="B6" s="111"/>
      <c r="C6" s="111"/>
      <c r="D6" s="148"/>
      <c r="E6" s="149"/>
      <c r="F6" s="150"/>
      <c r="G6" s="151"/>
      <c r="H6" s="151"/>
      <c r="I6" s="152"/>
      <c r="J6" s="155"/>
      <c r="K6" s="156"/>
      <c r="L6" s="4"/>
      <c r="M6" s="4"/>
      <c r="N6" s="27"/>
      <c r="O6" s="28"/>
      <c r="P6" s="2"/>
      <c r="Q6" s="2"/>
      <c r="R6" s="2"/>
      <c r="S6" s="2"/>
      <c r="T6" s="2"/>
    </row>
    <row r="7" spans="2:20" ht="18.75" customHeight="1" thickBot="1">
      <c r="B7" s="111" t="s">
        <v>4</v>
      </c>
      <c r="C7" s="112"/>
      <c r="D7" s="4"/>
      <c r="E7" s="4"/>
      <c r="F7" s="4"/>
      <c r="G7" s="4"/>
      <c r="H7" s="4"/>
      <c r="I7" s="4"/>
      <c r="J7" s="140" t="s">
        <v>59</v>
      </c>
      <c r="K7" s="141"/>
      <c r="L7" s="125" t="s">
        <v>60</v>
      </c>
      <c r="M7" s="142"/>
      <c r="N7" s="142"/>
      <c r="O7" s="143"/>
      <c r="P7" s="2"/>
      <c r="Q7" s="2"/>
      <c r="R7" s="2"/>
      <c r="S7" s="2"/>
      <c r="T7" s="2"/>
    </row>
    <row r="8" spans="2:20" ht="18.75" customHeight="1" thickBot="1">
      <c r="B8" s="115" t="s">
        <v>129</v>
      </c>
      <c r="C8" s="125"/>
      <c r="D8" s="26" t="s">
        <v>68</v>
      </c>
      <c r="E8" s="29" t="s">
        <v>757</v>
      </c>
      <c r="F8" s="112" t="s">
        <v>69</v>
      </c>
      <c r="G8" s="113"/>
      <c r="H8" s="113"/>
      <c r="I8" s="114"/>
      <c r="J8" s="28" t="s">
        <v>61</v>
      </c>
      <c r="K8" s="31" t="s">
        <v>62</v>
      </c>
      <c r="L8" s="112" t="s">
        <v>61</v>
      </c>
      <c r="M8" s="114"/>
      <c r="N8" s="112" t="s">
        <v>62</v>
      </c>
      <c r="O8" s="114"/>
      <c r="P8" s="2"/>
      <c r="Q8" s="2"/>
      <c r="R8" s="2"/>
      <c r="S8" s="2"/>
      <c r="T8" s="2"/>
    </row>
    <row r="9" spans="2:20" ht="18.75" customHeight="1" thickBot="1">
      <c r="B9" s="14" t="s">
        <v>130</v>
      </c>
      <c r="C9" s="22" t="s">
        <v>67</v>
      </c>
      <c r="D9" s="126">
        <v>1000</v>
      </c>
      <c r="E9" s="126">
        <f>10*C10^2</f>
        <v>121000</v>
      </c>
      <c r="F9" s="127"/>
      <c r="G9" s="128"/>
      <c r="H9" s="128"/>
      <c r="I9" s="129"/>
      <c r="J9" s="132"/>
      <c r="K9" s="103">
        <f>SUM(E21,E13)*(1+G21/100)+B10</f>
        <v>464.90000000000003</v>
      </c>
      <c r="L9" s="134"/>
      <c r="M9" s="135"/>
      <c r="N9" s="138">
        <f>SUM(E13,E17)*(1+G13/100)+B10</f>
        <v>504.8</v>
      </c>
      <c r="O9" s="139"/>
      <c r="P9" s="2"/>
      <c r="Q9" s="2"/>
      <c r="R9" s="2"/>
      <c r="S9" s="2"/>
      <c r="T9" s="2"/>
    </row>
    <row r="10" spans="2:20" ht="18.75" customHeight="1" thickBot="1">
      <c r="B10" s="34">
        <f>C10</f>
        <v>110</v>
      </c>
      <c r="C10" s="35">
        <v>110</v>
      </c>
      <c r="D10" s="126"/>
      <c r="E10" s="126"/>
      <c r="F10" s="130"/>
      <c r="G10" s="131"/>
      <c r="H10" s="131"/>
      <c r="I10" s="119"/>
      <c r="J10" s="133"/>
      <c r="K10" s="103"/>
      <c r="L10" s="136"/>
      <c r="M10" s="137"/>
      <c r="N10" s="108"/>
      <c r="O10" s="110"/>
      <c r="P10" s="2"/>
      <c r="Q10" s="2"/>
      <c r="R10" s="2"/>
      <c r="S10" s="2"/>
      <c r="T10" s="2"/>
    </row>
    <row r="11" spans="2:20" ht="18.75" customHeight="1" thickBot="1">
      <c r="B11" s="10"/>
      <c r="C11" s="11">
        <f>(C10*2)-1-SUM(D13,D17,D21)</f>
        <v>-1</v>
      </c>
      <c r="D11" s="12"/>
      <c r="E11" s="4"/>
      <c r="F11" s="4"/>
      <c r="G11" s="4"/>
      <c r="H11" s="4"/>
      <c r="I11" s="4"/>
      <c r="J11" s="4"/>
      <c r="K11" s="4"/>
      <c r="L11" s="4"/>
      <c r="M11" s="4"/>
      <c r="N11" s="27"/>
      <c r="O11" s="29"/>
      <c r="P11" s="2"/>
      <c r="Q11" s="2"/>
      <c r="R11" s="2"/>
      <c r="S11" s="2"/>
      <c r="T11" s="2"/>
    </row>
    <row r="12" spans="2:20" ht="18.75" customHeight="1" thickBot="1">
      <c r="B12" s="111" t="s">
        <v>6</v>
      </c>
      <c r="C12" s="111"/>
      <c r="D12" s="31" t="s">
        <v>128</v>
      </c>
      <c r="E12" s="31" t="s">
        <v>784</v>
      </c>
      <c r="F12" s="28" t="s">
        <v>55</v>
      </c>
      <c r="G12" s="112" t="s">
        <v>70</v>
      </c>
      <c r="H12" s="113"/>
      <c r="I12" s="114"/>
      <c r="J12" s="31" t="s">
        <v>58</v>
      </c>
      <c r="K12" s="31"/>
      <c r="L12" s="31" t="s">
        <v>785</v>
      </c>
      <c r="M12" s="31" t="s">
        <v>786</v>
      </c>
      <c r="N12" s="31" t="s">
        <v>108</v>
      </c>
      <c r="O12" s="15"/>
      <c r="P12" s="2"/>
      <c r="Q12" s="2"/>
      <c r="R12" s="2"/>
      <c r="S12" s="2"/>
      <c r="T12" s="2"/>
    </row>
    <row r="13" spans="2:20" ht="18.75" customHeight="1" thickBot="1">
      <c r="B13" s="31" t="s">
        <v>65</v>
      </c>
      <c r="C13" s="31">
        <f>VLOOKUP(D5,種族リスト!$A$1:$E$38,2,FALSE)</f>
        <v>2</v>
      </c>
      <c r="D13" s="115">
        <v>101</v>
      </c>
      <c r="E13" s="115">
        <f>C13+C14+D13+F13</f>
        <v>108</v>
      </c>
      <c r="F13" s="117">
        <v>2</v>
      </c>
      <c r="G13" s="105">
        <f>$C$10</f>
        <v>110</v>
      </c>
      <c r="H13" s="106"/>
      <c r="I13" s="107"/>
      <c r="J13" s="103">
        <f>(E13+E17/2)*(1+$C$10/100)</f>
        <v>310.8</v>
      </c>
      <c r="K13" s="120"/>
      <c r="L13" s="121">
        <f>((J21+J17)/2)+SUM(L16:L18)</f>
        <v>241.77500000000001</v>
      </c>
      <c r="M13" s="121">
        <f>((J13+J21)/2)+SUM(L20:L22)</f>
        <v>276.14999999999998</v>
      </c>
      <c r="N13" s="123">
        <f>J21-SUM(L16:L22)</f>
        <v>236.5</v>
      </c>
      <c r="O13" s="16"/>
      <c r="P13" s="2"/>
      <c r="Q13" s="2"/>
      <c r="R13" s="2"/>
      <c r="S13" s="2"/>
      <c r="T13" s="2"/>
    </row>
    <row r="14" spans="2:20" ht="18.75" customHeight="1" thickBot="1">
      <c r="B14" s="31" t="s">
        <v>110</v>
      </c>
      <c r="C14" s="31">
        <f>VLOOKUP(F5,職業リスト!$B:$F,2,FALSE)</f>
        <v>3</v>
      </c>
      <c r="D14" s="116"/>
      <c r="E14" s="116"/>
      <c r="F14" s="119"/>
      <c r="G14" s="108"/>
      <c r="H14" s="109"/>
      <c r="I14" s="110"/>
      <c r="J14" s="103"/>
      <c r="K14" s="120"/>
      <c r="L14" s="122"/>
      <c r="M14" s="122"/>
      <c r="N14" s="124"/>
      <c r="O14" s="16"/>
      <c r="P14" s="2"/>
      <c r="Q14" s="2"/>
      <c r="R14" s="2"/>
      <c r="S14" s="2"/>
      <c r="T14" s="2"/>
    </row>
    <row r="15" spans="2:20" ht="18.75" customHeight="1" thickBot="1">
      <c r="B15" s="3"/>
      <c r="C15" s="4"/>
      <c r="D15" s="5"/>
      <c r="E15" s="5"/>
      <c r="F15" s="4"/>
      <c r="G15" s="4"/>
      <c r="H15" s="4"/>
      <c r="I15" s="4"/>
      <c r="J15" s="4"/>
      <c r="K15" s="4" t="s">
        <v>788</v>
      </c>
      <c r="L15" s="4" t="s">
        <v>787</v>
      </c>
      <c r="M15" s="4"/>
      <c r="N15" s="9"/>
      <c r="O15" s="15"/>
      <c r="P15" s="2"/>
      <c r="Q15" s="2"/>
      <c r="R15" s="2"/>
      <c r="S15" s="2"/>
      <c r="T15" s="2"/>
    </row>
    <row r="16" spans="2:20" ht="18.75" customHeight="1" thickBot="1">
      <c r="B16" s="111" t="s">
        <v>8</v>
      </c>
      <c r="C16" s="111"/>
      <c r="D16" s="31" t="s">
        <v>128</v>
      </c>
      <c r="E16" s="31" t="s">
        <v>784</v>
      </c>
      <c r="F16" s="28" t="s">
        <v>55</v>
      </c>
      <c r="G16" s="112" t="s">
        <v>70</v>
      </c>
      <c r="H16" s="113"/>
      <c r="I16" s="114"/>
      <c r="J16" s="31" t="s">
        <v>56</v>
      </c>
      <c r="K16" s="4"/>
      <c r="L16" s="4">
        <v>5</v>
      </c>
      <c r="M16" s="4"/>
      <c r="N16" s="9"/>
      <c r="O16" s="15"/>
      <c r="P16" s="2"/>
      <c r="Q16" s="2"/>
      <c r="R16" s="2"/>
      <c r="S16" s="2"/>
      <c r="T16" s="2"/>
    </row>
    <row r="17" spans="2:20" ht="18.75" customHeight="1" thickBot="1">
      <c r="B17" s="31" t="s">
        <v>65</v>
      </c>
      <c r="C17" s="31">
        <f>VLOOKUP(D5,種族リスト!$A$1:$E$38,3,FALSE)</f>
        <v>5</v>
      </c>
      <c r="D17" s="115">
        <v>69</v>
      </c>
      <c r="E17" s="115">
        <f>C17+C18+D17+F17</f>
        <v>80</v>
      </c>
      <c r="F17" s="117">
        <v>2</v>
      </c>
      <c r="G17" s="105">
        <f>$C$10</f>
        <v>110</v>
      </c>
      <c r="H17" s="106"/>
      <c r="I17" s="107"/>
      <c r="J17" s="103">
        <f>(E17+E21/2)*(1+$C$10/100)</f>
        <v>232.05</v>
      </c>
      <c r="K17" s="4"/>
      <c r="L17" s="4"/>
      <c r="M17" s="4"/>
      <c r="N17" s="9"/>
      <c r="O17" s="15"/>
      <c r="P17" s="2"/>
      <c r="Q17" s="2"/>
      <c r="R17" s="2"/>
      <c r="S17" s="2"/>
      <c r="T17" s="2"/>
    </row>
    <row r="18" spans="2:20" ht="18.75" customHeight="1" thickBot="1">
      <c r="B18" s="31" t="s">
        <v>110</v>
      </c>
      <c r="C18" s="31">
        <f>VLOOKUP(F5,職業リスト!$B:$F,3,FALSE)</f>
        <v>4</v>
      </c>
      <c r="D18" s="116"/>
      <c r="E18" s="116"/>
      <c r="F18" s="119"/>
      <c r="G18" s="108"/>
      <c r="H18" s="109"/>
      <c r="I18" s="110"/>
      <c r="J18" s="103"/>
      <c r="K18" s="4"/>
      <c r="L18" s="4"/>
      <c r="M18" s="4"/>
      <c r="N18" s="9"/>
      <c r="O18" s="15"/>
      <c r="P18" s="2"/>
      <c r="Q18" s="2"/>
      <c r="R18" s="2"/>
      <c r="S18" s="2"/>
      <c r="T18" s="2"/>
    </row>
    <row r="19" spans="2:20" ht="18.75" customHeight="1" thickBot="1">
      <c r="B19" s="3"/>
      <c r="C19" s="4"/>
      <c r="D19" s="5"/>
      <c r="E19" s="5"/>
      <c r="F19" s="4"/>
      <c r="G19" s="4"/>
      <c r="H19" s="4"/>
      <c r="I19" s="4"/>
      <c r="J19" s="4"/>
      <c r="K19" s="4" t="s">
        <v>789</v>
      </c>
      <c r="L19" s="4"/>
      <c r="M19" s="4"/>
      <c r="N19" s="9"/>
      <c r="O19" s="15"/>
      <c r="P19" s="2"/>
      <c r="Q19" s="2"/>
      <c r="R19" s="2"/>
      <c r="S19" s="2"/>
      <c r="T19" s="2"/>
    </row>
    <row r="20" spans="2:20" ht="18.75" customHeight="1" thickBot="1">
      <c r="B20" s="111" t="s">
        <v>10</v>
      </c>
      <c r="C20" s="111"/>
      <c r="D20" s="31" t="s">
        <v>128</v>
      </c>
      <c r="E20" s="33" t="s">
        <v>784</v>
      </c>
      <c r="F20" s="31" t="s">
        <v>55</v>
      </c>
      <c r="G20" s="112" t="s">
        <v>70</v>
      </c>
      <c r="H20" s="113"/>
      <c r="I20" s="114"/>
      <c r="J20" s="31" t="s">
        <v>57</v>
      </c>
      <c r="K20" s="4"/>
      <c r="L20" s="4"/>
      <c r="M20" s="4"/>
      <c r="N20" s="9"/>
      <c r="O20" s="15"/>
      <c r="P20" s="2"/>
      <c r="Q20" s="2"/>
      <c r="R20" s="2"/>
      <c r="S20" s="2"/>
      <c r="T20" s="2"/>
    </row>
    <row r="21" spans="2:20" ht="18.75" customHeight="1" thickBot="1">
      <c r="B21" s="31" t="s">
        <v>65</v>
      </c>
      <c r="C21" s="31">
        <f>VLOOKUP(D5,種族リスト!$A$1:$E$38,4,FALSE)</f>
        <v>4</v>
      </c>
      <c r="D21" s="115">
        <v>50</v>
      </c>
      <c r="E21" s="115">
        <f>C21+C22+D21+F21</f>
        <v>61</v>
      </c>
      <c r="F21" s="117">
        <v>2</v>
      </c>
      <c r="G21" s="105">
        <f>$C$10</f>
        <v>110</v>
      </c>
      <c r="H21" s="106"/>
      <c r="I21" s="107"/>
      <c r="J21" s="103">
        <f>(E21+E13/2)*(1+$C$10/100)</f>
        <v>241.5</v>
      </c>
      <c r="K21" s="4"/>
      <c r="L21" s="4"/>
      <c r="M21" s="4"/>
      <c r="N21" s="9"/>
      <c r="O21" s="15"/>
      <c r="P21" s="2"/>
      <c r="Q21" s="2"/>
      <c r="R21" s="2"/>
      <c r="S21" s="2"/>
      <c r="T21" s="2"/>
    </row>
    <row r="22" spans="2:20" ht="18.75" customHeight="1" thickBot="1">
      <c r="B22" s="31" t="s">
        <v>110</v>
      </c>
      <c r="C22" s="31">
        <f>VLOOKUP(F5,職業リスト!$B:$F,4,FALSE)</f>
        <v>5</v>
      </c>
      <c r="D22" s="116"/>
      <c r="E22" s="116"/>
      <c r="F22" s="118"/>
      <c r="G22" s="108"/>
      <c r="H22" s="109"/>
      <c r="I22" s="110"/>
      <c r="J22" s="103"/>
      <c r="K22" s="13"/>
      <c r="L22" s="13"/>
      <c r="M22" s="13"/>
      <c r="N22" s="30"/>
      <c r="O22" s="8"/>
      <c r="P22" s="2"/>
      <c r="Q22" s="2"/>
      <c r="R22" s="2"/>
      <c r="S22" s="2"/>
      <c r="T22" s="2"/>
    </row>
    <row r="23" spans="2:20" ht="18.75" customHeight="1">
      <c r="P23" s="2"/>
      <c r="Q23" s="2"/>
      <c r="R23" s="2"/>
      <c r="S23" s="2"/>
      <c r="T23" s="2"/>
    </row>
    <row r="24" spans="2:20" ht="18.75" customHeight="1" thickBot="1">
      <c r="B24" s="104" t="s">
        <v>773</v>
      </c>
      <c r="C24" s="104"/>
      <c r="P24" s="2"/>
      <c r="Q24" s="2"/>
      <c r="R24" s="2"/>
      <c r="S24" s="2"/>
      <c r="T24" s="2"/>
    </row>
    <row r="25" spans="2:20" ht="18.75" customHeight="1">
      <c r="B25" t="s">
        <v>67</v>
      </c>
      <c r="C25" t="s">
        <v>129</v>
      </c>
      <c r="D25" t="s">
        <v>774</v>
      </c>
      <c r="E25" s="105">
        <f>$C$10</f>
        <v>110</v>
      </c>
      <c r="F25" s="106"/>
      <c r="G25" s="107"/>
      <c r="H25" t="s">
        <v>771</v>
      </c>
      <c r="P25" s="2"/>
      <c r="Q25" s="2"/>
      <c r="R25" s="2"/>
      <c r="S25" s="2"/>
      <c r="T25" s="2"/>
    </row>
    <row r="26" spans="2:20" ht="18.75" customHeight="1" thickBot="1">
      <c r="C26" s="25">
        <f>C10</f>
        <v>110</v>
      </c>
      <c r="D26">
        <f>AVERAGE(C26:C29)</f>
        <v>110</v>
      </c>
      <c r="E26" s="108"/>
      <c r="F26" s="109"/>
      <c r="G26" s="110"/>
      <c r="H26">
        <f>ROUNDUP(E26*F26*(F26/D26),0)</f>
        <v>0</v>
      </c>
      <c r="P26" s="2"/>
      <c r="Q26" s="2"/>
      <c r="R26" s="2"/>
      <c r="S26" s="2"/>
      <c r="T26" s="2"/>
    </row>
    <row r="27" spans="2:20" ht="18.75" customHeight="1">
      <c r="P27" s="2"/>
      <c r="Q27" s="2"/>
      <c r="R27" s="2"/>
      <c r="S27" s="2"/>
      <c r="T27" s="2"/>
    </row>
    <row r="28" spans="2:20" ht="18.75" customHeight="1">
      <c r="E28" t="s">
        <v>772</v>
      </c>
      <c r="P28" s="2"/>
      <c r="Q28" s="2"/>
      <c r="R28" s="2"/>
      <c r="S28" s="2"/>
      <c r="T28" s="2"/>
    </row>
    <row r="29" spans="2:20" ht="18.75" customHeight="1">
      <c r="E29" t="e">
        <f>ROUNDDOWN(E9/H26,0)</f>
        <v>#DIV/0!</v>
      </c>
      <c r="P29" s="2"/>
      <c r="Q29" s="2"/>
      <c r="R29" s="2"/>
      <c r="S29" s="2"/>
      <c r="T29" s="2"/>
    </row>
    <row r="30" spans="2:20" ht="18.75" customHeight="1">
      <c r="P30" s="2"/>
      <c r="Q30" s="2"/>
      <c r="R30" s="2"/>
      <c r="S30" s="2"/>
      <c r="T30" s="2"/>
    </row>
    <row r="31" spans="2:20" ht="18.75" customHeight="1">
      <c r="P31" s="2"/>
      <c r="Q31" s="2"/>
      <c r="R31" s="2"/>
      <c r="S31" s="2"/>
      <c r="T31" s="2"/>
    </row>
    <row r="32" spans="2:20" ht="18.75" customHeight="1">
      <c r="P32" s="2"/>
      <c r="Q32" s="2"/>
      <c r="R32" s="2"/>
      <c r="S32" s="2"/>
      <c r="T32" s="2"/>
    </row>
    <row r="33" spans="5:20" ht="18.75" customHeight="1">
      <c r="P33" s="2"/>
      <c r="Q33" s="2"/>
      <c r="R33" s="2"/>
      <c r="S33" s="2"/>
      <c r="T33" s="2"/>
    </row>
    <row r="34" spans="5:20" ht="18.75" customHeight="1">
      <c r="P34" s="2"/>
      <c r="Q34" s="2"/>
      <c r="R34" s="2"/>
      <c r="S34" s="2"/>
      <c r="T34" s="2"/>
    </row>
    <row r="35" spans="5:20" ht="18.75" customHeight="1">
      <c r="P35" s="2"/>
      <c r="Q35" s="2"/>
      <c r="R35" s="2"/>
      <c r="S35" s="2"/>
      <c r="T35" s="2"/>
    </row>
    <row r="36" spans="5:20" ht="18.75" customHeight="1">
      <c r="P36" s="2"/>
      <c r="Q36" s="2"/>
      <c r="R36" s="2"/>
      <c r="S36" s="2"/>
      <c r="T36" s="2"/>
    </row>
    <row r="37" spans="5:20" ht="18.75" customHeight="1">
      <c r="P37" s="2"/>
      <c r="Q37" s="2"/>
      <c r="R37" s="2"/>
      <c r="S37" s="2"/>
      <c r="T37" s="2"/>
    </row>
    <row r="39" spans="5:20">
      <c r="E39" s="104"/>
      <c r="F39" s="104"/>
    </row>
  </sheetData>
  <sheetProtection selectLockedCells="1"/>
  <mergeCells count="54">
    <mergeCell ref="B7:C7"/>
    <mergeCell ref="J7:K7"/>
    <mergeCell ref="L7:O7"/>
    <mergeCell ref="B1:F3"/>
    <mergeCell ref="J1:N2"/>
    <mergeCell ref="B4:C4"/>
    <mergeCell ref="D4:E4"/>
    <mergeCell ref="F4:I4"/>
    <mergeCell ref="J4:K4"/>
    <mergeCell ref="L4:O4"/>
    <mergeCell ref="B5:C6"/>
    <mergeCell ref="D5:E6"/>
    <mergeCell ref="F5:I6"/>
    <mergeCell ref="J5:K6"/>
    <mergeCell ref="L5:O5"/>
    <mergeCell ref="B8:C8"/>
    <mergeCell ref="F8:I8"/>
    <mergeCell ref="L8:M8"/>
    <mergeCell ref="N8:O8"/>
    <mergeCell ref="D9:D10"/>
    <mergeCell ref="E9:E10"/>
    <mergeCell ref="F9:I10"/>
    <mergeCell ref="J9:J10"/>
    <mergeCell ref="K9:K10"/>
    <mergeCell ref="L9:M10"/>
    <mergeCell ref="N9:O10"/>
    <mergeCell ref="B12:C12"/>
    <mergeCell ref="G12:I12"/>
    <mergeCell ref="D13:D14"/>
    <mergeCell ref="E13:E14"/>
    <mergeCell ref="F13:F14"/>
    <mergeCell ref="G13:I14"/>
    <mergeCell ref="J13:J14"/>
    <mergeCell ref="K13:K14"/>
    <mergeCell ref="L13:L14"/>
    <mergeCell ref="M13:M14"/>
    <mergeCell ref="N13:N14"/>
    <mergeCell ref="B16:C16"/>
    <mergeCell ref="G16:I16"/>
    <mergeCell ref="D17:D18"/>
    <mergeCell ref="E17:E18"/>
    <mergeCell ref="F17:F18"/>
    <mergeCell ref="G17:I18"/>
    <mergeCell ref="J17:J18"/>
    <mergeCell ref="J21:J22"/>
    <mergeCell ref="B24:C24"/>
    <mergeCell ref="E25:G26"/>
    <mergeCell ref="E39:F39"/>
    <mergeCell ref="B20:C20"/>
    <mergeCell ref="G20:I20"/>
    <mergeCell ref="D21:D22"/>
    <mergeCell ref="E21:E22"/>
    <mergeCell ref="F21:F22"/>
    <mergeCell ref="G21:I22"/>
  </mergeCells>
  <phoneticPr fontId="1"/>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職業リスト!$B:$B</xm:f>
          </x14:formula1>
          <xm:sqref>F5</xm:sqref>
        </x14:dataValidation>
        <x14:dataValidation type="list" allowBlank="1" showInputMessage="1" showErrorMessage="1">
          <x14:formula1>
            <xm:f>種族リスト!$A$1:$A$38</xm:f>
          </x14:formula1>
          <xm:sqref>D5:E6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025"/>
  <sheetViews>
    <sheetView topLeftCell="B1" zoomScale="85" zoomScaleNormal="85" workbookViewId="0">
      <pane ySplit="24" topLeftCell="A25" activePane="bottomLeft" state="frozen"/>
      <selection pane="bottomLeft" activeCell="M1025" sqref="M1025"/>
    </sheetView>
  </sheetViews>
  <sheetFormatPr defaultRowHeight="13.5"/>
  <cols>
    <col min="2" max="3" width="8.5" customWidth="1"/>
    <col min="4" max="4" width="10.5" customWidth="1"/>
    <col min="5" max="5" width="12.75" bestFit="1" customWidth="1"/>
    <col min="6" max="9" width="9.5" customWidth="1"/>
    <col min="10" max="10" width="21.875" customWidth="1"/>
    <col min="11" max="11" width="19.25" customWidth="1"/>
    <col min="12" max="15" width="23.125" customWidth="1"/>
    <col min="17" max="18" width="6.75" customWidth="1"/>
    <col min="20" max="20" width="24.375" customWidth="1"/>
  </cols>
  <sheetData>
    <row r="1" spans="1:20" ht="18.75" customHeight="1">
      <c r="B1" s="144" t="s">
        <v>1082</v>
      </c>
      <c r="C1" s="144"/>
      <c r="D1" s="144"/>
      <c r="E1" s="144"/>
      <c r="F1" s="144"/>
      <c r="G1" s="144"/>
      <c r="H1" s="1"/>
      <c r="I1" s="1"/>
      <c r="J1" s="145" t="s">
        <v>1</v>
      </c>
      <c r="K1" s="145"/>
      <c r="L1" s="145"/>
      <c r="M1" s="145"/>
      <c r="N1" s="145"/>
      <c r="O1" s="7"/>
      <c r="P1" s="2"/>
      <c r="Q1" s="2"/>
      <c r="R1" s="2"/>
      <c r="S1" s="2"/>
      <c r="T1" s="2"/>
    </row>
    <row r="2" spans="1:20" ht="18.75" customHeight="1">
      <c r="B2" s="170" t="s">
        <v>1078</v>
      </c>
      <c r="C2" s="171"/>
      <c r="D2" s="171"/>
      <c r="E2" s="171"/>
      <c r="F2" s="171"/>
      <c r="G2" s="171"/>
      <c r="H2" s="1"/>
      <c r="I2" s="1"/>
      <c r="J2" s="145"/>
      <c r="K2" s="145"/>
      <c r="L2" s="145"/>
      <c r="M2" s="145"/>
      <c r="N2" s="145"/>
      <c r="O2" s="7"/>
      <c r="P2" s="2"/>
      <c r="Q2" s="2"/>
      <c r="R2" s="2"/>
      <c r="S2" s="2"/>
      <c r="T2" s="2"/>
    </row>
    <row r="3" spans="1:20" ht="18.75" customHeight="1" thickBot="1">
      <c r="B3" s="172"/>
      <c r="C3" s="172"/>
      <c r="D3" s="172"/>
      <c r="E3" s="172"/>
      <c r="F3" s="172"/>
      <c r="G3" s="172"/>
      <c r="H3" s="1"/>
      <c r="I3" s="1"/>
      <c r="J3" s="1"/>
      <c r="K3" s="1"/>
      <c r="L3" s="1"/>
      <c r="M3" s="1"/>
      <c r="N3" s="1"/>
      <c r="O3" s="1"/>
      <c r="P3" s="2"/>
      <c r="Q3" s="2"/>
      <c r="R3" s="2"/>
      <c r="S3" s="2"/>
      <c r="T3" s="2"/>
    </row>
    <row r="4" spans="1:20" ht="18.75" customHeight="1" thickBot="1">
      <c r="B4" s="111" t="s">
        <v>64</v>
      </c>
      <c r="C4" s="111"/>
      <c r="D4" s="114" t="s">
        <v>63</v>
      </c>
      <c r="E4" s="111"/>
      <c r="F4" s="125" t="s">
        <v>67</v>
      </c>
      <c r="G4" s="142"/>
      <c r="H4" s="142"/>
      <c r="I4" s="142"/>
      <c r="J4" s="142" t="s">
        <v>66</v>
      </c>
      <c r="K4" s="143"/>
      <c r="L4" s="36" t="s">
        <v>3</v>
      </c>
      <c r="M4" s="36" t="s">
        <v>1033</v>
      </c>
      <c r="N4" s="36" t="s">
        <v>1034</v>
      </c>
      <c r="O4" s="37"/>
      <c r="P4" s="2"/>
      <c r="Q4" s="2" t="str">
        <f>B1</f>
        <v>名前</v>
      </c>
      <c r="R4" s="77" t="str">
        <f>B2</f>
        <v>ソード</v>
      </c>
      <c r="S4" s="2"/>
      <c r="T4" s="2"/>
    </row>
    <row r="5" spans="1:20" ht="18.75" customHeight="1" thickBot="1">
      <c r="B5" s="111" t="s">
        <v>1083</v>
      </c>
      <c r="C5" s="111"/>
      <c r="D5" s="146" t="s">
        <v>783</v>
      </c>
      <c r="E5" s="147"/>
      <c r="F5" s="150" t="s">
        <v>911</v>
      </c>
      <c r="G5" s="151"/>
      <c r="H5" s="151"/>
      <c r="I5" s="152"/>
      <c r="J5" s="153"/>
      <c r="K5" s="154"/>
      <c r="L5" s="58">
        <v>19</v>
      </c>
      <c r="M5" s="59">
        <v>192</v>
      </c>
      <c r="N5" s="58"/>
      <c r="O5" s="41"/>
      <c r="P5" s="2"/>
      <c r="Q5" s="2" t="str">
        <f>B4</f>
        <v>性別</v>
      </c>
      <c r="R5" s="75" t="str">
        <f>B5</f>
        <v>男</v>
      </c>
      <c r="S5" s="2"/>
      <c r="T5" s="2"/>
    </row>
    <row r="6" spans="1:20" ht="18.75" customHeight="1" thickBot="1">
      <c r="B6" s="111"/>
      <c r="C6" s="111"/>
      <c r="D6" s="148"/>
      <c r="E6" s="149"/>
      <c r="F6" s="150"/>
      <c r="G6" s="151"/>
      <c r="H6" s="151"/>
      <c r="I6" s="152"/>
      <c r="J6" s="155"/>
      <c r="K6" s="156"/>
      <c r="L6" s="4"/>
      <c r="M6" s="4"/>
      <c r="N6" s="40"/>
      <c r="O6" s="37"/>
      <c r="P6" s="2"/>
      <c r="Q6" s="76" t="str">
        <f>D4</f>
        <v>種族</v>
      </c>
      <c r="R6" s="75" t="str">
        <f>D5</f>
        <v>人間(ヒューマン)</v>
      </c>
      <c r="S6" s="2"/>
      <c r="T6" s="2"/>
    </row>
    <row r="7" spans="1:20" ht="18.75" customHeight="1" thickBot="1">
      <c r="B7" s="111" t="s">
        <v>4</v>
      </c>
      <c r="C7" s="112"/>
      <c r="D7" s="4"/>
      <c r="E7" s="4"/>
      <c r="F7" s="4"/>
      <c r="G7" s="4"/>
      <c r="H7" s="4"/>
      <c r="I7" s="4"/>
      <c r="J7" s="140" t="s">
        <v>59</v>
      </c>
      <c r="K7" s="141"/>
      <c r="L7" s="125" t="s">
        <v>60</v>
      </c>
      <c r="M7" s="142"/>
      <c r="N7" s="142"/>
      <c r="O7" s="143"/>
      <c r="P7" s="2"/>
      <c r="Q7" s="76" t="str">
        <f>F4</f>
        <v>職業</v>
      </c>
      <c r="R7" s="75" t="str">
        <f>F5</f>
        <v>剣士（Saber：セイバー）</v>
      </c>
      <c r="S7" s="2"/>
      <c r="T7" s="2"/>
    </row>
    <row r="8" spans="1:20" ht="18.75" customHeight="1" thickBot="1">
      <c r="B8" s="115" t="s">
        <v>129</v>
      </c>
      <c r="C8" s="125"/>
      <c r="D8" s="21" t="s">
        <v>1069</v>
      </c>
      <c r="E8" s="20" t="s">
        <v>1070</v>
      </c>
      <c r="F8" s="53" t="s">
        <v>68</v>
      </c>
      <c r="G8" s="55" t="s">
        <v>757</v>
      </c>
      <c r="H8" s="112" t="s">
        <v>69</v>
      </c>
      <c r="I8" s="113"/>
      <c r="J8" s="37" t="s">
        <v>61</v>
      </c>
      <c r="K8" s="36" t="s">
        <v>62</v>
      </c>
      <c r="L8" s="112" t="s">
        <v>61</v>
      </c>
      <c r="M8" s="114"/>
      <c r="N8" s="112" t="s">
        <v>62</v>
      </c>
      <c r="O8" s="114"/>
      <c r="P8" s="2"/>
      <c r="Q8" s="76" t="str">
        <f>B8</f>
        <v>レベル</v>
      </c>
      <c r="R8" s="75">
        <f>C9</f>
        <v>100</v>
      </c>
      <c r="S8" s="2"/>
      <c r="T8" s="2"/>
    </row>
    <row r="9" spans="1:20" ht="18.75" customHeight="1" thickBot="1">
      <c r="A9" s="66"/>
      <c r="B9" s="69" t="s">
        <v>1075</v>
      </c>
      <c r="C9" s="70">
        <f>C11</f>
        <v>100</v>
      </c>
      <c r="D9" s="160">
        <f>(C9*IF(C12="有",C10*2,C10))-SUM(D14,D18,D22)</f>
        <v>0</v>
      </c>
      <c r="E9" s="173">
        <f>D9+D10</f>
        <v>0</v>
      </c>
      <c r="F9" s="175">
        <v>50</v>
      </c>
      <c r="G9" s="126">
        <f>VLOOKUP(C11,L27:N626,3,1)</f>
        <v>1000000</v>
      </c>
      <c r="H9" s="127"/>
      <c r="I9" s="129"/>
      <c r="J9" s="132"/>
      <c r="K9" s="103">
        <f>E22*G22*(1+(M5/1000))</f>
        <v>510.17599999999999</v>
      </c>
      <c r="L9" s="134"/>
      <c r="M9" s="135"/>
      <c r="N9" s="138">
        <f>SUM(E14,E18)*G14*(1+(M5/1000))</f>
        <v>66.751999999999995</v>
      </c>
      <c r="O9" s="139"/>
      <c r="P9" s="2"/>
      <c r="Q9" s="2" t="str">
        <f>J7</f>
        <v>HP</v>
      </c>
      <c r="R9" s="75">
        <f>K9</f>
        <v>510.17599999999999</v>
      </c>
      <c r="S9" s="2"/>
      <c r="T9" s="2"/>
    </row>
    <row r="10" spans="1:20" ht="18.75" customHeight="1" thickBot="1">
      <c r="A10" s="66"/>
      <c r="B10" s="67" t="s">
        <v>63</v>
      </c>
      <c r="C10" s="68">
        <f>VLOOKUP(D5,種族リスト!$A$1:$G$38,2,0)</f>
        <v>2</v>
      </c>
      <c r="D10" s="161"/>
      <c r="E10" s="174"/>
      <c r="F10" s="175"/>
      <c r="G10" s="126"/>
      <c r="H10" s="130"/>
      <c r="I10" s="119"/>
      <c r="J10" s="133"/>
      <c r="K10" s="103"/>
      <c r="L10" s="136"/>
      <c r="M10" s="137"/>
      <c r="N10" s="108"/>
      <c r="O10" s="110"/>
      <c r="P10" s="2"/>
      <c r="Q10" s="2" t="str">
        <f>L7</f>
        <v>PP</v>
      </c>
      <c r="R10" s="75">
        <f>N9</f>
        <v>66.751999999999995</v>
      </c>
      <c r="S10" s="2"/>
      <c r="T10" s="2"/>
    </row>
    <row r="11" spans="1:20" ht="18.75" customHeight="1" thickBot="1">
      <c r="A11" s="66"/>
      <c r="B11" s="68" t="s">
        <v>1067</v>
      </c>
      <c r="C11" s="68">
        <v>100</v>
      </c>
      <c r="D11" s="60"/>
      <c r="E11" s="60"/>
      <c r="F11" s="61"/>
      <c r="G11" s="61"/>
      <c r="H11" s="61"/>
      <c r="I11" s="61"/>
      <c r="J11" s="61"/>
      <c r="K11" s="44"/>
      <c r="L11" s="61"/>
      <c r="M11" s="61"/>
      <c r="N11" s="48"/>
      <c r="O11" s="52"/>
      <c r="P11" s="2"/>
      <c r="Q11" s="76" t="s">
        <v>1079</v>
      </c>
      <c r="R11" s="75">
        <f>J14</f>
        <v>42</v>
      </c>
      <c r="S11" s="2"/>
      <c r="T11" s="2"/>
    </row>
    <row r="12" spans="1:20" ht="18.75" customHeight="1" thickBot="1">
      <c r="B12" s="68" t="s">
        <v>1068</v>
      </c>
      <c r="C12" s="68"/>
      <c r="D12" s="12"/>
      <c r="E12" s="4"/>
      <c r="F12" s="4"/>
      <c r="G12" s="4"/>
      <c r="H12" s="4"/>
      <c r="I12" s="4"/>
      <c r="J12" s="4"/>
      <c r="K12" s="4"/>
      <c r="L12" s="4"/>
      <c r="M12" s="4"/>
      <c r="N12" s="40"/>
      <c r="O12" s="38"/>
      <c r="P12" s="2"/>
      <c r="Q12" s="76" t="s">
        <v>1080</v>
      </c>
      <c r="R12" s="75">
        <f>J18</f>
        <v>242</v>
      </c>
      <c r="S12" s="2"/>
      <c r="T12" s="2"/>
    </row>
    <row r="13" spans="1:20" ht="18.75" customHeight="1" thickBot="1">
      <c r="B13" s="111" t="s">
        <v>6</v>
      </c>
      <c r="C13" s="111"/>
      <c r="D13" s="6" t="s">
        <v>128</v>
      </c>
      <c r="E13" s="31" t="s">
        <v>784</v>
      </c>
      <c r="F13" s="28" t="s">
        <v>55</v>
      </c>
      <c r="G13" s="112" t="s">
        <v>1071</v>
      </c>
      <c r="H13" s="113"/>
      <c r="I13" s="114"/>
      <c r="J13" s="36" t="s">
        <v>58</v>
      </c>
      <c r="K13" s="36"/>
      <c r="L13" s="36" t="s">
        <v>785</v>
      </c>
      <c r="M13" s="36" t="s">
        <v>786</v>
      </c>
      <c r="N13" s="36" t="s">
        <v>108</v>
      </c>
      <c r="O13" s="15"/>
      <c r="P13" s="2"/>
      <c r="Q13" s="76" t="s">
        <v>1081</v>
      </c>
      <c r="R13" s="75">
        <f>J22</f>
        <v>442</v>
      </c>
      <c r="S13" s="2"/>
      <c r="T13" s="2"/>
    </row>
    <row r="14" spans="1:20" ht="18.75" customHeight="1" thickBot="1">
      <c r="B14" s="6" t="s">
        <v>65</v>
      </c>
      <c r="C14" s="6">
        <f>VLOOKUP(D5,種族リスト!$A$1:$E$38,3,FALSE)</f>
        <v>5</v>
      </c>
      <c r="D14" s="115"/>
      <c r="E14" s="115">
        <f>C14+C15+D14+F14</f>
        <v>14</v>
      </c>
      <c r="F14" s="117">
        <v>6</v>
      </c>
      <c r="G14" s="162">
        <f>2^($C$11/100)</f>
        <v>2</v>
      </c>
      <c r="H14" s="163"/>
      <c r="I14" s="164"/>
      <c r="J14" s="103">
        <f>(E14+E18/2)*$G14</f>
        <v>42</v>
      </c>
      <c r="K14" s="120"/>
      <c r="L14" s="121">
        <f>SUM(L17:L19)+(SUM(L17:L19)*J22%)</f>
        <v>16.259999999999998</v>
      </c>
      <c r="M14" s="121">
        <f>SUM(L21:L23)+(SUM(L21:L23)*J22%)</f>
        <v>27.1</v>
      </c>
      <c r="N14" s="168">
        <f>SQRT(J22)-SUM(L17:L23)</f>
        <v>13.023796041628639</v>
      </c>
      <c r="O14" s="16"/>
      <c r="P14" s="2"/>
      <c r="Q14" s="2"/>
      <c r="R14" s="2"/>
      <c r="S14" s="2"/>
      <c r="T14" s="2"/>
    </row>
    <row r="15" spans="1:20" ht="18.75" customHeight="1" thickBot="1">
      <c r="B15" s="6" t="s">
        <v>110</v>
      </c>
      <c r="C15" s="6">
        <f>VLOOKUP(F5,職業リスト!$B:$F,2,FALSE)</f>
        <v>3</v>
      </c>
      <c r="D15" s="116"/>
      <c r="E15" s="116"/>
      <c r="F15" s="119"/>
      <c r="G15" s="165"/>
      <c r="H15" s="166"/>
      <c r="I15" s="167"/>
      <c r="J15" s="103"/>
      <c r="K15" s="120"/>
      <c r="L15" s="122"/>
      <c r="M15" s="122"/>
      <c r="N15" s="169"/>
      <c r="O15" s="16"/>
      <c r="P15" s="2"/>
      <c r="Q15" s="2"/>
      <c r="R15" s="2"/>
      <c r="S15" s="2"/>
      <c r="T15" s="2"/>
    </row>
    <row r="16" spans="1:20" ht="18.75" customHeight="1" thickBot="1">
      <c r="B16" s="3"/>
      <c r="C16" s="4"/>
      <c r="D16" s="5"/>
      <c r="E16" s="5"/>
      <c r="F16" s="4"/>
      <c r="G16" s="4"/>
      <c r="H16" s="4"/>
      <c r="I16" s="4"/>
      <c r="J16" s="4"/>
      <c r="K16" s="4" t="s">
        <v>788</v>
      </c>
      <c r="L16" s="4" t="s">
        <v>787</v>
      </c>
      <c r="M16" s="4"/>
      <c r="N16" s="9"/>
      <c r="O16" s="15"/>
      <c r="P16" s="2"/>
      <c r="Q16" s="2"/>
      <c r="R16" s="2"/>
      <c r="S16" s="2"/>
      <c r="T16" s="2"/>
    </row>
    <row r="17" spans="2:20" ht="18.75" customHeight="1" thickBot="1">
      <c r="B17" s="111" t="s">
        <v>8</v>
      </c>
      <c r="C17" s="111"/>
      <c r="D17" s="6" t="s">
        <v>128</v>
      </c>
      <c r="E17" s="31" t="s">
        <v>784</v>
      </c>
      <c r="F17" s="28" t="s">
        <v>55</v>
      </c>
      <c r="G17" s="112" t="s">
        <v>1071</v>
      </c>
      <c r="H17" s="113"/>
      <c r="I17" s="114"/>
      <c r="J17" s="36" t="s">
        <v>56</v>
      </c>
      <c r="K17" s="4"/>
      <c r="L17" s="4">
        <v>3</v>
      </c>
      <c r="M17" s="4"/>
      <c r="N17" s="9"/>
      <c r="O17" s="15"/>
      <c r="P17" s="2"/>
      <c r="Q17" s="2"/>
      <c r="R17" s="2"/>
      <c r="S17" s="2"/>
      <c r="T17" s="2"/>
    </row>
    <row r="18" spans="2:20" ht="18.75" customHeight="1" thickBot="1">
      <c r="B18" s="6" t="s">
        <v>65</v>
      </c>
      <c r="C18" s="6">
        <f>VLOOKUP(D5,種族リスト!$A$1:$E$38,4,FALSE)</f>
        <v>4</v>
      </c>
      <c r="D18" s="115"/>
      <c r="E18" s="115">
        <f>C18+C19+D18+F18</f>
        <v>14</v>
      </c>
      <c r="F18" s="117">
        <v>6</v>
      </c>
      <c r="G18" s="162">
        <f>2^($C$11/100)</f>
        <v>2</v>
      </c>
      <c r="H18" s="163"/>
      <c r="I18" s="164"/>
      <c r="J18" s="103">
        <f>(E18+E22/2)*$G18</f>
        <v>242</v>
      </c>
      <c r="K18" s="4"/>
      <c r="L18" s="4"/>
      <c r="M18" s="4"/>
      <c r="N18" s="9"/>
      <c r="O18" s="15"/>
      <c r="P18" s="2"/>
      <c r="Q18" s="2"/>
      <c r="R18" s="2"/>
      <c r="S18" s="2"/>
      <c r="T18" s="2"/>
    </row>
    <row r="19" spans="2:20" ht="18.75" customHeight="1" thickBot="1">
      <c r="B19" s="6" t="s">
        <v>110</v>
      </c>
      <c r="C19" s="6">
        <f>VLOOKUP(F5,職業リスト!$B:$F,3,FALSE)</f>
        <v>4</v>
      </c>
      <c r="D19" s="116"/>
      <c r="E19" s="116"/>
      <c r="F19" s="119"/>
      <c r="G19" s="165"/>
      <c r="H19" s="166"/>
      <c r="I19" s="167"/>
      <c r="J19" s="103"/>
      <c r="K19" s="4"/>
      <c r="L19" s="4"/>
      <c r="M19" s="4"/>
      <c r="N19" s="9"/>
      <c r="O19" s="15"/>
      <c r="P19" s="2"/>
      <c r="Q19" s="2"/>
      <c r="R19" s="2"/>
      <c r="S19" s="2"/>
      <c r="T19" s="2"/>
    </row>
    <row r="20" spans="2:20" ht="18.75" customHeight="1" thickBot="1">
      <c r="B20" s="3"/>
      <c r="C20" s="4"/>
      <c r="D20" s="5"/>
      <c r="E20" s="5"/>
      <c r="F20" s="4"/>
      <c r="G20" s="4"/>
      <c r="H20" s="4"/>
      <c r="I20" s="4"/>
      <c r="J20" s="4"/>
      <c r="K20" s="4" t="s">
        <v>789</v>
      </c>
      <c r="L20" s="4"/>
      <c r="M20" s="4"/>
      <c r="N20" s="9"/>
      <c r="O20" s="15"/>
      <c r="P20" s="2"/>
      <c r="Q20" s="2"/>
      <c r="R20" s="2"/>
      <c r="S20" s="2"/>
      <c r="T20" s="2"/>
    </row>
    <row r="21" spans="2:20" ht="18.75" customHeight="1" thickBot="1">
      <c r="B21" s="111" t="s">
        <v>10</v>
      </c>
      <c r="C21" s="111"/>
      <c r="D21" s="6" t="s">
        <v>128</v>
      </c>
      <c r="E21" s="33" t="s">
        <v>784</v>
      </c>
      <c r="F21" s="6" t="s">
        <v>55</v>
      </c>
      <c r="G21" s="112" t="s">
        <v>1071</v>
      </c>
      <c r="H21" s="113"/>
      <c r="I21" s="114"/>
      <c r="J21" s="36" t="s">
        <v>57</v>
      </c>
      <c r="K21" s="4"/>
      <c r="L21" s="4">
        <v>5</v>
      </c>
      <c r="M21" s="4"/>
      <c r="N21" s="9"/>
      <c r="O21" s="15"/>
      <c r="P21" s="2"/>
      <c r="Q21" s="2"/>
      <c r="R21" s="2"/>
      <c r="S21" s="2"/>
      <c r="T21" s="2"/>
    </row>
    <row r="22" spans="2:20" ht="18.75" customHeight="1" thickBot="1">
      <c r="B22" s="6" t="s">
        <v>65</v>
      </c>
      <c r="C22" s="6">
        <f>VLOOKUP(D5,種族リスト!$A$1:$E$38,5,FALSE)</f>
        <v>3</v>
      </c>
      <c r="D22" s="115">
        <v>200</v>
      </c>
      <c r="E22" s="115">
        <f>C22+C23+D22+F22</f>
        <v>214</v>
      </c>
      <c r="F22" s="117">
        <v>6</v>
      </c>
      <c r="G22" s="162">
        <f>2^($C$11/100)</f>
        <v>2</v>
      </c>
      <c r="H22" s="163"/>
      <c r="I22" s="164"/>
      <c r="J22" s="103">
        <f>(E22+E14/2)*$G22</f>
        <v>442</v>
      </c>
      <c r="K22" s="4"/>
      <c r="L22" s="4"/>
      <c r="M22" s="4"/>
      <c r="N22" s="9"/>
      <c r="O22" s="15"/>
      <c r="P22" s="2"/>
      <c r="Q22" s="2"/>
      <c r="R22" s="2"/>
      <c r="S22" s="2"/>
      <c r="T22" s="2"/>
    </row>
    <row r="23" spans="2:20" ht="18.75" customHeight="1" thickBot="1">
      <c r="B23" s="6" t="s">
        <v>110</v>
      </c>
      <c r="C23" s="6">
        <f>VLOOKUP(F5,職業リスト!$B:$F,4,FALSE)</f>
        <v>5</v>
      </c>
      <c r="D23" s="116"/>
      <c r="E23" s="116"/>
      <c r="F23" s="118"/>
      <c r="G23" s="165"/>
      <c r="H23" s="166"/>
      <c r="I23" s="167"/>
      <c r="J23" s="103"/>
      <c r="K23" s="13"/>
      <c r="L23" s="13"/>
      <c r="M23" s="13"/>
      <c r="N23" s="39"/>
      <c r="O23" s="43"/>
      <c r="P23" s="2"/>
      <c r="Q23" s="2"/>
      <c r="R23" s="2"/>
      <c r="S23" s="2"/>
      <c r="T23" s="2"/>
    </row>
    <row r="24" spans="2:20" ht="18.75" customHeight="1">
      <c r="P24" s="2"/>
      <c r="Q24" s="2"/>
      <c r="R24" s="2"/>
      <c r="S24" s="2"/>
      <c r="T24" s="2"/>
    </row>
    <row r="25" spans="2:20" ht="18.75" customHeight="1">
      <c r="B25" s="104" t="s">
        <v>773</v>
      </c>
      <c r="C25" s="104"/>
      <c r="P25" s="2"/>
      <c r="Q25" s="2"/>
      <c r="R25" s="2"/>
      <c r="S25" s="2"/>
      <c r="T25" s="2"/>
    </row>
    <row r="26" spans="2:20" ht="18.75" customHeight="1">
      <c r="B26" s="64" t="s">
        <v>776</v>
      </c>
      <c r="C26" s="64" t="s">
        <v>777</v>
      </c>
      <c r="D26" s="64" t="s">
        <v>1120</v>
      </c>
      <c r="E26" s="64" t="s">
        <v>1121</v>
      </c>
      <c r="F26" s="64" t="s">
        <v>774</v>
      </c>
      <c r="G26" s="80" t="s">
        <v>782</v>
      </c>
      <c r="H26" s="80" t="s">
        <v>154</v>
      </c>
      <c r="I26" s="80" t="s">
        <v>1118</v>
      </c>
      <c r="J26" s="64" t="s">
        <v>771</v>
      </c>
      <c r="K26" s="81"/>
      <c r="L26" s="78" t="s">
        <v>129</v>
      </c>
      <c r="M26" t="s">
        <v>914</v>
      </c>
      <c r="N26" t="s">
        <v>772</v>
      </c>
      <c r="P26" s="2"/>
      <c r="Q26" s="2"/>
      <c r="R26" s="2"/>
      <c r="S26" s="2"/>
      <c r="T26" s="2"/>
    </row>
    <row r="27" spans="2:20" ht="18.75" customHeight="1">
      <c r="B27" s="64">
        <v>9</v>
      </c>
      <c r="C27" s="74">
        <v>4</v>
      </c>
      <c r="D27" s="64">
        <f>COUNT($B$27:$B$34)</f>
        <v>4</v>
      </c>
      <c r="E27" s="64">
        <f>H27/B27</f>
        <v>0.22222222222222221</v>
      </c>
      <c r="F27" s="74">
        <f>ROUNDUP(AVERAGE($B$27:$B$34),0)</f>
        <v>11</v>
      </c>
      <c r="G27" s="80" t="s">
        <v>1177</v>
      </c>
      <c r="H27" s="82">
        <f>VLOOKUP($G$27,モンスターリスト!$B:$H,2,0)</f>
        <v>2</v>
      </c>
      <c r="I27" s="82">
        <f>VLOOKUP($G$27,モンスターリスト!$B:$H,7,0)</f>
        <v>40</v>
      </c>
      <c r="J27" s="84">
        <f>ROUNDUP(I27/F27*E27,0)</f>
        <v>1</v>
      </c>
      <c r="K27" s="64" t="e">
        <f>AVERAGE($J$27:$J$34:$J$30)</f>
        <v>#DIV/0!</v>
      </c>
      <c r="L27">
        <v>1</v>
      </c>
      <c r="M27" s="98"/>
      <c r="N27" s="99">
        <f>100*L27^2</f>
        <v>100</v>
      </c>
      <c r="P27" s="2"/>
      <c r="Q27" s="2"/>
      <c r="R27" s="2"/>
      <c r="S27" s="2"/>
      <c r="T27" s="2"/>
    </row>
    <row r="28" spans="2:20" ht="18.75" customHeight="1">
      <c r="B28" s="64">
        <v>22</v>
      </c>
      <c r="C28" s="64">
        <v>0.1</v>
      </c>
      <c r="D28" s="64">
        <f t="shared" ref="D28:D34" si="0">COUNT($B$27:$B$34)</f>
        <v>4</v>
      </c>
      <c r="E28" s="64">
        <f t="shared" ref="E28:E34" si="1">H28/B28</f>
        <v>9.0909090909090912E-2</v>
      </c>
      <c r="F28" s="74">
        <f t="shared" ref="F28:F34" si="2">ROUNDUP(AVERAGE($B$27:$B$34),0)</f>
        <v>11</v>
      </c>
      <c r="G28" s="80" t="s">
        <v>1119</v>
      </c>
      <c r="H28" s="82">
        <f>VLOOKUP($G$27,モンスターリスト!$B:$H,2,0)</f>
        <v>2</v>
      </c>
      <c r="I28" s="82">
        <f>VLOOKUP($G$27,モンスターリスト!$B:$H,7,0)</f>
        <v>40</v>
      </c>
      <c r="J28" s="84">
        <f t="shared" ref="J28:J34" si="3">ROUNDUP(I28/F28*E28,0)</f>
        <v>1</v>
      </c>
      <c r="K28" s="64" t="e">
        <f>AVERAGE($J$27:$J$34:$J$30)</f>
        <v>#DIV/0!</v>
      </c>
      <c r="L28">
        <v>2</v>
      </c>
      <c r="M28" s="98">
        <f>SUM(N27:N27)</f>
        <v>100</v>
      </c>
      <c r="N28" s="99">
        <f>100*L28^2</f>
        <v>400</v>
      </c>
      <c r="P28" s="2"/>
      <c r="Q28" s="2"/>
      <c r="R28" s="2"/>
      <c r="S28" s="2"/>
      <c r="T28" s="2"/>
    </row>
    <row r="29" spans="2:20" ht="18.75" customHeight="1">
      <c r="B29" s="64">
        <v>5</v>
      </c>
      <c r="C29" s="64">
        <v>4</v>
      </c>
      <c r="D29" s="64">
        <f t="shared" si="0"/>
        <v>4</v>
      </c>
      <c r="E29" s="64">
        <f t="shared" si="1"/>
        <v>0.4</v>
      </c>
      <c r="F29" s="74">
        <f t="shared" si="2"/>
        <v>11</v>
      </c>
      <c r="G29" s="80" t="s">
        <v>1119</v>
      </c>
      <c r="H29" s="82">
        <f>VLOOKUP($G$27,モンスターリスト!$B:$H,2,0)</f>
        <v>2</v>
      </c>
      <c r="I29" s="82">
        <f>VLOOKUP($G$27,モンスターリスト!$B:$H,7,0)</f>
        <v>40</v>
      </c>
      <c r="J29" s="84">
        <f t="shared" si="3"/>
        <v>2</v>
      </c>
      <c r="K29" s="64" t="e">
        <f>AVERAGE($J$27:$J$34:$J$30)</f>
        <v>#DIV/0!</v>
      </c>
      <c r="L29">
        <v>3</v>
      </c>
      <c r="M29" s="98">
        <f>SUM($N$27:N28)</f>
        <v>500</v>
      </c>
      <c r="N29" s="99">
        <f t="shared" ref="N29:N92" si="4">100*L29^2</f>
        <v>900</v>
      </c>
      <c r="P29" s="2"/>
      <c r="Q29" s="2"/>
      <c r="R29" s="2"/>
      <c r="S29" s="2"/>
      <c r="T29" s="2"/>
    </row>
    <row r="30" spans="2:20" ht="18.75" customHeight="1">
      <c r="B30" s="64">
        <v>5</v>
      </c>
      <c r="C30" s="64">
        <v>4</v>
      </c>
      <c r="D30" s="64">
        <f t="shared" si="0"/>
        <v>4</v>
      </c>
      <c r="E30" s="64">
        <f t="shared" si="1"/>
        <v>0.4</v>
      </c>
      <c r="F30" s="74">
        <f t="shared" si="2"/>
        <v>11</v>
      </c>
      <c r="G30" s="80" t="s">
        <v>1119</v>
      </c>
      <c r="H30" s="82">
        <f>VLOOKUP($G$27,モンスターリスト!$B:$H,2,0)</f>
        <v>2</v>
      </c>
      <c r="I30" s="82">
        <f>VLOOKUP($G$27,モンスターリスト!$B:$H,7,0)</f>
        <v>40</v>
      </c>
      <c r="J30" s="84">
        <f t="shared" si="3"/>
        <v>2</v>
      </c>
      <c r="K30" s="64" t="e">
        <f>AVERAGE($J$27:$J$34:$J$30)</f>
        <v>#DIV/0!</v>
      </c>
      <c r="L30">
        <v>4</v>
      </c>
      <c r="M30" s="98">
        <f>SUM($N$27:N29)</f>
        <v>1400</v>
      </c>
      <c r="N30" s="99">
        <f t="shared" si="4"/>
        <v>1600</v>
      </c>
      <c r="P30" s="2"/>
      <c r="Q30" s="2"/>
      <c r="R30" s="2"/>
      <c r="S30" s="2"/>
      <c r="T30" s="2"/>
    </row>
    <row r="31" spans="2:20" ht="18.75" customHeight="1">
      <c r="B31" s="64"/>
      <c r="C31" s="64">
        <v>4</v>
      </c>
      <c r="D31" s="64">
        <f t="shared" si="0"/>
        <v>4</v>
      </c>
      <c r="E31" s="64" t="e">
        <f t="shared" si="1"/>
        <v>#DIV/0!</v>
      </c>
      <c r="F31" s="74">
        <f t="shared" si="2"/>
        <v>11</v>
      </c>
      <c r="G31" s="64"/>
      <c r="H31" s="82">
        <f>VLOOKUP($G$27,モンスターリスト!$B:$H,2,0)</f>
        <v>2</v>
      </c>
      <c r="I31" s="82">
        <f>VLOOKUP($G$27,モンスターリスト!$B:$H,7,0)</f>
        <v>40</v>
      </c>
      <c r="J31" s="84" t="e">
        <f>ROUNDUP(I31/F31*E31,0)</f>
        <v>#DIV/0!</v>
      </c>
      <c r="K31" s="64" t="e">
        <f>AVERAGE($J$27:$J$34:$J$30)</f>
        <v>#DIV/0!</v>
      </c>
      <c r="L31">
        <v>5</v>
      </c>
      <c r="M31" s="98">
        <f>SUM($N$27:N30)</f>
        <v>3000</v>
      </c>
      <c r="N31" s="99">
        <f t="shared" si="4"/>
        <v>2500</v>
      </c>
      <c r="P31" s="2"/>
      <c r="Q31" s="2"/>
      <c r="R31" s="2"/>
      <c r="S31" s="2"/>
      <c r="T31" s="2"/>
    </row>
    <row r="32" spans="2:20" ht="18.75" customHeight="1">
      <c r="B32" s="64"/>
      <c r="C32" s="64">
        <v>4</v>
      </c>
      <c r="D32" s="64">
        <f t="shared" si="0"/>
        <v>4</v>
      </c>
      <c r="E32" s="64" t="e">
        <f t="shared" si="1"/>
        <v>#DIV/0!</v>
      </c>
      <c r="F32" s="74">
        <f t="shared" si="2"/>
        <v>11</v>
      </c>
      <c r="G32" s="64"/>
      <c r="H32" s="82">
        <f>VLOOKUP($G$27,モンスターリスト!$B:$H,2,0)</f>
        <v>2</v>
      </c>
      <c r="I32" s="82">
        <f>VLOOKUP($G$27,モンスターリスト!$B:$H,7,0)</f>
        <v>40</v>
      </c>
      <c r="J32" s="84" t="e">
        <f t="shared" si="3"/>
        <v>#DIV/0!</v>
      </c>
      <c r="K32" s="64" t="e">
        <f>AVERAGE($J$27:$J$34:$J$30)</f>
        <v>#DIV/0!</v>
      </c>
      <c r="L32">
        <v>6</v>
      </c>
      <c r="M32" s="98">
        <f>SUM($N$27:N31)</f>
        <v>5500</v>
      </c>
      <c r="N32" s="99">
        <f t="shared" si="4"/>
        <v>3600</v>
      </c>
      <c r="P32" s="2"/>
      <c r="Q32" s="2"/>
      <c r="R32" s="2"/>
      <c r="S32" s="2"/>
      <c r="T32" s="2"/>
    </row>
    <row r="33" spans="2:20" ht="18.75" customHeight="1">
      <c r="B33" s="64"/>
      <c r="C33" s="64">
        <v>4</v>
      </c>
      <c r="D33" s="64">
        <f t="shared" si="0"/>
        <v>4</v>
      </c>
      <c r="E33" s="64" t="e">
        <f t="shared" si="1"/>
        <v>#DIV/0!</v>
      </c>
      <c r="F33" s="74">
        <f t="shared" si="2"/>
        <v>11</v>
      </c>
      <c r="G33" s="64"/>
      <c r="H33" s="82">
        <f>VLOOKUP($G$27,モンスターリスト!$B:$H,2,0)</f>
        <v>2</v>
      </c>
      <c r="I33" s="82">
        <f>VLOOKUP($G$27,モンスターリスト!$B:$H,7,0)</f>
        <v>40</v>
      </c>
      <c r="J33" s="84" t="e">
        <f t="shared" si="3"/>
        <v>#DIV/0!</v>
      </c>
      <c r="K33" s="64" t="e">
        <f>AVERAGE($J$27:$J$34:$J$30)</f>
        <v>#DIV/0!</v>
      </c>
      <c r="L33">
        <v>7</v>
      </c>
      <c r="M33" s="98">
        <f>SUM($N$27:N32)</f>
        <v>9100</v>
      </c>
      <c r="N33" s="99">
        <f t="shared" si="4"/>
        <v>4900</v>
      </c>
      <c r="P33" s="2"/>
      <c r="Q33" s="2"/>
      <c r="R33" s="2"/>
      <c r="S33" s="2"/>
      <c r="T33" s="2"/>
    </row>
    <row r="34" spans="2:20" ht="18.75" customHeight="1">
      <c r="B34" s="64"/>
      <c r="C34" s="64">
        <v>4</v>
      </c>
      <c r="D34" s="64">
        <f t="shared" si="0"/>
        <v>4</v>
      </c>
      <c r="E34" s="64" t="e">
        <f t="shared" si="1"/>
        <v>#DIV/0!</v>
      </c>
      <c r="F34" s="74">
        <f t="shared" si="2"/>
        <v>11</v>
      </c>
      <c r="G34" s="64"/>
      <c r="H34" s="82">
        <f>VLOOKUP($G$27,モンスターリスト!$B:$H,2,0)</f>
        <v>2</v>
      </c>
      <c r="I34" s="82">
        <f>VLOOKUP($G$27,モンスターリスト!$B:$H,7,0)</f>
        <v>40</v>
      </c>
      <c r="J34" s="84" t="e">
        <f t="shared" si="3"/>
        <v>#DIV/0!</v>
      </c>
      <c r="K34" s="64" t="e">
        <f>AVERAGE($J$27:$J$34:$J$30)</f>
        <v>#DIV/0!</v>
      </c>
      <c r="L34">
        <v>8</v>
      </c>
      <c r="M34" s="98">
        <f>SUM($N$27:N33)</f>
        <v>14000</v>
      </c>
      <c r="N34" s="99">
        <f t="shared" si="4"/>
        <v>6400</v>
      </c>
      <c r="P34" s="2"/>
      <c r="Q34" s="2"/>
      <c r="R34" s="2"/>
      <c r="S34" s="2"/>
      <c r="T34" s="2"/>
    </row>
    <row r="35" spans="2:20" ht="18.75" customHeight="1">
      <c r="E35" s="42"/>
      <c r="J35" s="72"/>
      <c r="L35">
        <v>9</v>
      </c>
      <c r="M35" s="98">
        <f>SUM($N$27:N34)</f>
        <v>20400</v>
      </c>
      <c r="N35" s="99">
        <f t="shared" si="4"/>
        <v>8100</v>
      </c>
      <c r="P35" s="2"/>
      <c r="Q35" s="2"/>
      <c r="R35" s="2"/>
      <c r="S35" s="2"/>
      <c r="T35" s="2"/>
    </row>
    <row r="36" spans="2:20" ht="18.75" customHeight="1">
      <c r="E36" s="42"/>
      <c r="J36" s="72"/>
      <c r="L36">
        <v>10</v>
      </c>
      <c r="M36" s="98">
        <f>SUM($N$27:N35)</f>
        <v>28500</v>
      </c>
      <c r="N36" s="99">
        <f t="shared" si="4"/>
        <v>10000</v>
      </c>
      <c r="P36" s="2"/>
      <c r="Q36" s="2"/>
      <c r="R36" s="2"/>
      <c r="S36" s="2"/>
      <c r="T36" s="2"/>
    </row>
    <row r="37" spans="2:20" ht="18.75" customHeight="1">
      <c r="E37" s="42"/>
      <c r="J37" s="72"/>
      <c r="L37">
        <v>11</v>
      </c>
      <c r="M37" s="98">
        <f>SUM($N$27:N36)</f>
        <v>38500</v>
      </c>
      <c r="N37" s="99">
        <f t="shared" si="4"/>
        <v>12100</v>
      </c>
      <c r="P37" s="2"/>
      <c r="Q37" s="2"/>
      <c r="R37" s="2"/>
      <c r="S37" s="2"/>
      <c r="T37" s="2"/>
    </row>
    <row r="38" spans="2:20" ht="18.75" customHeight="1">
      <c r="E38" s="42"/>
      <c r="J38" s="72"/>
      <c r="L38">
        <v>12</v>
      </c>
      <c r="M38" s="98">
        <f>SUM($N$27:N37)</f>
        <v>50600</v>
      </c>
      <c r="N38" s="99">
        <f t="shared" si="4"/>
        <v>14400</v>
      </c>
      <c r="P38" s="2"/>
      <c r="Q38" s="2"/>
      <c r="R38" s="2"/>
      <c r="S38" s="2"/>
      <c r="T38" s="2"/>
    </row>
    <row r="39" spans="2:20">
      <c r="E39" s="42"/>
      <c r="J39" s="72"/>
      <c r="L39">
        <v>13</v>
      </c>
      <c r="M39" s="98">
        <f>SUM($N$27:N38)</f>
        <v>65000</v>
      </c>
      <c r="N39" s="99">
        <f t="shared" si="4"/>
        <v>16900</v>
      </c>
    </row>
    <row r="40" spans="2:20">
      <c r="E40" s="42"/>
      <c r="J40" s="72"/>
      <c r="L40">
        <v>14</v>
      </c>
      <c r="M40" s="98">
        <f>SUM($N$27:N39)</f>
        <v>81900</v>
      </c>
      <c r="N40" s="99">
        <f t="shared" si="4"/>
        <v>19600</v>
      </c>
    </row>
    <row r="41" spans="2:20">
      <c r="E41" s="42"/>
      <c r="J41" s="72"/>
      <c r="L41">
        <v>15</v>
      </c>
      <c r="M41" s="98">
        <f>SUM($N$27:N40)</f>
        <v>101500</v>
      </c>
      <c r="N41" s="99">
        <f t="shared" si="4"/>
        <v>22500</v>
      </c>
    </row>
    <row r="42" spans="2:20">
      <c r="E42" s="42"/>
      <c r="J42" s="72"/>
      <c r="L42">
        <v>16</v>
      </c>
      <c r="M42" s="98">
        <f>SUM($N$27:N41)</f>
        <v>124000</v>
      </c>
      <c r="N42" s="99">
        <f t="shared" si="4"/>
        <v>25600</v>
      </c>
    </row>
    <row r="43" spans="2:20">
      <c r="E43" s="42"/>
      <c r="J43" s="72"/>
      <c r="L43">
        <v>17</v>
      </c>
      <c r="M43" s="98">
        <f>SUM($N$27:N42)</f>
        <v>149600</v>
      </c>
      <c r="N43" s="99">
        <f t="shared" si="4"/>
        <v>28900</v>
      </c>
    </row>
    <row r="44" spans="2:20">
      <c r="E44" s="42"/>
      <c r="J44" s="72"/>
      <c r="L44">
        <v>18</v>
      </c>
      <c r="M44" s="98">
        <f>SUM($N$27:N43)</f>
        <v>178500</v>
      </c>
      <c r="N44" s="99">
        <f t="shared" si="4"/>
        <v>32400</v>
      </c>
    </row>
    <row r="45" spans="2:20">
      <c r="E45" s="42"/>
      <c r="J45" s="72"/>
      <c r="L45">
        <v>19</v>
      </c>
      <c r="M45" s="98">
        <f>SUM($N$27:N44)</f>
        <v>210900</v>
      </c>
      <c r="N45" s="99">
        <f t="shared" si="4"/>
        <v>36100</v>
      </c>
    </row>
    <row r="46" spans="2:20">
      <c r="E46" s="42"/>
      <c r="J46" s="72"/>
      <c r="L46">
        <v>20</v>
      </c>
      <c r="M46" s="98">
        <f>SUM($N$27:N45)</f>
        <v>247000</v>
      </c>
      <c r="N46" s="99">
        <f t="shared" si="4"/>
        <v>40000</v>
      </c>
    </row>
    <row r="47" spans="2:20">
      <c r="E47" s="42"/>
      <c r="J47" s="72"/>
      <c r="L47">
        <v>21</v>
      </c>
      <c r="M47" s="98">
        <f>SUM($N$27:N46)</f>
        <v>287000</v>
      </c>
      <c r="N47" s="99">
        <f t="shared" si="4"/>
        <v>44100</v>
      </c>
    </row>
    <row r="48" spans="2:20">
      <c r="E48" s="42"/>
      <c r="J48" s="72"/>
      <c r="L48">
        <v>22</v>
      </c>
      <c r="M48" s="98">
        <f>SUM($N$27:N47)</f>
        <v>331100</v>
      </c>
      <c r="N48" s="99">
        <f t="shared" si="4"/>
        <v>48400</v>
      </c>
    </row>
    <row r="49" spans="5:14">
      <c r="E49" s="42"/>
      <c r="J49" s="72"/>
      <c r="L49">
        <v>23</v>
      </c>
      <c r="M49" s="98">
        <f>SUM($N$27:N48)</f>
        <v>379500</v>
      </c>
      <c r="N49" s="99">
        <f t="shared" si="4"/>
        <v>52900</v>
      </c>
    </row>
    <row r="50" spans="5:14">
      <c r="E50" s="42"/>
      <c r="J50" s="72"/>
      <c r="L50">
        <v>24</v>
      </c>
      <c r="M50" s="98">
        <f>SUM($N$27:N49)</f>
        <v>432400</v>
      </c>
      <c r="N50" s="99">
        <f t="shared" si="4"/>
        <v>57600</v>
      </c>
    </row>
    <row r="51" spans="5:14">
      <c r="E51" s="42"/>
      <c r="J51" s="72"/>
      <c r="L51">
        <v>25</v>
      </c>
      <c r="M51" s="98">
        <f>SUM($N$27:N50)</f>
        <v>490000</v>
      </c>
      <c r="N51" s="99">
        <f t="shared" si="4"/>
        <v>62500</v>
      </c>
    </row>
    <row r="52" spans="5:14">
      <c r="E52" s="42"/>
      <c r="J52" s="72"/>
      <c r="L52">
        <v>26</v>
      </c>
      <c r="M52" s="98">
        <f>SUM($N$27:N51)</f>
        <v>552500</v>
      </c>
      <c r="N52" s="99">
        <f t="shared" si="4"/>
        <v>67600</v>
      </c>
    </row>
    <row r="53" spans="5:14">
      <c r="E53" s="42"/>
      <c r="J53" s="72"/>
      <c r="L53">
        <v>27</v>
      </c>
      <c r="M53" s="98">
        <f>SUM($N$27:N52)</f>
        <v>620100</v>
      </c>
      <c r="N53" s="99">
        <f t="shared" si="4"/>
        <v>72900</v>
      </c>
    </row>
    <row r="54" spans="5:14">
      <c r="E54" s="42"/>
      <c r="J54" s="72"/>
      <c r="L54">
        <v>28</v>
      </c>
      <c r="M54" s="98">
        <f>SUM($N$27:N53)</f>
        <v>693000</v>
      </c>
      <c r="N54" s="99">
        <f t="shared" si="4"/>
        <v>78400</v>
      </c>
    </row>
    <row r="55" spans="5:14">
      <c r="E55" s="42"/>
      <c r="J55" s="72"/>
      <c r="L55">
        <v>29</v>
      </c>
      <c r="M55" s="98">
        <f>SUM($N$27:N54)</f>
        <v>771400</v>
      </c>
      <c r="N55" s="99">
        <f t="shared" si="4"/>
        <v>84100</v>
      </c>
    </row>
    <row r="56" spans="5:14">
      <c r="E56" s="42"/>
      <c r="J56" s="72"/>
      <c r="L56">
        <v>30</v>
      </c>
      <c r="M56" s="98">
        <f>SUM($N$27:N55)</f>
        <v>855500</v>
      </c>
      <c r="N56" s="99">
        <f t="shared" si="4"/>
        <v>90000</v>
      </c>
    </row>
    <row r="57" spans="5:14">
      <c r="E57" s="42"/>
      <c r="J57" s="72"/>
      <c r="L57">
        <v>31</v>
      </c>
      <c r="M57" s="98">
        <f>SUM($N$27:N56)</f>
        <v>945500</v>
      </c>
      <c r="N57" s="99">
        <f t="shared" si="4"/>
        <v>96100</v>
      </c>
    </row>
    <row r="58" spans="5:14">
      <c r="E58" s="42"/>
      <c r="J58" s="72"/>
      <c r="L58">
        <v>32</v>
      </c>
      <c r="M58" s="98">
        <f>SUM($N$27:N57)</f>
        <v>1041600</v>
      </c>
      <c r="N58" s="99">
        <f t="shared" si="4"/>
        <v>102400</v>
      </c>
    </row>
    <row r="59" spans="5:14">
      <c r="E59" s="42"/>
      <c r="J59" s="72"/>
      <c r="L59">
        <v>33</v>
      </c>
      <c r="M59" s="98">
        <f>SUM($N$27:N58)</f>
        <v>1144000</v>
      </c>
      <c r="N59" s="99">
        <f t="shared" si="4"/>
        <v>108900</v>
      </c>
    </row>
    <row r="60" spans="5:14">
      <c r="E60" s="42"/>
      <c r="J60" s="72"/>
      <c r="L60">
        <v>34</v>
      </c>
      <c r="M60" s="98">
        <f>SUM($N$27:N59)</f>
        <v>1252900</v>
      </c>
      <c r="N60" s="99">
        <f t="shared" si="4"/>
        <v>115600</v>
      </c>
    </row>
    <row r="61" spans="5:14">
      <c r="E61" s="42"/>
      <c r="J61" s="72"/>
      <c r="L61">
        <v>35</v>
      </c>
      <c r="M61" s="98">
        <f>SUM($N$27:N60)</f>
        <v>1368500</v>
      </c>
      <c r="N61" s="99">
        <f t="shared" si="4"/>
        <v>122500</v>
      </c>
    </row>
    <row r="62" spans="5:14">
      <c r="E62" s="42"/>
      <c r="J62" s="72"/>
      <c r="L62">
        <v>36</v>
      </c>
      <c r="M62" s="98">
        <f>SUM($N$27:N61)</f>
        <v>1491000</v>
      </c>
      <c r="N62" s="99">
        <f t="shared" si="4"/>
        <v>129600</v>
      </c>
    </row>
    <row r="63" spans="5:14">
      <c r="E63" s="42"/>
      <c r="J63" s="72"/>
      <c r="L63">
        <v>37</v>
      </c>
      <c r="M63" s="98">
        <f>SUM($N$27:N62)</f>
        <v>1620600</v>
      </c>
      <c r="N63" s="99">
        <f t="shared" si="4"/>
        <v>136900</v>
      </c>
    </row>
    <row r="64" spans="5:14">
      <c r="E64" s="42"/>
      <c r="J64" s="72"/>
      <c r="L64">
        <v>38</v>
      </c>
      <c r="M64" s="98">
        <f>SUM($N$27:N63)</f>
        <v>1757500</v>
      </c>
      <c r="N64" s="99">
        <f t="shared" si="4"/>
        <v>144400</v>
      </c>
    </row>
    <row r="65" spans="5:14">
      <c r="E65" s="42"/>
      <c r="J65" s="72"/>
      <c r="L65">
        <v>39</v>
      </c>
      <c r="M65" s="98">
        <f>SUM($N$27:N64)</f>
        <v>1901900</v>
      </c>
      <c r="N65" s="99">
        <f t="shared" si="4"/>
        <v>152100</v>
      </c>
    </row>
    <row r="66" spans="5:14">
      <c r="E66" s="42"/>
      <c r="J66" s="72"/>
      <c r="L66">
        <v>40</v>
      </c>
      <c r="M66" s="98">
        <f>SUM($N$27:N65)</f>
        <v>2054000</v>
      </c>
      <c r="N66" s="99">
        <f t="shared" si="4"/>
        <v>160000</v>
      </c>
    </row>
    <row r="67" spans="5:14">
      <c r="E67" s="42"/>
      <c r="J67" s="72"/>
      <c r="L67">
        <v>41</v>
      </c>
      <c r="M67" s="98">
        <f>SUM($N$27:N66)</f>
        <v>2214000</v>
      </c>
      <c r="N67" s="99">
        <f t="shared" si="4"/>
        <v>168100</v>
      </c>
    </row>
    <row r="68" spans="5:14">
      <c r="E68" s="42"/>
      <c r="J68" s="72"/>
      <c r="L68">
        <v>42</v>
      </c>
      <c r="M68" s="98">
        <f>SUM($N$27:N67)</f>
        <v>2382100</v>
      </c>
      <c r="N68" s="99">
        <f t="shared" si="4"/>
        <v>176400</v>
      </c>
    </row>
    <row r="69" spans="5:14">
      <c r="E69" s="42"/>
      <c r="J69" s="72"/>
      <c r="L69">
        <v>43</v>
      </c>
      <c r="M69" s="98">
        <f>SUM($N$27:N68)</f>
        <v>2558500</v>
      </c>
      <c r="N69" s="99">
        <f t="shared" si="4"/>
        <v>184900</v>
      </c>
    </row>
    <row r="70" spans="5:14">
      <c r="E70" s="42"/>
      <c r="J70" s="72"/>
      <c r="L70">
        <v>44</v>
      </c>
      <c r="M70" s="98">
        <f>SUM($N$27:N69)</f>
        <v>2743400</v>
      </c>
      <c r="N70" s="99">
        <f t="shared" si="4"/>
        <v>193600</v>
      </c>
    </row>
    <row r="71" spans="5:14">
      <c r="E71" s="42"/>
      <c r="J71" s="72"/>
      <c r="L71">
        <v>45</v>
      </c>
      <c r="M71" s="98">
        <f>SUM($N$27:N70)</f>
        <v>2937000</v>
      </c>
      <c r="N71" s="99">
        <f t="shared" si="4"/>
        <v>202500</v>
      </c>
    </row>
    <row r="72" spans="5:14">
      <c r="E72" s="42"/>
      <c r="J72" s="72"/>
      <c r="L72">
        <v>46</v>
      </c>
      <c r="M72" s="98">
        <f>SUM($N$27:N71)</f>
        <v>3139500</v>
      </c>
      <c r="N72" s="99">
        <f t="shared" si="4"/>
        <v>211600</v>
      </c>
    </row>
    <row r="73" spans="5:14">
      <c r="E73" s="42"/>
      <c r="J73" s="72"/>
      <c r="L73">
        <v>47</v>
      </c>
      <c r="M73" s="98">
        <f>SUM($N$27:N72)</f>
        <v>3351100</v>
      </c>
      <c r="N73" s="99">
        <f t="shared" si="4"/>
        <v>220900</v>
      </c>
    </row>
    <row r="74" spans="5:14">
      <c r="E74" s="42"/>
      <c r="J74" s="72"/>
      <c r="L74">
        <v>48</v>
      </c>
      <c r="M74" s="98">
        <f>SUM($N$27:N73)</f>
        <v>3572000</v>
      </c>
      <c r="N74" s="99">
        <f t="shared" si="4"/>
        <v>230400</v>
      </c>
    </row>
    <row r="75" spans="5:14">
      <c r="E75" s="42"/>
      <c r="J75" s="72"/>
      <c r="L75">
        <v>49</v>
      </c>
      <c r="M75" s="98">
        <f>SUM($N$27:N74)</f>
        <v>3802400</v>
      </c>
      <c r="N75" s="99">
        <f t="shared" si="4"/>
        <v>240100</v>
      </c>
    </row>
    <row r="76" spans="5:14">
      <c r="E76" s="42"/>
      <c r="J76" s="72"/>
      <c r="L76">
        <v>50</v>
      </c>
      <c r="M76" s="98">
        <f>SUM($N$27:N75)</f>
        <v>4042500</v>
      </c>
      <c r="N76" s="99">
        <f t="shared" si="4"/>
        <v>250000</v>
      </c>
    </row>
    <row r="77" spans="5:14">
      <c r="E77" s="42"/>
      <c r="J77" s="72"/>
      <c r="L77">
        <v>51</v>
      </c>
      <c r="M77" s="98">
        <f>SUM($N$27:N76)</f>
        <v>4292500</v>
      </c>
      <c r="N77" s="99">
        <f t="shared" si="4"/>
        <v>260100</v>
      </c>
    </row>
    <row r="78" spans="5:14">
      <c r="E78" s="42"/>
      <c r="J78" s="72"/>
      <c r="L78">
        <v>52</v>
      </c>
      <c r="M78" s="98">
        <f>SUM($N$27:N77)</f>
        <v>4552600</v>
      </c>
      <c r="N78" s="99">
        <f t="shared" si="4"/>
        <v>270400</v>
      </c>
    </row>
    <row r="79" spans="5:14">
      <c r="E79" s="42"/>
      <c r="J79" s="72"/>
      <c r="L79">
        <v>53</v>
      </c>
      <c r="M79" s="98">
        <f>SUM($N$27:N78)</f>
        <v>4823000</v>
      </c>
      <c r="N79" s="99">
        <f t="shared" si="4"/>
        <v>280900</v>
      </c>
    </row>
    <row r="80" spans="5:14">
      <c r="E80" s="42"/>
      <c r="J80" s="72"/>
      <c r="L80">
        <v>54</v>
      </c>
      <c r="M80" s="98">
        <f>SUM($N$27:N79)</f>
        <v>5103900</v>
      </c>
      <c r="N80" s="99">
        <f t="shared" si="4"/>
        <v>291600</v>
      </c>
    </row>
    <row r="81" spans="5:14">
      <c r="E81" s="42"/>
      <c r="J81" s="72"/>
      <c r="L81">
        <v>55</v>
      </c>
      <c r="M81" s="98">
        <f>SUM($N$27:N80)</f>
        <v>5395500</v>
      </c>
      <c r="N81" s="99">
        <f t="shared" si="4"/>
        <v>302500</v>
      </c>
    </row>
    <row r="82" spans="5:14">
      <c r="E82" s="42"/>
      <c r="J82" s="72"/>
      <c r="L82">
        <v>56</v>
      </c>
      <c r="M82" s="98">
        <f>SUM($N$27:N81)</f>
        <v>5698000</v>
      </c>
      <c r="N82" s="99">
        <f t="shared" si="4"/>
        <v>313600</v>
      </c>
    </row>
    <row r="83" spans="5:14">
      <c r="E83" s="42"/>
      <c r="J83" s="72"/>
      <c r="L83">
        <v>57</v>
      </c>
      <c r="M83" s="98">
        <f>SUM($N$27:N82)</f>
        <v>6011600</v>
      </c>
      <c r="N83" s="99">
        <f t="shared" si="4"/>
        <v>324900</v>
      </c>
    </row>
    <row r="84" spans="5:14">
      <c r="E84" s="42"/>
      <c r="J84" s="72"/>
      <c r="L84">
        <v>58</v>
      </c>
      <c r="M84" s="98">
        <f>SUM($N$27:N83)</f>
        <v>6336500</v>
      </c>
      <c r="N84" s="99">
        <f t="shared" si="4"/>
        <v>336400</v>
      </c>
    </row>
    <row r="85" spans="5:14">
      <c r="E85" s="42"/>
      <c r="J85" s="72"/>
      <c r="L85">
        <v>59</v>
      </c>
      <c r="M85" s="98">
        <f>SUM($N$27:N84)</f>
        <v>6672900</v>
      </c>
      <c r="N85" s="99">
        <f t="shared" si="4"/>
        <v>348100</v>
      </c>
    </row>
    <row r="86" spans="5:14">
      <c r="E86" s="42"/>
      <c r="J86" s="72"/>
      <c r="L86">
        <v>60</v>
      </c>
      <c r="M86" s="98">
        <f>SUM($N$27:N85)</f>
        <v>7021000</v>
      </c>
      <c r="N86" s="99">
        <f t="shared" si="4"/>
        <v>360000</v>
      </c>
    </row>
    <row r="87" spans="5:14">
      <c r="E87" s="42"/>
      <c r="J87" s="72"/>
      <c r="L87">
        <v>61</v>
      </c>
      <c r="M87" s="98">
        <f>SUM($N$27:N86)</f>
        <v>7381000</v>
      </c>
      <c r="N87" s="99">
        <f t="shared" si="4"/>
        <v>372100</v>
      </c>
    </row>
    <row r="88" spans="5:14">
      <c r="E88" s="42"/>
      <c r="J88" s="72"/>
      <c r="L88">
        <v>62</v>
      </c>
      <c r="M88" s="98">
        <f>SUM($N$27:N87)</f>
        <v>7753100</v>
      </c>
      <c r="N88" s="99">
        <f t="shared" si="4"/>
        <v>384400</v>
      </c>
    </row>
    <row r="89" spans="5:14">
      <c r="E89" s="42"/>
      <c r="J89" s="72"/>
      <c r="L89">
        <v>63</v>
      </c>
      <c r="M89" s="98">
        <f>SUM($N$27:N88)</f>
        <v>8137500</v>
      </c>
      <c r="N89" s="99">
        <f t="shared" si="4"/>
        <v>396900</v>
      </c>
    </row>
    <row r="90" spans="5:14">
      <c r="E90" s="42"/>
      <c r="J90" s="72"/>
      <c r="L90">
        <v>64</v>
      </c>
      <c r="M90" s="98">
        <f>SUM($N$27:N89)</f>
        <v>8534400</v>
      </c>
      <c r="N90" s="99">
        <f t="shared" si="4"/>
        <v>409600</v>
      </c>
    </row>
    <row r="91" spans="5:14">
      <c r="E91" s="42"/>
      <c r="J91" s="72"/>
      <c r="L91">
        <v>65</v>
      </c>
      <c r="M91" s="98">
        <f>SUM($N$27:N90)</f>
        <v>8944000</v>
      </c>
      <c r="N91" s="99">
        <f t="shared" si="4"/>
        <v>422500</v>
      </c>
    </row>
    <row r="92" spans="5:14">
      <c r="E92" s="42"/>
      <c r="J92" s="72"/>
      <c r="L92">
        <v>66</v>
      </c>
      <c r="M92" s="98">
        <f>SUM($N$27:N91)</f>
        <v>9366500</v>
      </c>
      <c r="N92" s="99">
        <f t="shared" si="4"/>
        <v>435600</v>
      </c>
    </row>
    <row r="93" spans="5:14">
      <c r="E93" s="42"/>
      <c r="J93" s="72"/>
      <c r="L93">
        <v>67</v>
      </c>
      <c r="M93" s="98">
        <f>SUM($N$27:N92)</f>
        <v>9802100</v>
      </c>
      <c r="N93" s="99">
        <f t="shared" ref="N93:N156" si="5">100*L93^2</f>
        <v>448900</v>
      </c>
    </row>
    <row r="94" spans="5:14">
      <c r="E94" s="42"/>
      <c r="J94" s="72"/>
      <c r="L94">
        <v>68</v>
      </c>
      <c r="M94" s="98">
        <f>SUM($N$27:N93)</f>
        <v>10251000</v>
      </c>
      <c r="N94" s="99">
        <f t="shared" si="5"/>
        <v>462400</v>
      </c>
    </row>
    <row r="95" spans="5:14">
      <c r="E95" s="42"/>
      <c r="J95" s="72"/>
      <c r="L95">
        <v>69</v>
      </c>
      <c r="M95" s="98">
        <f>SUM($N$27:N94)</f>
        <v>10713400</v>
      </c>
      <c r="N95" s="99">
        <f t="shared" si="5"/>
        <v>476100</v>
      </c>
    </row>
    <row r="96" spans="5:14">
      <c r="E96" s="42"/>
      <c r="J96" s="72"/>
      <c r="L96">
        <v>70</v>
      </c>
      <c r="M96" s="98">
        <f>SUM($N$27:N95)</f>
        <v>11189500</v>
      </c>
      <c r="N96" s="99">
        <f t="shared" si="5"/>
        <v>490000</v>
      </c>
    </row>
    <row r="97" spans="5:14">
      <c r="E97" s="42"/>
      <c r="J97" s="72"/>
      <c r="L97">
        <v>71</v>
      </c>
      <c r="M97" s="98">
        <f>SUM($N$27:N96)</f>
        <v>11679500</v>
      </c>
      <c r="N97" s="99">
        <f t="shared" si="5"/>
        <v>504100</v>
      </c>
    </row>
    <row r="98" spans="5:14">
      <c r="E98" s="42"/>
      <c r="J98" s="72"/>
      <c r="L98">
        <v>72</v>
      </c>
      <c r="M98" s="98">
        <f>SUM($N$27:N97)</f>
        <v>12183600</v>
      </c>
      <c r="N98" s="99">
        <f t="shared" si="5"/>
        <v>518400</v>
      </c>
    </row>
    <row r="99" spans="5:14">
      <c r="E99" s="42"/>
      <c r="J99" s="72"/>
      <c r="L99">
        <v>73</v>
      </c>
      <c r="M99" s="98">
        <f>SUM($N$27:N98)</f>
        <v>12702000</v>
      </c>
      <c r="N99" s="99">
        <f t="shared" si="5"/>
        <v>532900</v>
      </c>
    </row>
    <row r="100" spans="5:14">
      <c r="E100" s="42"/>
      <c r="J100" s="72"/>
      <c r="L100">
        <v>74</v>
      </c>
      <c r="M100" s="98">
        <f>SUM($N$27:N99)</f>
        <v>13234900</v>
      </c>
      <c r="N100" s="99">
        <f t="shared" si="5"/>
        <v>547600</v>
      </c>
    </row>
    <row r="101" spans="5:14">
      <c r="E101" s="42"/>
      <c r="J101" s="72"/>
      <c r="L101">
        <v>75</v>
      </c>
      <c r="M101" s="98">
        <f>SUM($N$27:N100)</f>
        <v>13782500</v>
      </c>
      <c r="N101" s="99">
        <f t="shared" si="5"/>
        <v>562500</v>
      </c>
    </row>
    <row r="102" spans="5:14">
      <c r="E102" s="42"/>
      <c r="J102" s="72"/>
      <c r="L102">
        <v>76</v>
      </c>
      <c r="M102" s="98">
        <f>SUM($N$27:N101)</f>
        <v>14345000</v>
      </c>
      <c r="N102" s="99">
        <f t="shared" si="5"/>
        <v>577600</v>
      </c>
    </row>
    <row r="103" spans="5:14">
      <c r="E103" s="42"/>
      <c r="J103" s="72"/>
      <c r="L103">
        <v>77</v>
      </c>
      <c r="M103" s="98">
        <f>SUM($N$27:N102)</f>
        <v>14922600</v>
      </c>
      <c r="N103" s="99">
        <f t="shared" si="5"/>
        <v>592900</v>
      </c>
    </row>
    <row r="104" spans="5:14">
      <c r="E104" s="42"/>
      <c r="J104" s="72"/>
      <c r="L104">
        <v>78</v>
      </c>
      <c r="M104" s="98">
        <f>SUM($N$27:N103)</f>
        <v>15515500</v>
      </c>
      <c r="N104" s="99">
        <f t="shared" si="5"/>
        <v>608400</v>
      </c>
    </row>
    <row r="105" spans="5:14">
      <c r="E105" s="42"/>
      <c r="J105" s="72"/>
      <c r="L105">
        <v>79</v>
      </c>
      <c r="M105" s="98">
        <f>SUM($N$27:N104)</f>
        <v>16123900</v>
      </c>
      <c r="N105" s="99">
        <f t="shared" si="5"/>
        <v>624100</v>
      </c>
    </row>
    <row r="106" spans="5:14">
      <c r="E106" s="42"/>
      <c r="J106" s="72"/>
      <c r="L106">
        <v>80</v>
      </c>
      <c r="M106" s="98">
        <f>SUM($N$27:N105)</f>
        <v>16748000</v>
      </c>
      <c r="N106" s="99">
        <f t="shared" si="5"/>
        <v>640000</v>
      </c>
    </row>
    <row r="107" spans="5:14">
      <c r="E107" s="42"/>
      <c r="J107" s="72"/>
      <c r="L107">
        <v>81</v>
      </c>
      <c r="M107" s="98">
        <f>SUM($N$27:N106)</f>
        <v>17388000</v>
      </c>
      <c r="N107" s="99">
        <f t="shared" si="5"/>
        <v>656100</v>
      </c>
    </row>
    <row r="108" spans="5:14">
      <c r="E108" s="42"/>
      <c r="J108" s="72"/>
      <c r="L108">
        <v>82</v>
      </c>
      <c r="M108" s="98">
        <f>SUM($N$27:N107)</f>
        <v>18044100</v>
      </c>
      <c r="N108" s="99">
        <f t="shared" si="5"/>
        <v>672400</v>
      </c>
    </row>
    <row r="109" spans="5:14">
      <c r="E109" s="42"/>
      <c r="J109" s="72"/>
      <c r="L109">
        <v>83</v>
      </c>
      <c r="M109" s="98">
        <f>SUM($N$27:N108)</f>
        <v>18716500</v>
      </c>
      <c r="N109" s="99">
        <f t="shared" si="5"/>
        <v>688900</v>
      </c>
    </row>
    <row r="110" spans="5:14">
      <c r="E110" s="42"/>
      <c r="J110" s="72"/>
      <c r="L110">
        <v>84</v>
      </c>
      <c r="M110" s="98">
        <f>SUM($N$27:N109)</f>
        <v>19405400</v>
      </c>
      <c r="N110" s="99">
        <f t="shared" si="5"/>
        <v>705600</v>
      </c>
    </row>
    <row r="111" spans="5:14">
      <c r="E111" s="42"/>
      <c r="J111" s="72"/>
      <c r="L111">
        <v>85</v>
      </c>
      <c r="M111" s="98">
        <f>SUM($N$27:N110)</f>
        <v>20111000</v>
      </c>
      <c r="N111" s="99">
        <f t="shared" si="5"/>
        <v>722500</v>
      </c>
    </row>
    <row r="112" spans="5:14">
      <c r="E112" s="42"/>
      <c r="J112" s="72"/>
      <c r="L112">
        <v>86</v>
      </c>
      <c r="M112" s="98">
        <f>SUM($N$27:N111)</f>
        <v>20833500</v>
      </c>
      <c r="N112" s="99">
        <f t="shared" si="5"/>
        <v>739600</v>
      </c>
    </row>
    <row r="113" spans="5:14">
      <c r="E113" s="42"/>
      <c r="J113" s="72"/>
      <c r="L113">
        <v>87</v>
      </c>
      <c r="M113" s="98">
        <f>SUM($N$27:N112)</f>
        <v>21573100</v>
      </c>
      <c r="N113" s="99">
        <f t="shared" si="5"/>
        <v>756900</v>
      </c>
    </row>
    <row r="114" spans="5:14">
      <c r="E114" s="42"/>
      <c r="J114" s="72"/>
      <c r="L114">
        <v>88</v>
      </c>
      <c r="M114" s="98">
        <f>SUM($N$27:N113)</f>
        <v>22330000</v>
      </c>
      <c r="N114" s="99">
        <f t="shared" si="5"/>
        <v>774400</v>
      </c>
    </row>
    <row r="115" spans="5:14">
      <c r="E115" s="42"/>
      <c r="J115" s="72"/>
      <c r="L115">
        <v>89</v>
      </c>
      <c r="M115" s="98">
        <f>SUM($N$27:N114)</f>
        <v>23104400</v>
      </c>
      <c r="N115" s="99">
        <f t="shared" si="5"/>
        <v>792100</v>
      </c>
    </row>
    <row r="116" spans="5:14">
      <c r="E116" s="42"/>
      <c r="J116" s="72"/>
      <c r="L116">
        <v>90</v>
      </c>
      <c r="M116" s="98">
        <f>SUM($N$27:N115)</f>
        <v>23896500</v>
      </c>
      <c r="N116" s="99">
        <f t="shared" si="5"/>
        <v>810000</v>
      </c>
    </row>
    <row r="117" spans="5:14">
      <c r="E117" s="42"/>
      <c r="J117" s="72"/>
      <c r="L117">
        <v>91</v>
      </c>
      <c r="M117" s="98">
        <f>SUM($N$27:N116)</f>
        <v>24706500</v>
      </c>
      <c r="N117" s="99">
        <f t="shared" si="5"/>
        <v>828100</v>
      </c>
    </row>
    <row r="118" spans="5:14">
      <c r="E118" s="42"/>
      <c r="J118" s="72"/>
      <c r="L118">
        <v>92</v>
      </c>
      <c r="M118" s="98">
        <f>SUM($N$27:N117)</f>
        <v>25534600</v>
      </c>
      <c r="N118" s="99">
        <f t="shared" si="5"/>
        <v>846400</v>
      </c>
    </row>
    <row r="119" spans="5:14">
      <c r="E119" s="42"/>
      <c r="J119" s="72"/>
      <c r="L119">
        <v>93</v>
      </c>
      <c r="M119" s="98">
        <f>SUM($N$27:N118)</f>
        <v>26381000</v>
      </c>
      <c r="N119" s="99">
        <f t="shared" si="5"/>
        <v>864900</v>
      </c>
    </row>
    <row r="120" spans="5:14">
      <c r="E120" s="42"/>
      <c r="J120" s="72"/>
      <c r="L120">
        <v>94</v>
      </c>
      <c r="M120" s="98">
        <f>SUM($N$27:N119)</f>
        <v>27245900</v>
      </c>
      <c r="N120" s="99">
        <f t="shared" si="5"/>
        <v>883600</v>
      </c>
    </row>
    <row r="121" spans="5:14">
      <c r="E121" s="42"/>
      <c r="J121" s="72"/>
      <c r="L121">
        <v>95</v>
      </c>
      <c r="M121" s="98">
        <f>SUM($N$27:N120)</f>
        <v>28129500</v>
      </c>
      <c r="N121" s="99">
        <f t="shared" si="5"/>
        <v>902500</v>
      </c>
    </row>
    <row r="122" spans="5:14">
      <c r="E122" s="42"/>
      <c r="J122" s="72"/>
      <c r="L122">
        <v>96</v>
      </c>
      <c r="M122" s="98">
        <f>SUM($N$27:N121)</f>
        <v>29032000</v>
      </c>
      <c r="N122" s="99">
        <f t="shared" si="5"/>
        <v>921600</v>
      </c>
    </row>
    <row r="123" spans="5:14">
      <c r="E123" s="42"/>
      <c r="J123" s="72"/>
      <c r="L123">
        <v>97</v>
      </c>
      <c r="M123" s="98">
        <f>SUM($N$27:N122)</f>
        <v>29953600</v>
      </c>
      <c r="N123" s="99">
        <f t="shared" si="5"/>
        <v>940900</v>
      </c>
    </row>
    <row r="124" spans="5:14">
      <c r="E124" s="42"/>
      <c r="J124" s="72"/>
      <c r="L124">
        <v>98</v>
      </c>
      <c r="M124" s="98">
        <f>SUM($N$27:N123)</f>
        <v>30894500</v>
      </c>
      <c r="N124" s="99">
        <f t="shared" si="5"/>
        <v>960400</v>
      </c>
    </row>
    <row r="125" spans="5:14">
      <c r="E125" s="42"/>
      <c r="J125" s="72"/>
      <c r="L125">
        <v>99</v>
      </c>
      <c r="M125" s="98">
        <f>SUM($N$27:N124)</f>
        <v>31854900</v>
      </c>
      <c r="N125" s="99">
        <f t="shared" si="5"/>
        <v>980100</v>
      </c>
    </row>
    <row r="126" spans="5:14">
      <c r="E126" s="42"/>
      <c r="J126" s="72"/>
      <c r="L126">
        <v>100</v>
      </c>
      <c r="M126" s="98">
        <f>SUM($N$27:N125)</f>
        <v>32835000</v>
      </c>
      <c r="N126" s="99">
        <f t="shared" si="5"/>
        <v>1000000</v>
      </c>
    </row>
    <row r="127" spans="5:14">
      <c r="E127" s="42"/>
      <c r="J127" s="72"/>
      <c r="L127">
        <v>101</v>
      </c>
      <c r="M127" s="98">
        <f>SUM($N$27:N126)</f>
        <v>33835000</v>
      </c>
      <c r="N127" s="99">
        <f t="shared" si="5"/>
        <v>1020100</v>
      </c>
    </row>
    <row r="128" spans="5:14">
      <c r="E128" s="42"/>
      <c r="J128" s="72"/>
      <c r="L128">
        <v>102</v>
      </c>
      <c r="M128" s="98">
        <f>SUM($N$27:N127)</f>
        <v>34855100</v>
      </c>
      <c r="N128" s="99">
        <f t="shared" si="5"/>
        <v>1040400</v>
      </c>
    </row>
    <row r="129" spans="5:14">
      <c r="E129" s="42"/>
      <c r="J129" s="72"/>
      <c r="L129">
        <v>103</v>
      </c>
      <c r="M129" s="98">
        <f>SUM($N$27:N128)</f>
        <v>35895500</v>
      </c>
      <c r="N129" s="99">
        <f t="shared" si="5"/>
        <v>1060900</v>
      </c>
    </row>
    <row r="130" spans="5:14">
      <c r="E130" s="42"/>
      <c r="J130" s="72"/>
      <c r="L130">
        <v>104</v>
      </c>
      <c r="M130" s="98">
        <f>SUM($N$27:N129)</f>
        <v>36956400</v>
      </c>
      <c r="N130" s="99">
        <f t="shared" si="5"/>
        <v>1081600</v>
      </c>
    </row>
    <row r="131" spans="5:14">
      <c r="E131" s="42"/>
      <c r="J131" s="72"/>
      <c r="L131">
        <v>105</v>
      </c>
      <c r="M131" s="98">
        <f>SUM($N$27:N130)</f>
        <v>38038000</v>
      </c>
      <c r="N131" s="99">
        <f t="shared" si="5"/>
        <v>1102500</v>
      </c>
    </row>
    <row r="132" spans="5:14">
      <c r="E132" s="42"/>
      <c r="J132" s="72"/>
      <c r="L132">
        <v>106</v>
      </c>
      <c r="M132" s="98">
        <f>SUM($N$27:N131)</f>
        <v>39140500</v>
      </c>
      <c r="N132" s="99">
        <f t="shared" si="5"/>
        <v>1123600</v>
      </c>
    </row>
    <row r="133" spans="5:14">
      <c r="E133" s="42"/>
      <c r="J133" s="72"/>
      <c r="L133">
        <v>107</v>
      </c>
      <c r="M133" s="98">
        <f>SUM($N$27:N132)</f>
        <v>40264100</v>
      </c>
      <c r="N133" s="99">
        <f t="shared" si="5"/>
        <v>1144900</v>
      </c>
    </row>
    <row r="134" spans="5:14">
      <c r="E134" s="42"/>
      <c r="J134" s="72"/>
      <c r="L134">
        <v>108</v>
      </c>
      <c r="M134" s="98">
        <f>SUM($N$27:N133)</f>
        <v>41409000</v>
      </c>
      <c r="N134" s="99">
        <f t="shared" si="5"/>
        <v>1166400</v>
      </c>
    </row>
    <row r="135" spans="5:14">
      <c r="E135" s="42"/>
      <c r="J135" s="72"/>
      <c r="L135">
        <v>109</v>
      </c>
      <c r="M135" s="98">
        <f>SUM($N$27:N134)</f>
        <v>42575400</v>
      </c>
      <c r="N135" s="99">
        <f t="shared" si="5"/>
        <v>1188100</v>
      </c>
    </row>
    <row r="136" spans="5:14">
      <c r="E136" s="42"/>
      <c r="J136" s="72"/>
      <c r="L136">
        <v>110</v>
      </c>
      <c r="M136" s="98">
        <f>SUM($N$27:N135)</f>
        <v>43763500</v>
      </c>
      <c r="N136" s="99">
        <f t="shared" si="5"/>
        <v>1210000</v>
      </c>
    </row>
    <row r="137" spans="5:14">
      <c r="E137" s="42"/>
      <c r="J137" s="72"/>
      <c r="L137">
        <v>111</v>
      </c>
      <c r="M137" s="98">
        <f>SUM($N$27:N136)</f>
        <v>44973500</v>
      </c>
      <c r="N137" s="99">
        <f t="shared" si="5"/>
        <v>1232100</v>
      </c>
    </row>
    <row r="138" spans="5:14">
      <c r="E138" s="42"/>
      <c r="J138" s="72"/>
      <c r="L138">
        <v>112</v>
      </c>
      <c r="M138" s="98">
        <f>SUM($N$27:N137)</f>
        <v>46205600</v>
      </c>
      <c r="N138" s="99">
        <f t="shared" si="5"/>
        <v>1254400</v>
      </c>
    </row>
    <row r="139" spans="5:14">
      <c r="E139" s="42"/>
      <c r="J139" s="72"/>
      <c r="L139">
        <v>113</v>
      </c>
      <c r="M139" s="98">
        <f>SUM($N$27:N138)</f>
        <v>47460000</v>
      </c>
      <c r="N139" s="99">
        <f t="shared" si="5"/>
        <v>1276900</v>
      </c>
    </row>
    <row r="140" spans="5:14">
      <c r="E140" s="42"/>
      <c r="J140" s="72"/>
      <c r="L140">
        <v>114</v>
      </c>
      <c r="M140" s="98">
        <f>SUM($N$27:N139)</f>
        <v>48736900</v>
      </c>
      <c r="N140" s="99">
        <f t="shared" si="5"/>
        <v>1299600</v>
      </c>
    </row>
    <row r="141" spans="5:14">
      <c r="E141" s="42"/>
      <c r="J141" s="72"/>
      <c r="L141">
        <v>115</v>
      </c>
      <c r="M141" s="98">
        <f>SUM($N$27:N140)</f>
        <v>50036500</v>
      </c>
      <c r="N141" s="99">
        <f t="shared" si="5"/>
        <v>1322500</v>
      </c>
    </row>
    <row r="142" spans="5:14">
      <c r="E142" s="42"/>
      <c r="J142" s="72"/>
      <c r="L142">
        <v>116</v>
      </c>
      <c r="M142" s="98">
        <f>SUM($N$27:N141)</f>
        <v>51359000</v>
      </c>
      <c r="N142" s="99">
        <f t="shared" si="5"/>
        <v>1345600</v>
      </c>
    </row>
    <row r="143" spans="5:14">
      <c r="E143" s="42"/>
      <c r="J143" s="72"/>
      <c r="L143">
        <v>117</v>
      </c>
      <c r="M143" s="98">
        <f>SUM($N$27:N142)</f>
        <v>52704600</v>
      </c>
      <c r="N143" s="99">
        <f t="shared" si="5"/>
        <v>1368900</v>
      </c>
    </row>
    <row r="144" spans="5:14">
      <c r="E144" s="42"/>
      <c r="J144" s="72"/>
      <c r="L144">
        <v>118</v>
      </c>
      <c r="M144" s="98">
        <f>SUM($N$27:N143)</f>
        <v>54073500</v>
      </c>
      <c r="N144" s="99">
        <f t="shared" si="5"/>
        <v>1392400</v>
      </c>
    </row>
    <row r="145" spans="5:14">
      <c r="E145" s="42"/>
      <c r="J145" s="72"/>
      <c r="L145">
        <v>119</v>
      </c>
      <c r="M145" s="98">
        <f>SUM($N$27:N144)</f>
        <v>55465900</v>
      </c>
      <c r="N145" s="99">
        <f t="shared" si="5"/>
        <v>1416100</v>
      </c>
    </row>
    <row r="146" spans="5:14">
      <c r="E146" s="42"/>
      <c r="J146" s="72"/>
      <c r="L146">
        <v>120</v>
      </c>
      <c r="M146" s="98">
        <f>SUM($N$27:N145)</f>
        <v>56882000</v>
      </c>
      <c r="N146" s="99">
        <f t="shared" si="5"/>
        <v>1440000</v>
      </c>
    </row>
    <row r="147" spans="5:14">
      <c r="E147" s="42"/>
      <c r="J147" s="72"/>
      <c r="L147">
        <v>121</v>
      </c>
      <c r="M147" s="98">
        <f>SUM($N$27:N146)</f>
        <v>58322000</v>
      </c>
      <c r="N147" s="99">
        <f t="shared" si="5"/>
        <v>1464100</v>
      </c>
    </row>
    <row r="148" spans="5:14">
      <c r="E148" s="42"/>
      <c r="J148" s="72"/>
      <c r="L148">
        <v>122</v>
      </c>
      <c r="M148" s="98">
        <f>SUM($N$27:N147)</f>
        <v>59786100</v>
      </c>
      <c r="N148" s="99">
        <f t="shared" si="5"/>
        <v>1488400</v>
      </c>
    </row>
    <row r="149" spans="5:14">
      <c r="E149" s="42"/>
      <c r="J149" s="72"/>
      <c r="L149">
        <v>123</v>
      </c>
      <c r="M149" s="98">
        <f>SUM($N$27:N148)</f>
        <v>61274500</v>
      </c>
      <c r="N149" s="99">
        <f t="shared" si="5"/>
        <v>1512900</v>
      </c>
    </row>
    <row r="150" spans="5:14">
      <c r="E150" s="42"/>
      <c r="J150" s="72"/>
      <c r="L150">
        <v>124</v>
      </c>
      <c r="M150" s="98">
        <f>SUM($N$27:N149)</f>
        <v>62787400</v>
      </c>
      <c r="N150" s="99">
        <f t="shared" si="5"/>
        <v>1537600</v>
      </c>
    </row>
    <row r="151" spans="5:14">
      <c r="E151" s="42"/>
      <c r="J151" s="72"/>
      <c r="L151">
        <v>125</v>
      </c>
      <c r="M151" s="98">
        <f>SUM($N$27:N150)</f>
        <v>64325000</v>
      </c>
      <c r="N151" s="99">
        <f t="shared" si="5"/>
        <v>1562500</v>
      </c>
    </row>
    <row r="152" spans="5:14">
      <c r="E152" s="42"/>
      <c r="J152" s="72"/>
      <c r="L152">
        <v>126</v>
      </c>
      <c r="M152" s="98">
        <f>SUM($N$27:N151)</f>
        <v>65887500</v>
      </c>
      <c r="N152" s="99">
        <f t="shared" si="5"/>
        <v>1587600</v>
      </c>
    </row>
    <row r="153" spans="5:14">
      <c r="E153" s="42"/>
      <c r="J153" s="72"/>
      <c r="L153">
        <v>127</v>
      </c>
      <c r="M153" s="98">
        <f>SUM($N$27:N152)</f>
        <v>67475100</v>
      </c>
      <c r="N153" s="99">
        <f t="shared" si="5"/>
        <v>1612900</v>
      </c>
    </row>
    <row r="154" spans="5:14">
      <c r="E154" s="42"/>
      <c r="J154" s="72"/>
      <c r="L154">
        <v>128</v>
      </c>
      <c r="M154" s="98">
        <f>SUM($N$27:N153)</f>
        <v>69088000</v>
      </c>
      <c r="N154" s="99">
        <f t="shared" si="5"/>
        <v>1638400</v>
      </c>
    </row>
    <row r="155" spans="5:14">
      <c r="E155" s="42"/>
      <c r="J155" s="72"/>
      <c r="L155">
        <v>129</v>
      </c>
      <c r="M155" s="98">
        <f>SUM($N$27:N154)</f>
        <v>70726400</v>
      </c>
      <c r="N155" s="99">
        <f t="shared" si="5"/>
        <v>1664100</v>
      </c>
    </row>
    <row r="156" spans="5:14">
      <c r="E156" s="42"/>
      <c r="J156" s="72"/>
      <c r="L156">
        <v>130</v>
      </c>
      <c r="M156" s="98">
        <f>SUM($N$27:N155)</f>
        <v>72390500</v>
      </c>
      <c r="N156" s="99">
        <f t="shared" si="5"/>
        <v>1690000</v>
      </c>
    </row>
    <row r="157" spans="5:14">
      <c r="E157" s="42"/>
      <c r="J157" s="72"/>
      <c r="L157">
        <v>131</v>
      </c>
      <c r="M157" s="98">
        <f>SUM($N$27:N156)</f>
        <v>74080500</v>
      </c>
      <c r="N157" s="99">
        <f t="shared" ref="N157:N220" si="6">100*L157^2</f>
        <v>1716100</v>
      </c>
    </row>
    <row r="158" spans="5:14">
      <c r="E158" s="42"/>
      <c r="J158" s="72"/>
      <c r="L158">
        <v>132</v>
      </c>
      <c r="M158" s="98">
        <f>SUM($N$27:N157)</f>
        <v>75796600</v>
      </c>
      <c r="N158" s="99">
        <f t="shared" si="6"/>
        <v>1742400</v>
      </c>
    </row>
    <row r="159" spans="5:14">
      <c r="E159" s="42"/>
      <c r="J159" s="72"/>
      <c r="L159">
        <v>133</v>
      </c>
      <c r="M159" s="98">
        <f>SUM($N$27:N158)</f>
        <v>77539000</v>
      </c>
      <c r="N159" s="99">
        <f t="shared" si="6"/>
        <v>1768900</v>
      </c>
    </row>
    <row r="160" spans="5:14">
      <c r="E160" s="42"/>
      <c r="J160" s="72"/>
      <c r="L160">
        <v>134</v>
      </c>
      <c r="M160" s="98">
        <f>SUM($N$27:N159)</f>
        <v>79307900</v>
      </c>
      <c r="N160" s="99">
        <f t="shared" si="6"/>
        <v>1795600</v>
      </c>
    </row>
    <row r="161" spans="5:14">
      <c r="E161" s="42"/>
      <c r="J161" s="72"/>
      <c r="L161">
        <v>135</v>
      </c>
      <c r="M161" s="98">
        <f>SUM($N$27:N160)</f>
        <v>81103500</v>
      </c>
      <c r="N161" s="99">
        <f t="shared" si="6"/>
        <v>1822500</v>
      </c>
    </row>
    <row r="162" spans="5:14">
      <c r="E162" s="42"/>
      <c r="J162" s="72"/>
      <c r="L162">
        <v>136</v>
      </c>
      <c r="M162" s="98">
        <f>SUM($N$27:N161)</f>
        <v>82926000</v>
      </c>
      <c r="N162" s="99">
        <f t="shared" si="6"/>
        <v>1849600</v>
      </c>
    </row>
    <row r="163" spans="5:14">
      <c r="E163" s="42"/>
      <c r="J163" s="72"/>
      <c r="L163">
        <v>137</v>
      </c>
      <c r="M163" s="98">
        <f>SUM($N$27:N162)</f>
        <v>84775600</v>
      </c>
      <c r="N163" s="99">
        <f t="shared" si="6"/>
        <v>1876900</v>
      </c>
    </row>
    <row r="164" spans="5:14">
      <c r="E164" s="42"/>
      <c r="J164" s="72"/>
      <c r="L164">
        <v>138</v>
      </c>
      <c r="M164" s="98">
        <f>SUM($N$27:N163)</f>
        <v>86652500</v>
      </c>
      <c r="N164" s="99">
        <f t="shared" si="6"/>
        <v>1904400</v>
      </c>
    </row>
    <row r="165" spans="5:14">
      <c r="E165" s="42"/>
      <c r="J165" s="72"/>
      <c r="L165">
        <v>139</v>
      </c>
      <c r="M165" s="98">
        <f>SUM($N$27:N164)</f>
        <v>88556900</v>
      </c>
      <c r="N165" s="99">
        <f t="shared" si="6"/>
        <v>1932100</v>
      </c>
    </row>
    <row r="166" spans="5:14">
      <c r="E166" s="42"/>
      <c r="J166" s="72"/>
      <c r="L166">
        <v>140</v>
      </c>
      <c r="M166" s="98">
        <f>SUM($N$27:N165)</f>
        <v>90489000</v>
      </c>
      <c r="N166" s="99">
        <f t="shared" si="6"/>
        <v>1960000</v>
      </c>
    </row>
    <row r="167" spans="5:14">
      <c r="E167" s="42"/>
      <c r="J167" s="72"/>
      <c r="L167">
        <v>141</v>
      </c>
      <c r="M167" s="98">
        <f>SUM($N$27:N166)</f>
        <v>92449000</v>
      </c>
      <c r="N167" s="99">
        <f t="shared" si="6"/>
        <v>1988100</v>
      </c>
    </row>
    <row r="168" spans="5:14">
      <c r="E168" s="42"/>
      <c r="J168" s="72"/>
      <c r="L168">
        <v>142</v>
      </c>
      <c r="M168" s="98">
        <f>SUM($N$27:N167)</f>
        <v>94437100</v>
      </c>
      <c r="N168" s="99">
        <f t="shared" si="6"/>
        <v>2016400</v>
      </c>
    </row>
    <row r="169" spans="5:14">
      <c r="E169" s="42"/>
      <c r="J169" s="72"/>
      <c r="L169">
        <v>143</v>
      </c>
      <c r="M169" s="98">
        <f>SUM($N$27:N168)</f>
        <v>96453500</v>
      </c>
      <c r="N169" s="99">
        <f t="shared" si="6"/>
        <v>2044900</v>
      </c>
    </row>
    <row r="170" spans="5:14">
      <c r="E170" s="42"/>
      <c r="J170" s="72"/>
      <c r="L170">
        <v>144</v>
      </c>
      <c r="M170" s="98">
        <f>SUM($N$27:N169)</f>
        <v>98498400</v>
      </c>
      <c r="N170" s="99">
        <f t="shared" si="6"/>
        <v>2073600</v>
      </c>
    </row>
    <row r="171" spans="5:14">
      <c r="E171" s="42"/>
      <c r="J171" s="72"/>
      <c r="L171">
        <v>145</v>
      </c>
      <c r="M171" s="98">
        <f>SUM($N$27:N170)</f>
        <v>100572000</v>
      </c>
      <c r="N171" s="99">
        <f t="shared" si="6"/>
        <v>2102500</v>
      </c>
    </row>
    <row r="172" spans="5:14">
      <c r="E172" s="42"/>
      <c r="J172" s="72"/>
      <c r="L172">
        <v>146</v>
      </c>
      <c r="M172" s="98">
        <f>SUM($N$27:N171)</f>
        <v>102674500</v>
      </c>
      <c r="N172" s="99">
        <f t="shared" si="6"/>
        <v>2131600</v>
      </c>
    </row>
    <row r="173" spans="5:14">
      <c r="E173" s="42"/>
      <c r="J173" s="72"/>
      <c r="L173">
        <v>147</v>
      </c>
      <c r="M173" s="98">
        <f>SUM($N$27:N172)</f>
        <v>104806100</v>
      </c>
      <c r="N173" s="99">
        <f t="shared" si="6"/>
        <v>2160900</v>
      </c>
    </row>
    <row r="174" spans="5:14">
      <c r="E174" s="42"/>
      <c r="J174" s="72"/>
      <c r="L174">
        <v>148</v>
      </c>
      <c r="M174" s="98">
        <f>SUM($N$27:N173)</f>
        <v>106967000</v>
      </c>
      <c r="N174" s="99">
        <f t="shared" si="6"/>
        <v>2190400</v>
      </c>
    </row>
    <row r="175" spans="5:14">
      <c r="E175" s="42"/>
      <c r="J175" s="72"/>
      <c r="L175">
        <v>149</v>
      </c>
      <c r="M175" s="98">
        <f>SUM($N$27:N174)</f>
        <v>109157400</v>
      </c>
      <c r="N175" s="99">
        <f t="shared" si="6"/>
        <v>2220100</v>
      </c>
    </row>
    <row r="176" spans="5:14">
      <c r="E176" s="42"/>
      <c r="J176" s="72"/>
      <c r="L176">
        <v>150</v>
      </c>
      <c r="M176" s="98">
        <f>SUM($N$27:N175)</f>
        <v>111377500</v>
      </c>
      <c r="N176" s="99">
        <f t="shared" si="6"/>
        <v>2250000</v>
      </c>
    </row>
    <row r="177" spans="5:14">
      <c r="E177" s="42"/>
      <c r="J177" s="72"/>
      <c r="L177">
        <v>151</v>
      </c>
      <c r="M177" s="98">
        <f>SUM($N$27:N176)</f>
        <v>113627500</v>
      </c>
      <c r="N177" s="99">
        <f t="shared" si="6"/>
        <v>2280100</v>
      </c>
    </row>
    <row r="178" spans="5:14">
      <c r="E178" s="42"/>
      <c r="J178" s="72"/>
      <c r="L178">
        <v>152</v>
      </c>
      <c r="M178" s="98">
        <f>SUM($N$27:N177)</f>
        <v>115907600</v>
      </c>
      <c r="N178" s="99">
        <f t="shared" si="6"/>
        <v>2310400</v>
      </c>
    </row>
    <row r="179" spans="5:14">
      <c r="E179" s="42"/>
      <c r="J179" s="72"/>
      <c r="L179">
        <v>153</v>
      </c>
      <c r="M179" s="98">
        <f>SUM($N$27:N178)</f>
        <v>118218000</v>
      </c>
      <c r="N179" s="99">
        <f t="shared" si="6"/>
        <v>2340900</v>
      </c>
    </row>
    <row r="180" spans="5:14">
      <c r="E180" s="42"/>
      <c r="J180" s="72"/>
      <c r="L180">
        <v>154</v>
      </c>
      <c r="M180" s="98">
        <f>SUM($N$27:N179)</f>
        <v>120558900</v>
      </c>
      <c r="N180" s="99">
        <f t="shared" si="6"/>
        <v>2371600</v>
      </c>
    </row>
    <row r="181" spans="5:14">
      <c r="E181" s="42"/>
      <c r="J181" s="72"/>
      <c r="L181">
        <v>155</v>
      </c>
      <c r="M181" s="98">
        <f>SUM($N$27:N180)</f>
        <v>122930500</v>
      </c>
      <c r="N181" s="99">
        <f t="shared" si="6"/>
        <v>2402500</v>
      </c>
    </row>
    <row r="182" spans="5:14">
      <c r="E182" s="42"/>
      <c r="J182" s="72"/>
      <c r="L182">
        <v>156</v>
      </c>
      <c r="M182" s="98">
        <f>SUM($N$27:N181)</f>
        <v>125333000</v>
      </c>
      <c r="N182" s="99">
        <f t="shared" si="6"/>
        <v>2433600</v>
      </c>
    </row>
    <row r="183" spans="5:14">
      <c r="E183" s="42"/>
      <c r="J183" s="72"/>
      <c r="L183">
        <v>157</v>
      </c>
      <c r="M183" s="98">
        <f>SUM($N$27:N182)</f>
        <v>127766600</v>
      </c>
      <c r="N183" s="99">
        <f t="shared" si="6"/>
        <v>2464900</v>
      </c>
    </row>
    <row r="184" spans="5:14">
      <c r="E184" s="42"/>
      <c r="J184" s="72"/>
      <c r="L184">
        <v>158</v>
      </c>
      <c r="M184" s="98">
        <f>SUM($N$27:N183)</f>
        <v>130231500</v>
      </c>
      <c r="N184" s="99">
        <f t="shared" si="6"/>
        <v>2496400</v>
      </c>
    </row>
    <row r="185" spans="5:14">
      <c r="E185" s="42"/>
      <c r="J185" s="72"/>
      <c r="L185">
        <v>159</v>
      </c>
      <c r="M185" s="98">
        <f>SUM($N$27:N184)</f>
        <v>132727900</v>
      </c>
      <c r="N185" s="99">
        <f t="shared" si="6"/>
        <v>2528100</v>
      </c>
    </row>
    <row r="186" spans="5:14">
      <c r="E186" s="42"/>
      <c r="J186" s="72"/>
      <c r="L186">
        <v>160</v>
      </c>
      <c r="M186" s="98">
        <f>SUM($N$27:N185)</f>
        <v>135256000</v>
      </c>
      <c r="N186" s="99">
        <f t="shared" si="6"/>
        <v>2560000</v>
      </c>
    </row>
    <row r="187" spans="5:14">
      <c r="E187" s="42"/>
      <c r="J187" s="72"/>
      <c r="L187">
        <v>161</v>
      </c>
      <c r="M187" s="98">
        <f>SUM($N$27:N186)</f>
        <v>137816000</v>
      </c>
      <c r="N187" s="99">
        <f t="shared" si="6"/>
        <v>2592100</v>
      </c>
    </row>
    <row r="188" spans="5:14">
      <c r="E188" s="42"/>
      <c r="J188" s="72"/>
      <c r="L188">
        <v>162</v>
      </c>
      <c r="M188" s="98">
        <f>SUM($N$27:N187)</f>
        <v>140408100</v>
      </c>
      <c r="N188" s="99">
        <f t="shared" si="6"/>
        <v>2624400</v>
      </c>
    </row>
    <row r="189" spans="5:14">
      <c r="E189" s="42"/>
      <c r="J189" s="72"/>
      <c r="L189">
        <v>163</v>
      </c>
      <c r="M189" s="98">
        <f>SUM($N$27:N188)</f>
        <v>143032500</v>
      </c>
      <c r="N189" s="99">
        <f t="shared" si="6"/>
        <v>2656900</v>
      </c>
    </row>
    <row r="190" spans="5:14">
      <c r="E190" s="42"/>
      <c r="J190" s="72"/>
      <c r="L190">
        <v>164</v>
      </c>
      <c r="M190" s="98">
        <f>SUM($N$27:N189)</f>
        <v>145689400</v>
      </c>
      <c r="N190" s="99">
        <f t="shared" si="6"/>
        <v>2689600</v>
      </c>
    </row>
    <row r="191" spans="5:14">
      <c r="E191" s="42"/>
      <c r="J191" s="72"/>
      <c r="L191">
        <v>165</v>
      </c>
      <c r="M191" s="98">
        <f>SUM($N$27:N190)</f>
        <v>148379000</v>
      </c>
      <c r="N191" s="99">
        <f t="shared" si="6"/>
        <v>2722500</v>
      </c>
    </row>
    <row r="192" spans="5:14">
      <c r="E192" s="42"/>
      <c r="J192" s="72"/>
      <c r="L192">
        <v>166</v>
      </c>
      <c r="M192" s="98">
        <f>SUM($N$27:N191)</f>
        <v>151101500</v>
      </c>
      <c r="N192" s="99">
        <f t="shared" si="6"/>
        <v>2755600</v>
      </c>
    </row>
    <row r="193" spans="5:14">
      <c r="E193" s="42"/>
      <c r="J193" s="72"/>
      <c r="L193">
        <v>167</v>
      </c>
      <c r="M193" s="98">
        <f>SUM($N$27:N192)</f>
        <v>153857100</v>
      </c>
      <c r="N193" s="99">
        <f t="shared" si="6"/>
        <v>2788900</v>
      </c>
    </row>
    <row r="194" spans="5:14">
      <c r="E194" s="42"/>
      <c r="J194" s="72"/>
      <c r="L194">
        <v>168</v>
      </c>
      <c r="M194" s="98">
        <f>SUM($N$27:N193)</f>
        <v>156646000</v>
      </c>
      <c r="N194" s="99">
        <f t="shared" si="6"/>
        <v>2822400</v>
      </c>
    </row>
    <row r="195" spans="5:14">
      <c r="E195" s="42"/>
      <c r="J195" s="72"/>
      <c r="L195">
        <v>169</v>
      </c>
      <c r="M195" s="98">
        <f>SUM($N$27:N194)</f>
        <v>159468400</v>
      </c>
      <c r="N195" s="99">
        <f t="shared" si="6"/>
        <v>2856100</v>
      </c>
    </row>
    <row r="196" spans="5:14">
      <c r="E196" s="42"/>
      <c r="J196" s="72"/>
      <c r="L196">
        <v>170</v>
      </c>
      <c r="M196" s="98">
        <f>SUM($N$27:N195)</f>
        <v>162324500</v>
      </c>
      <c r="N196" s="99">
        <f t="shared" si="6"/>
        <v>2890000</v>
      </c>
    </row>
    <row r="197" spans="5:14">
      <c r="E197" s="42"/>
      <c r="J197" s="72"/>
      <c r="L197">
        <v>171</v>
      </c>
      <c r="M197" s="98">
        <f>SUM($N$27:N196)</f>
        <v>165214500</v>
      </c>
      <c r="N197" s="99">
        <f t="shared" si="6"/>
        <v>2924100</v>
      </c>
    </row>
    <row r="198" spans="5:14">
      <c r="E198" s="42"/>
      <c r="J198" s="72"/>
      <c r="L198">
        <v>172</v>
      </c>
      <c r="M198" s="98">
        <f>SUM($N$27:N197)</f>
        <v>168138600</v>
      </c>
      <c r="N198" s="99">
        <f t="shared" si="6"/>
        <v>2958400</v>
      </c>
    </row>
    <row r="199" spans="5:14">
      <c r="E199" s="42"/>
      <c r="J199" s="72"/>
      <c r="L199">
        <v>173</v>
      </c>
      <c r="M199" s="98">
        <f>SUM($N$27:N198)</f>
        <v>171097000</v>
      </c>
      <c r="N199" s="99">
        <f t="shared" si="6"/>
        <v>2992900</v>
      </c>
    </row>
    <row r="200" spans="5:14">
      <c r="E200" s="42"/>
      <c r="J200" s="72"/>
      <c r="L200">
        <v>174</v>
      </c>
      <c r="M200" s="98">
        <f>SUM($N$27:N199)</f>
        <v>174089900</v>
      </c>
      <c r="N200" s="99">
        <f t="shared" si="6"/>
        <v>3027600</v>
      </c>
    </row>
    <row r="201" spans="5:14">
      <c r="E201" s="42"/>
      <c r="J201" s="72"/>
      <c r="L201">
        <v>175</v>
      </c>
      <c r="M201" s="98">
        <f>SUM($N$27:N200)</f>
        <v>177117500</v>
      </c>
      <c r="N201" s="99">
        <f t="shared" si="6"/>
        <v>3062500</v>
      </c>
    </row>
    <row r="202" spans="5:14">
      <c r="E202" s="42"/>
      <c r="J202" s="72"/>
      <c r="L202">
        <v>176</v>
      </c>
      <c r="M202" s="98">
        <f>SUM($N$27:N201)</f>
        <v>180180000</v>
      </c>
      <c r="N202" s="99">
        <f t="shared" si="6"/>
        <v>3097600</v>
      </c>
    </row>
    <row r="203" spans="5:14">
      <c r="E203" s="42"/>
      <c r="J203" s="72"/>
      <c r="L203">
        <v>177</v>
      </c>
      <c r="M203" s="98">
        <f>SUM($N$27:N202)</f>
        <v>183277600</v>
      </c>
      <c r="N203" s="99">
        <f t="shared" si="6"/>
        <v>3132900</v>
      </c>
    </row>
    <row r="204" spans="5:14">
      <c r="E204" s="42"/>
      <c r="J204" s="72"/>
      <c r="L204">
        <v>178</v>
      </c>
      <c r="M204" s="98">
        <f>SUM($N$27:N203)</f>
        <v>186410500</v>
      </c>
      <c r="N204" s="99">
        <f t="shared" si="6"/>
        <v>3168400</v>
      </c>
    </row>
    <row r="205" spans="5:14">
      <c r="E205" s="42"/>
      <c r="J205" s="72"/>
      <c r="L205">
        <v>179</v>
      </c>
      <c r="M205" s="98">
        <f>SUM($N$27:N204)</f>
        <v>189578900</v>
      </c>
      <c r="N205" s="99">
        <f t="shared" si="6"/>
        <v>3204100</v>
      </c>
    </row>
    <row r="206" spans="5:14">
      <c r="E206" s="42"/>
      <c r="J206" s="72"/>
      <c r="L206">
        <v>180</v>
      </c>
      <c r="M206" s="98">
        <f>SUM($N$27:N205)</f>
        <v>192783000</v>
      </c>
      <c r="N206" s="99">
        <f t="shared" si="6"/>
        <v>3240000</v>
      </c>
    </row>
    <row r="207" spans="5:14">
      <c r="E207" s="42"/>
      <c r="J207" s="72"/>
      <c r="L207">
        <v>181</v>
      </c>
      <c r="M207" s="98">
        <f>SUM($N$27:N206)</f>
        <v>196023000</v>
      </c>
      <c r="N207" s="99">
        <f t="shared" si="6"/>
        <v>3276100</v>
      </c>
    </row>
    <row r="208" spans="5:14">
      <c r="E208" s="42"/>
      <c r="J208" s="72"/>
      <c r="L208">
        <v>182</v>
      </c>
      <c r="M208" s="98">
        <f>SUM($N$27:N207)</f>
        <v>199299100</v>
      </c>
      <c r="N208" s="99">
        <f t="shared" si="6"/>
        <v>3312400</v>
      </c>
    </row>
    <row r="209" spans="5:14">
      <c r="E209" s="42"/>
      <c r="J209" s="72"/>
      <c r="L209">
        <v>183</v>
      </c>
      <c r="M209" s="98">
        <f>SUM($N$27:N208)</f>
        <v>202611500</v>
      </c>
      <c r="N209" s="99">
        <f t="shared" si="6"/>
        <v>3348900</v>
      </c>
    </row>
    <row r="210" spans="5:14">
      <c r="E210" s="42"/>
      <c r="J210" s="72"/>
      <c r="L210">
        <v>184</v>
      </c>
      <c r="M210" s="98">
        <f>SUM($N$27:N209)</f>
        <v>205960400</v>
      </c>
      <c r="N210" s="99">
        <f t="shared" si="6"/>
        <v>3385600</v>
      </c>
    </row>
    <row r="211" spans="5:14">
      <c r="E211" s="42"/>
      <c r="J211" s="72"/>
      <c r="L211">
        <v>185</v>
      </c>
      <c r="M211" s="98">
        <f>SUM($N$27:N210)</f>
        <v>209346000</v>
      </c>
      <c r="N211" s="99">
        <f t="shared" si="6"/>
        <v>3422500</v>
      </c>
    </row>
    <row r="212" spans="5:14">
      <c r="E212" s="42"/>
      <c r="J212" s="72"/>
      <c r="L212">
        <v>186</v>
      </c>
      <c r="M212" s="98">
        <f>SUM($N$27:N211)</f>
        <v>212768500</v>
      </c>
      <c r="N212" s="99">
        <f t="shared" si="6"/>
        <v>3459600</v>
      </c>
    </row>
    <row r="213" spans="5:14">
      <c r="E213" s="42"/>
      <c r="J213" s="72"/>
      <c r="L213">
        <v>187</v>
      </c>
      <c r="M213" s="98">
        <f>SUM($N$27:N212)</f>
        <v>216228100</v>
      </c>
      <c r="N213" s="99">
        <f t="shared" si="6"/>
        <v>3496900</v>
      </c>
    </row>
    <row r="214" spans="5:14">
      <c r="E214" s="42"/>
      <c r="J214" s="72"/>
      <c r="L214">
        <v>188</v>
      </c>
      <c r="M214" s="98">
        <f>SUM($N$27:N213)</f>
        <v>219725000</v>
      </c>
      <c r="N214" s="99">
        <f t="shared" si="6"/>
        <v>3534400</v>
      </c>
    </row>
    <row r="215" spans="5:14">
      <c r="E215" s="42"/>
      <c r="J215" s="72"/>
      <c r="L215">
        <v>189</v>
      </c>
      <c r="M215" s="98">
        <f>SUM($N$27:N214)</f>
        <v>223259400</v>
      </c>
      <c r="N215" s="99">
        <f t="shared" si="6"/>
        <v>3572100</v>
      </c>
    </row>
    <row r="216" spans="5:14">
      <c r="E216" s="42"/>
      <c r="J216" s="72"/>
      <c r="L216">
        <v>190</v>
      </c>
      <c r="M216" s="98">
        <f>SUM($N$27:N215)</f>
        <v>226831500</v>
      </c>
      <c r="N216" s="99">
        <f t="shared" si="6"/>
        <v>3610000</v>
      </c>
    </row>
    <row r="217" spans="5:14">
      <c r="E217" s="42"/>
      <c r="J217" s="72"/>
      <c r="L217">
        <v>191</v>
      </c>
      <c r="M217" s="98">
        <f>SUM($N$27:N216)</f>
        <v>230441500</v>
      </c>
      <c r="N217" s="99">
        <f t="shared" si="6"/>
        <v>3648100</v>
      </c>
    </row>
    <row r="218" spans="5:14">
      <c r="E218" s="42"/>
      <c r="J218" s="72"/>
      <c r="L218">
        <v>192</v>
      </c>
      <c r="M218" s="98">
        <f>SUM($N$27:N217)</f>
        <v>234089600</v>
      </c>
      <c r="N218" s="99">
        <f t="shared" si="6"/>
        <v>3686400</v>
      </c>
    </row>
    <row r="219" spans="5:14">
      <c r="E219" s="42"/>
      <c r="J219" s="72"/>
      <c r="L219">
        <v>193</v>
      </c>
      <c r="M219" s="98">
        <f>SUM($N$27:N218)</f>
        <v>237776000</v>
      </c>
      <c r="N219" s="99">
        <f t="shared" si="6"/>
        <v>3724900</v>
      </c>
    </row>
    <row r="220" spans="5:14">
      <c r="E220" s="42"/>
      <c r="J220" s="72"/>
      <c r="L220">
        <v>194</v>
      </c>
      <c r="M220" s="98">
        <f>SUM($N$27:N219)</f>
        <v>241500900</v>
      </c>
      <c r="N220" s="99">
        <f t="shared" si="6"/>
        <v>3763600</v>
      </c>
    </row>
    <row r="221" spans="5:14">
      <c r="E221" s="42"/>
      <c r="J221" s="72"/>
      <c r="L221">
        <v>195</v>
      </c>
      <c r="M221" s="98">
        <f>SUM($N$27:N220)</f>
        <v>245264500</v>
      </c>
      <c r="N221" s="99">
        <f t="shared" ref="N221:N284" si="7">100*L221^2</f>
        <v>3802500</v>
      </c>
    </row>
    <row r="222" spans="5:14">
      <c r="E222" s="42"/>
      <c r="J222" s="72"/>
      <c r="L222">
        <v>196</v>
      </c>
      <c r="M222" s="98">
        <f>SUM($N$27:N221)</f>
        <v>249067000</v>
      </c>
      <c r="N222" s="99">
        <f t="shared" si="7"/>
        <v>3841600</v>
      </c>
    </row>
    <row r="223" spans="5:14">
      <c r="E223" s="42"/>
      <c r="J223" s="72"/>
      <c r="L223">
        <v>197</v>
      </c>
      <c r="M223" s="98">
        <f>SUM($N$27:N222)</f>
        <v>252908600</v>
      </c>
      <c r="N223" s="99">
        <f t="shared" si="7"/>
        <v>3880900</v>
      </c>
    </row>
    <row r="224" spans="5:14">
      <c r="E224" s="42"/>
      <c r="J224" s="72"/>
      <c r="L224">
        <v>198</v>
      </c>
      <c r="M224" s="98">
        <f>SUM($N$27:N223)</f>
        <v>256789500</v>
      </c>
      <c r="N224" s="99">
        <f t="shared" si="7"/>
        <v>3920400</v>
      </c>
    </row>
    <row r="225" spans="5:14">
      <c r="E225" s="42"/>
      <c r="J225" s="72"/>
      <c r="L225">
        <v>199</v>
      </c>
      <c r="M225" s="98">
        <f>SUM($N$27:N224)</f>
        <v>260709900</v>
      </c>
      <c r="N225" s="99">
        <f t="shared" si="7"/>
        <v>3960100</v>
      </c>
    </row>
    <row r="226" spans="5:14">
      <c r="E226" s="42"/>
      <c r="J226" s="72"/>
      <c r="L226">
        <v>200</v>
      </c>
      <c r="M226" s="98">
        <f>SUM($N$27:N225)</f>
        <v>264670000</v>
      </c>
      <c r="N226" s="99">
        <f t="shared" si="7"/>
        <v>4000000</v>
      </c>
    </row>
    <row r="227" spans="5:14">
      <c r="E227" s="42"/>
      <c r="J227" s="72"/>
      <c r="L227">
        <v>201</v>
      </c>
      <c r="M227" s="98">
        <f>SUM($N$27:N226)</f>
        <v>268670000</v>
      </c>
      <c r="N227" s="99">
        <f t="shared" si="7"/>
        <v>4040100</v>
      </c>
    </row>
    <row r="228" spans="5:14">
      <c r="E228" s="42"/>
      <c r="J228" s="72"/>
      <c r="L228">
        <v>202</v>
      </c>
      <c r="M228" s="98">
        <f>SUM($N$27:N227)</f>
        <v>272710100</v>
      </c>
      <c r="N228" s="99">
        <f t="shared" si="7"/>
        <v>4080400</v>
      </c>
    </row>
    <row r="229" spans="5:14">
      <c r="E229" s="42"/>
      <c r="J229" s="72"/>
      <c r="L229">
        <v>203</v>
      </c>
      <c r="M229" s="98">
        <f>SUM($N$27:N228)</f>
        <v>276790500</v>
      </c>
      <c r="N229" s="99">
        <f t="shared" si="7"/>
        <v>4120900</v>
      </c>
    </row>
    <row r="230" spans="5:14">
      <c r="E230" s="42"/>
      <c r="J230" s="72"/>
      <c r="L230">
        <v>204</v>
      </c>
      <c r="M230" s="98">
        <f>SUM($N$27:N229)</f>
        <v>280911400</v>
      </c>
      <c r="N230" s="99">
        <f t="shared" si="7"/>
        <v>4161600</v>
      </c>
    </row>
    <row r="231" spans="5:14">
      <c r="E231" s="42"/>
      <c r="J231" s="72"/>
      <c r="L231">
        <v>205</v>
      </c>
      <c r="M231" s="98">
        <f>SUM($N$27:N230)</f>
        <v>285073000</v>
      </c>
      <c r="N231" s="99">
        <f t="shared" si="7"/>
        <v>4202500</v>
      </c>
    </row>
    <row r="232" spans="5:14">
      <c r="E232" s="42"/>
      <c r="J232" s="72"/>
      <c r="L232">
        <v>206</v>
      </c>
      <c r="M232" s="98">
        <f>SUM($N$27:N231)</f>
        <v>289275500</v>
      </c>
      <c r="N232" s="99">
        <f t="shared" si="7"/>
        <v>4243600</v>
      </c>
    </row>
    <row r="233" spans="5:14">
      <c r="E233" s="42"/>
      <c r="J233" s="72"/>
      <c r="L233">
        <v>207</v>
      </c>
      <c r="M233" s="98">
        <f>SUM($N$27:N232)</f>
        <v>293519100</v>
      </c>
      <c r="N233" s="99">
        <f t="shared" si="7"/>
        <v>4284900</v>
      </c>
    </row>
    <row r="234" spans="5:14">
      <c r="E234" s="42"/>
      <c r="J234" s="72"/>
      <c r="L234">
        <v>208</v>
      </c>
      <c r="M234" s="98">
        <f>SUM($N$27:N233)</f>
        <v>297804000</v>
      </c>
      <c r="N234" s="99">
        <f t="shared" si="7"/>
        <v>4326400</v>
      </c>
    </row>
    <row r="235" spans="5:14">
      <c r="E235" s="42"/>
      <c r="J235" s="72"/>
      <c r="L235">
        <v>209</v>
      </c>
      <c r="M235" s="98">
        <f>SUM($N$27:N234)</f>
        <v>302130400</v>
      </c>
      <c r="N235" s="99">
        <f t="shared" si="7"/>
        <v>4368100</v>
      </c>
    </row>
    <row r="236" spans="5:14">
      <c r="E236" s="42"/>
      <c r="J236" s="72"/>
      <c r="L236">
        <v>210</v>
      </c>
      <c r="M236" s="98">
        <f>SUM($N$27:N235)</f>
        <v>306498500</v>
      </c>
      <c r="N236" s="99">
        <f t="shared" si="7"/>
        <v>4410000</v>
      </c>
    </row>
    <row r="237" spans="5:14">
      <c r="E237" s="42"/>
      <c r="J237" s="72"/>
      <c r="L237">
        <v>211</v>
      </c>
      <c r="M237" s="98">
        <f>SUM($N$27:N236)</f>
        <v>310908500</v>
      </c>
      <c r="N237" s="99">
        <f t="shared" si="7"/>
        <v>4452100</v>
      </c>
    </row>
    <row r="238" spans="5:14">
      <c r="E238" s="42"/>
      <c r="J238" s="72"/>
      <c r="L238">
        <v>212</v>
      </c>
      <c r="M238" s="98">
        <f>SUM($N$27:N237)</f>
        <v>315360600</v>
      </c>
      <c r="N238" s="99">
        <f t="shared" si="7"/>
        <v>4494400</v>
      </c>
    </row>
    <row r="239" spans="5:14">
      <c r="E239" s="42"/>
      <c r="J239" s="72"/>
      <c r="L239">
        <v>213</v>
      </c>
      <c r="M239" s="98">
        <f>SUM($N$27:N238)</f>
        <v>319855000</v>
      </c>
      <c r="N239" s="99">
        <f t="shared" si="7"/>
        <v>4536900</v>
      </c>
    </row>
    <row r="240" spans="5:14">
      <c r="E240" s="42"/>
      <c r="J240" s="72"/>
      <c r="L240">
        <v>214</v>
      </c>
      <c r="M240" s="98">
        <f>SUM($N$27:N239)</f>
        <v>324391900</v>
      </c>
      <c r="N240" s="99">
        <f t="shared" si="7"/>
        <v>4579600</v>
      </c>
    </row>
    <row r="241" spans="5:14">
      <c r="E241" s="42"/>
      <c r="J241" s="72"/>
      <c r="L241">
        <v>215</v>
      </c>
      <c r="M241" s="98">
        <f>SUM($N$27:N240)</f>
        <v>328971500</v>
      </c>
      <c r="N241" s="99">
        <f t="shared" si="7"/>
        <v>4622500</v>
      </c>
    </row>
    <row r="242" spans="5:14">
      <c r="E242" s="42"/>
      <c r="J242" s="72"/>
      <c r="L242">
        <v>216</v>
      </c>
      <c r="M242" s="98">
        <f>SUM($N$27:N241)</f>
        <v>333594000</v>
      </c>
      <c r="N242" s="99">
        <f t="shared" si="7"/>
        <v>4665600</v>
      </c>
    </row>
    <row r="243" spans="5:14">
      <c r="E243" s="42"/>
      <c r="J243" s="72"/>
      <c r="L243">
        <v>217</v>
      </c>
      <c r="M243" s="98">
        <f>SUM($N$27:N242)</f>
        <v>338259600</v>
      </c>
      <c r="N243" s="99">
        <f t="shared" si="7"/>
        <v>4708900</v>
      </c>
    </row>
    <row r="244" spans="5:14">
      <c r="E244" s="42"/>
      <c r="J244" s="72"/>
      <c r="L244">
        <v>218</v>
      </c>
      <c r="M244" s="98">
        <f>SUM($N$27:N243)</f>
        <v>342968500</v>
      </c>
      <c r="N244" s="99">
        <f t="shared" si="7"/>
        <v>4752400</v>
      </c>
    </row>
    <row r="245" spans="5:14">
      <c r="E245" s="42"/>
      <c r="J245" s="72"/>
      <c r="L245">
        <v>219</v>
      </c>
      <c r="M245" s="98">
        <f>SUM($N$27:N244)</f>
        <v>347720900</v>
      </c>
      <c r="N245" s="99">
        <f t="shared" si="7"/>
        <v>4796100</v>
      </c>
    </row>
    <row r="246" spans="5:14">
      <c r="E246" s="42"/>
      <c r="J246" s="72"/>
      <c r="L246">
        <v>220</v>
      </c>
      <c r="M246" s="98">
        <f>SUM($N$27:N245)</f>
        <v>352517000</v>
      </c>
      <c r="N246" s="99">
        <f t="shared" si="7"/>
        <v>4840000</v>
      </c>
    </row>
    <row r="247" spans="5:14">
      <c r="E247" s="42"/>
      <c r="J247" s="72"/>
      <c r="L247">
        <v>221</v>
      </c>
      <c r="M247" s="98">
        <f>SUM($N$27:N246)</f>
        <v>357357000</v>
      </c>
      <c r="N247" s="99">
        <f t="shared" si="7"/>
        <v>4884100</v>
      </c>
    </row>
    <row r="248" spans="5:14">
      <c r="E248" s="42"/>
      <c r="J248" s="72"/>
      <c r="L248">
        <v>222</v>
      </c>
      <c r="M248" s="98">
        <f>SUM($N$27:N247)</f>
        <v>362241100</v>
      </c>
      <c r="N248" s="99">
        <f t="shared" si="7"/>
        <v>4928400</v>
      </c>
    </row>
    <row r="249" spans="5:14">
      <c r="E249" s="42"/>
      <c r="J249" s="72"/>
      <c r="L249">
        <v>223</v>
      </c>
      <c r="M249" s="98">
        <f>SUM($N$27:N248)</f>
        <v>367169500</v>
      </c>
      <c r="N249" s="99">
        <f t="shared" si="7"/>
        <v>4972900</v>
      </c>
    </row>
    <row r="250" spans="5:14">
      <c r="E250" s="42"/>
      <c r="J250" s="72"/>
      <c r="L250">
        <v>224</v>
      </c>
      <c r="M250" s="98">
        <f>SUM($N$27:N249)</f>
        <v>372142400</v>
      </c>
      <c r="N250" s="99">
        <f t="shared" si="7"/>
        <v>5017600</v>
      </c>
    </row>
    <row r="251" spans="5:14">
      <c r="E251" s="42"/>
      <c r="J251" s="72"/>
      <c r="L251">
        <v>225</v>
      </c>
      <c r="M251" s="98">
        <f>SUM($N$27:N250)</f>
        <v>377160000</v>
      </c>
      <c r="N251" s="99">
        <f t="shared" si="7"/>
        <v>5062500</v>
      </c>
    </row>
    <row r="252" spans="5:14">
      <c r="E252" s="42"/>
      <c r="J252" s="72"/>
      <c r="L252">
        <v>226</v>
      </c>
      <c r="M252" s="98">
        <f>SUM($N$27:N251)</f>
        <v>382222500</v>
      </c>
      <c r="N252" s="99">
        <f t="shared" si="7"/>
        <v>5107600</v>
      </c>
    </row>
    <row r="253" spans="5:14">
      <c r="E253" s="42"/>
      <c r="J253" s="72"/>
      <c r="L253">
        <v>227</v>
      </c>
      <c r="M253" s="98">
        <f>SUM($N$27:N252)</f>
        <v>387330100</v>
      </c>
      <c r="N253" s="99">
        <f t="shared" si="7"/>
        <v>5152900</v>
      </c>
    </row>
    <row r="254" spans="5:14">
      <c r="E254" s="42"/>
      <c r="J254" s="72"/>
      <c r="L254">
        <v>228</v>
      </c>
      <c r="M254" s="98">
        <f>SUM($N$27:N253)</f>
        <v>392483000</v>
      </c>
      <c r="N254" s="99">
        <f t="shared" si="7"/>
        <v>5198400</v>
      </c>
    </row>
    <row r="255" spans="5:14">
      <c r="E255" s="42"/>
      <c r="J255" s="72"/>
      <c r="L255">
        <v>229</v>
      </c>
      <c r="M255" s="98">
        <f>SUM($N$27:N254)</f>
        <v>397681400</v>
      </c>
      <c r="N255" s="99">
        <f t="shared" si="7"/>
        <v>5244100</v>
      </c>
    </row>
    <row r="256" spans="5:14">
      <c r="E256" s="42"/>
      <c r="J256" s="72"/>
      <c r="L256">
        <v>230</v>
      </c>
      <c r="M256" s="98">
        <f>SUM($N$27:N255)</f>
        <v>402925500</v>
      </c>
      <c r="N256" s="99">
        <f t="shared" si="7"/>
        <v>5290000</v>
      </c>
    </row>
    <row r="257" spans="5:14">
      <c r="E257" s="42"/>
      <c r="J257" s="72"/>
      <c r="L257">
        <v>231</v>
      </c>
      <c r="M257" s="98">
        <f>SUM($N$27:N256)</f>
        <v>408215500</v>
      </c>
      <c r="N257" s="99">
        <f t="shared" si="7"/>
        <v>5336100</v>
      </c>
    </row>
    <row r="258" spans="5:14">
      <c r="E258" s="42"/>
      <c r="J258" s="72"/>
      <c r="L258">
        <v>232</v>
      </c>
      <c r="M258" s="98">
        <f>SUM($N$27:N257)</f>
        <v>413551600</v>
      </c>
      <c r="N258" s="99">
        <f t="shared" si="7"/>
        <v>5382400</v>
      </c>
    </row>
    <row r="259" spans="5:14">
      <c r="E259" s="42"/>
      <c r="J259" s="72"/>
      <c r="L259">
        <v>233</v>
      </c>
      <c r="M259" s="98">
        <f>SUM($N$27:N258)</f>
        <v>418934000</v>
      </c>
      <c r="N259" s="99">
        <f t="shared" si="7"/>
        <v>5428900</v>
      </c>
    </row>
    <row r="260" spans="5:14">
      <c r="E260" s="42"/>
      <c r="J260" s="72"/>
      <c r="L260">
        <v>234</v>
      </c>
      <c r="M260" s="98">
        <f>SUM($N$27:N259)</f>
        <v>424362900</v>
      </c>
      <c r="N260" s="99">
        <f t="shared" si="7"/>
        <v>5475600</v>
      </c>
    </row>
    <row r="261" spans="5:14">
      <c r="E261" s="42"/>
      <c r="J261" s="72"/>
      <c r="L261">
        <v>235</v>
      </c>
      <c r="M261" s="98">
        <f>SUM($N$27:N260)</f>
        <v>429838500</v>
      </c>
      <c r="N261" s="99">
        <f t="shared" si="7"/>
        <v>5522500</v>
      </c>
    </row>
    <row r="262" spans="5:14">
      <c r="E262" s="42"/>
      <c r="J262" s="72"/>
      <c r="L262">
        <v>236</v>
      </c>
      <c r="M262" s="98">
        <f>SUM($N$27:N261)</f>
        <v>435361000</v>
      </c>
      <c r="N262" s="99">
        <f t="shared" si="7"/>
        <v>5569600</v>
      </c>
    </row>
    <row r="263" spans="5:14">
      <c r="E263" s="42"/>
      <c r="J263" s="72"/>
      <c r="L263">
        <v>237</v>
      </c>
      <c r="M263" s="98">
        <f>SUM($N$27:N262)</f>
        <v>440930600</v>
      </c>
      <c r="N263" s="99">
        <f t="shared" si="7"/>
        <v>5616900</v>
      </c>
    </row>
    <row r="264" spans="5:14">
      <c r="E264" s="42"/>
      <c r="J264" s="72"/>
      <c r="L264">
        <v>238</v>
      </c>
      <c r="M264" s="98">
        <f>SUM($N$27:N263)</f>
        <v>446547500</v>
      </c>
      <c r="N264" s="99">
        <f t="shared" si="7"/>
        <v>5664400</v>
      </c>
    </row>
    <row r="265" spans="5:14">
      <c r="E265" s="42"/>
      <c r="J265" s="72"/>
      <c r="L265">
        <v>239</v>
      </c>
      <c r="M265" s="98">
        <f>SUM($N$27:N264)</f>
        <v>452211900</v>
      </c>
      <c r="N265" s="99">
        <f t="shared" si="7"/>
        <v>5712100</v>
      </c>
    </row>
    <row r="266" spans="5:14">
      <c r="E266" s="42"/>
      <c r="J266" s="72"/>
      <c r="L266">
        <v>240</v>
      </c>
      <c r="M266" s="98">
        <f>SUM($N$27:N265)</f>
        <v>457924000</v>
      </c>
      <c r="N266" s="99">
        <f t="shared" si="7"/>
        <v>5760000</v>
      </c>
    </row>
    <row r="267" spans="5:14">
      <c r="E267" s="42"/>
      <c r="J267" s="72"/>
      <c r="L267">
        <v>241</v>
      </c>
      <c r="M267" s="98">
        <f>SUM($N$27:N266)</f>
        <v>463684000</v>
      </c>
      <c r="N267" s="99">
        <f t="shared" si="7"/>
        <v>5808100</v>
      </c>
    </row>
    <row r="268" spans="5:14">
      <c r="E268" s="42"/>
      <c r="J268" s="72"/>
      <c r="L268">
        <v>242</v>
      </c>
      <c r="M268" s="98">
        <f>SUM($N$27:N267)</f>
        <v>469492100</v>
      </c>
      <c r="N268" s="99">
        <f t="shared" si="7"/>
        <v>5856400</v>
      </c>
    </row>
    <row r="269" spans="5:14">
      <c r="E269" s="42"/>
      <c r="J269" s="72"/>
      <c r="L269">
        <v>243</v>
      </c>
      <c r="M269" s="98">
        <f>SUM($N$27:N268)</f>
        <v>475348500</v>
      </c>
      <c r="N269" s="99">
        <f t="shared" si="7"/>
        <v>5904900</v>
      </c>
    </row>
    <row r="270" spans="5:14">
      <c r="E270" s="42"/>
      <c r="J270" s="72"/>
      <c r="L270">
        <v>244</v>
      </c>
      <c r="M270" s="98">
        <f>SUM($N$27:N269)</f>
        <v>481253400</v>
      </c>
      <c r="N270" s="99">
        <f t="shared" si="7"/>
        <v>5953600</v>
      </c>
    </row>
    <row r="271" spans="5:14">
      <c r="E271" s="42"/>
      <c r="J271" s="72"/>
      <c r="L271">
        <v>245</v>
      </c>
      <c r="M271" s="98">
        <f>SUM($N$27:N270)</f>
        <v>487207000</v>
      </c>
      <c r="N271" s="99">
        <f t="shared" si="7"/>
        <v>6002500</v>
      </c>
    </row>
    <row r="272" spans="5:14">
      <c r="E272" s="42"/>
      <c r="J272" s="72"/>
      <c r="L272">
        <v>246</v>
      </c>
      <c r="M272" s="98">
        <f>SUM($N$27:N271)</f>
        <v>493209500</v>
      </c>
      <c r="N272" s="99">
        <f t="shared" si="7"/>
        <v>6051600</v>
      </c>
    </row>
    <row r="273" spans="5:14">
      <c r="E273" s="42"/>
      <c r="J273" s="72"/>
      <c r="L273">
        <v>247</v>
      </c>
      <c r="M273" s="98">
        <f>SUM($N$27:N272)</f>
        <v>499261100</v>
      </c>
      <c r="N273" s="99">
        <f t="shared" si="7"/>
        <v>6100900</v>
      </c>
    </row>
    <row r="274" spans="5:14">
      <c r="E274" s="42"/>
      <c r="J274" s="72"/>
      <c r="L274">
        <v>248</v>
      </c>
      <c r="M274" s="98">
        <f>SUM($N$27:N273)</f>
        <v>505362000</v>
      </c>
      <c r="N274" s="99">
        <f t="shared" si="7"/>
        <v>6150400</v>
      </c>
    </row>
    <row r="275" spans="5:14">
      <c r="E275" s="42"/>
      <c r="J275" s="72"/>
      <c r="L275">
        <v>249</v>
      </c>
      <c r="M275" s="98">
        <f>SUM($N$27:N274)</f>
        <v>511512400</v>
      </c>
      <c r="N275" s="99">
        <f t="shared" si="7"/>
        <v>6200100</v>
      </c>
    </row>
    <row r="276" spans="5:14">
      <c r="E276" s="42"/>
      <c r="J276" s="72"/>
      <c r="L276">
        <v>250</v>
      </c>
      <c r="M276" s="98">
        <f>SUM($N$27:N275)</f>
        <v>517712500</v>
      </c>
      <c r="N276" s="99">
        <f t="shared" si="7"/>
        <v>6250000</v>
      </c>
    </row>
    <row r="277" spans="5:14">
      <c r="E277" s="42"/>
      <c r="J277" s="72"/>
      <c r="L277">
        <v>251</v>
      </c>
      <c r="M277" s="98">
        <f>SUM($N$27:N276)</f>
        <v>523962500</v>
      </c>
      <c r="N277" s="99">
        <f t="shared" si="7"/>
        <v>6300100</v>
      </c>
    </row>
    <row r="278" spans="5:14">
      <c r="E278" s="42"/>
      <c r="J278" s="72"/>
      <c r="L278">
        <v>252</v>
      </c>
      <c r="M278" s="98">
        <f>SUM($N$27:N277)</f>
        <v>530262600</v>
      </c>
      <c r="N278" s="99">
        <f t="shared" si="7"/>
        <v>6350400</v>
      </c>
    </row>
    <row r="279" spans="5:14">
      <c r="E279" s="42"/>
      <c r="J279" s="72"/>
      <c r="L279">
        <v>253</v>
      </c>
      <c r="M279" s="98">
        <f>SUM($N$27:N278)</f>
        <v>536613000</v>
      </c>
      <c r="N279" s="99">
        <f t="shared" si="7"/>
        <v>6400900</v>
      </c>
    </row>
    <row r="280" spans="5:14">
      <c r="E280" s="42"/>
      <c r="J280" s="72"/>
      <c r="L280">
        <v>254</v>
      </c>
      <c r="M280" s="98">
        <f>SUM($N$27:N279)</f>
        <v>543013900</v>
      </c>
      <c r="N280" s="99">
        <f t="shared" si="7"/>
        <v>6451600</v>
      </c>
    </row>
    <row r="281" spans="5:14">
      <c r="E281" s="42"/>
      <c r="J281" s="72"/>
      <c r="L281">
        <v>255</v>
      </c>
      <c r="M281" s="98">
        <f>SUM($N$27:N280)</f>
        <v>549465500</v>
      </c>
      <c r="N281" s="99">
        <f t="shared" si="7"/>
        <v>6502500</v>
      </c>
    </row>
    <row r="282" spans="5:14">
      <c r="E282" s="42"/>
      <c r="J282" s="72"/>
      <c r="L282">
        <v>256</v>
      </c>
      <c r="M282" s="98">
        <f>SUM($N$27:N281)</f>
        <v>555968000</v>
      </c>
      <c r="N282" s="99">
        <f t="shared" si="7"/>
        <v>6553600</v>
      </c>
    </row>
    <row r="283" spans="5:14">
      <c r="E283" s="42"/>
      <c r="J283" s="72"/>
      <c r="L283">
        <v>257</v>
      </c>
      <c r="M283" s="98">
        <f>SUM($N$27:N282)</f>
        <v>562521600</v>
      </c>
      <c r="N283" s="99">
        <f t="shared" si="7"/>
        <v>6604900</v>
      </c>
    </row>
    <row r="284" spans="5:14">
      <c r="E284" s="42"/>
      <c r="J284" s="72"/>
      <c r="L284">
        <v>258</v>
      </c>
      <c r="M284" s="98">
        <f>SUM($N$27:N283)</f>
        <v>569126500</v>
      </c>
      <c r="N284" s="99">
        <f t="shared" si="7"/>
        <v>6656400</v>
      </c>
    </row>
    <row r="285" spans="5:14">
      <c r="E285" s="42"/>
      <c r="J285" s="72"/>
      <c r="L285">
        <v>259</v>
      </c>
      <c r="M285" s="98">
        <f>SUM($N$27:N284)</f>
        <v>575782900</v>
      </c>
      <c r="N285" s="99">
        <f t="shared" ref="N285:N348" si="8">100*L285^2</f>
        <v>6708100</v>
      </c>
    </row>
    <row r="286" spans="5:14">
      <c r="E286" s="42"/>
      <c r="J286" s="72"/>
      <c r="L286">
        <v>260</v>
      </c>
      <c r="M286" s="98">
        <f>SUM($N$27:N285)</f>
        <v>582491000</v>
      </c>
      <c r="N286" s="99">
        <f t="shared" si="8"/>
        <v>6760000</v>
      </c>
    </row>
    <row r="287" spans="5:14">
      <c r="E287" s="42"/>
      <c r="J287" s="72"/>
      <c r="L287">
        <v>261</v>
      </c>
      <c r="M287" s="98">
        <f>SUM($N$27:N286)</f>
        <v>589251000</v>
      </c>
      <c r="N287" s="99">
        <f t="shared" si="8"/>
        <v>6812100</v>
      </c>
    </row>
    <row r="288" spans="5:14">
      <c r="E288" s="42"/>
      <c r="J288" s="72"/>
      <c r="L288">
        <v>262</v>
      </c>
      <c r="M288" s="98">
        <f>SUM($N$27:N287)</f>
        <v>596063100</v>
      </c>
      <c r="N288" s="99">
        <f t="shared" si="8"/>
        <v>6864400</v>
      </c>
    </row>
    <row r="289" spans="5:14">
      <c r="E289" s="42"/>
      <c r="J289" s="72"/>
      <c r="L289">
        <v>263</v>
      </c>
      <c r="M289" s="98">
        <f>SUM($N$27:N288)</f>
        <v>602927500</v>
      </c>
      <c r="N289" s="99">
        <f t="shared" si="8"/>
        <v>6916900</v>
      </c>
    </row>
    <row r="290" spans="5:14">
      <c r="E290" s="42"/>
      <c r="J290" s="72"/>
      <c r="L290">
        <v>264</v>
      </c>
      <c r="M290" s="98">
        <f>SUM($N$27:N289)</f>
        <v>609844400</v>
      </c>
      <c r="N290" s="99">
        <f t="shared" si="8"/>
        <v>6969600</v>
      </c>
    </row>
    <row r="291" spans="5:14">
      <c r="E291" s="42"/>
      <c r="J291" s="72"/>
      <c r="L291">
        <v>265</v>
      </c>
      <c r="M291" s="98">
        <f>SUM($N$27:N290)</f>
        <v>616814000</v>
      </c>
      <c r="N291" s="99">
        <f t="shared" si="8"/>
        <v>7022500</v>
      </c>
    </row>
    <row r="292" spans="5:14">
      <c r="E292" s="42"/>
      <c r="J292" s="72"/>
      <c r="L292">
        <v>266</v>
      </c>
      <c r="M292" s="98">
        <f>SUM($N$27:N291)</f>
        <v>623836500</v>
      </c>
      <c r="N292" s="99">
        <f t="shared" si="8"/>
        <v>7075600</v>
      </c>
    </row>
    <row r="293" spans="5:14">
      <c r="E293" s="42"/>
      <c r="J293" s="72"/>
      <c r="L293">
        <v>267</v>
      </c>
      <c r="M293" s="98">
        <f>SUM($N$27:N292)</f>
        <v>630912100</v>
      </c>
      <c r="N293" s="99">
        <f t="shared" si="8"/>
        <v>7128900</v>
      </c>
    </row>
    <row r="294" spans="5:14">
      <c r="E294" s="42"/>
      <c r="J294" s="72"/>
      <c r="L294">
        <v>268</v>
      </c>
      <c r="M294" s="98">
        <f>SUM($N$27:N293)</f>
        <v>638041000</v>
      </c>
      <c r="N294" s="99">
        <f t="shared" si="8"/>
        <v>7182400</v>
      </c>
    </row>
    <row r="295" spans="5:14">
      <c r="E295" s="42"/>
      <c r="J295" s="72"/>
      <c r="L295">
        <v>269</v>
      </c>
      <c r="M295" s="98">
        <f>SUM($N$27:N294)</f>
        <v>645223400</v>
      </c>
      <c r="N295" s="99">
        <f t="shared" si="8"/>
        <v>7236100</v>
      </c>
    </row>
    <row r="296" spans="5:14">
      <c r="E296" s="42"/>
      <c r="J296" s="72"/>
      <c r="L296">
        <v>270</v>
      </c>
      <c r="M296" s="98">
        <f>SUM($N$27:N295)</f>
        <v>652459500</v>
      </c>
      <c r="N296" s="99">
        <f t="shared" si="8"/>
        <v>7290000</v>
      </c>
    </row>
    <row r="297" spans="5:14">
      <c r="E297" s="42"/>
      <c r="J297" s="72"/>
      <c r="L297">
        <v>271</v>
      </c>
      <c r="M297" s="98">
        <f>SUM($N$27:N296)</f>
        <v>659749500</v>
      </c>
      <c r="N297" s="99">
        <f t="shared" si="8"/>
        <v>7344100</v>
      </c>
    </row>
    <row r="298" spans="5:14">
      <c r="E298" s="42"/>
      <c r="J298" s="72"/>
      <c r="L298">
        <v>272</v>
      </c>
      <c r="M298" s="98">
        <f>SUM($N$27:N297)</f>
        <v>667093600</v>
      </c>
      <c r="N298" s="99">
        <f t="shared" si="8"/>
        <v>7398400</v>
      </c>
    </row>
    <row r="299" spans="5:14">
      <c r="E299" s="42"/>
      <c r="J299" s="72"/>
      <c r="L299">
        <v>273</v>
      </c>
      <c r="M299" s="98">
        <f>SUM($N$27:N298)</f>
        <v>674492000</v>
      </c>
      <c r="N299" s="99">
        <f t="shared" si="8"/>
        <v>7452900</v>
      </c>
    </row>
    <row r="300" spans="5:14">
      <c r="E300" s="42"/>
      <c r="J300" s="72"/>
      <c r="L300">
        <v>274</v>
      </c>
      <c r="M300" s="98">
        <f>SUM($N$27:N299)</f>
        <v>681944900</v>
      </c>
      <c r="N300" s="99">
        <f t="shared" si="8"/>
        <v>7507600</v>
      </c>
    </row>
    <row r="301" spans="5:14">
      <c r="E301" s="42"/>
      <c r="J301" s="72"/>
      <c r="L301">
        <v>275</v>
      </c>
      <c r="M301" s="98">
        <f>SUM($N$27:N300)</f>
        <v>689452500</v>
      </c>
      <c r="N301" s="99">
        <f t="shared" si="8"/>
        <v>7562500</v>
      </c>
    </row>
    <row r="302" spans="5:14">
      <c r="E302" s="42"/>
      <c r="J302" s="72"/>
      <c r="L302">
        <v>276</v>
      </c>
      <c r="M302" s="98">
        <f>SUM($N$27:N301)</f>
        <v>697015000</v>
      </c>
      <c r="N302" s="99">
        <f t="shared" si="8"/>
        <v>7617600</v>
      </c>
    </row>
    <row r="303" spans="5:14">
      <c r="E303" s="42"/>
      <c r="J303" s="72"/>
      <c r="L303">
        <v>277</v>
      </c>
      <c r="M303" s="98">
        <f>SUM($N$27:N302)</f>
        <v>704632600</v>
      </c>
      <c r="N303" s="99">
        <f t="shared" si="8"/>
        <v>7672900</v>
      </c>
    </row>
    <row r="304" spans="5:14">
      <c r="E304" s="42"/>
      <c r="J304" s="72"/>
      <c r="L304">
        <v>278</v>
      </c>
      <c r="M304" s="98">
        <f>SUM($N$27:N303)</f>
        <v>712305500</v>
      </c>
      <c r="N304" s="99">
        <f t="shared" si="8"/>
        <v>7728400</v>
      </c>
    </row>
    <row r="305" spans="5:14">
      <c r="E305" s="42"/>
      <c r="J305" s="72"/>
      <c r="L305">
        <v>279</v>
      </c>
      <c r="M305" s="98">
        <f>SUM($N$27:N304)</f>
        <v>720033900</v>
      </c>
      <c r="N305" s="99">
        <f t="shared" si="8"/>
        <v>7784100</v>
      </c>
    </row>
    <row r="306" spans="5:14">
      <c r="E306" s="42"/>
      <c r="J306" s="72"/>
      <c r="L306">
        <v>280</v>
      </c>
      <c r="M306" s="98">
        <f>SUM($N$27:N305)</f>
        <v>727818000</v>
      </c>
      <c r="N306" s="99">
        <f t="shared" si="8"/>
        <v>7840000</v>
      </c>
    </row>
    <row r="307" spans="5:14">
      <c r="E307" s="42"/>
      <c r="J307" s="72"/>
      <c r="L307">
        <v>281</v>
      </c>
      <c r="M307" s="98">
        <f>SUM($N$27:N306)</f>
        <v>735658000</v>
      </c>
      <c r="N307" s="99">
        <f t="shared" si="8"/>
        <v>7896100</v>
      </c>
    </row>
    <row r="308" spans="5:14">
      <c r="E308" s="42"/>
      <c r="J308" s="72"/>
      <c r="L308">
        <v>282</v>
      </c>
      <c r="M308" s="98">
        <f>SUM($N$27:N307)</f>
        <v>743554100</v>
      </c>
      <c r="N308" s="99">
        <f t="shared" si="8"/>
        <v>7952400</v>
      </c>
    </row>
    <row r="309" spans="5:14">
      <c r="E309" s="42"/>
      <c r="J309" s="72"/>
      <c r="L309">
        <v>283</v>
      </c>
      <c r="M309" s="98">
        <f>SUM($N$27:N308)</f>
        <v>751506500</v>
      </c>
      <c r="N309" s="99">
        <f t="shared" si="8"/>
        <v>8008900</v>
      </c>
    </row>
    <row r="310" spans="5:14">
      <c r="E310" s="42"/>
      <c r="J310" s="72"/>
      <c r="L310">
        <v>284</v>
      </c>
      <c r="M310" s="98">
        <f>SUM($N$27:N309)</f>
        <v>759515400</v>
      </c>
      <c r="N310" s="99">
        <f t="shared" si="8"/>
        <v>8065600</v>
      </c>
    </row>
    <row r="311" spans="5:14">
      <c r="E311" s="42"/>
      <c r="J311" s="72"/>
      <c r="L311">
        <v>285</v>
      </c>
      <c r="M311" s="98">
        <f>SUM($N$27:N310)</f>
        <v>767581000</v>
      </c>
      <c r="N311" s="99">
        <f t="shared" si="8"/>
        <v>8122500</v>
      </c>
    </row>
    <row r="312" spans="5:14">
      <c r="E312" s="42"/>
      <c r="J312" s="72"/>
      <c r="L312">
        <v>286</v>
      </c>
      <c r="M312" s="98">
        <f>SUM($N$27:N311)</f>
        <v>775703500</v>
      </c>
      <c r="N312" s="99">
        <f t="shared" si="8"/>
        <v>8179600</v>
      </c>
    </row>
    <row r="313" spans="5:14">
      <c r="E313" s="42"/>
      <c r="J313" s="72"/>
      <c r="L313">
        <v>287</v>
      </c>
      <c r="M313" s="98">
        <f>SUM($N$27:N312)</f>
        <v>783883100</v>
      </c>
      <c r="N313" s="99">
        <f t="shared" si="8"/>
        <v>8236900</v>
      </c>
    </row>
    <row r="314" spans="5:14">
      <c r="E314" s="42"/>
      <c r="J314" s="72"/>
      <c r="L314">
        <v>288</v>
      </c>
      <c r="M314" s="98">
        <f>SUM($N$27:N313)</f>
        <v>792120000</v>
      </c>
      <c r="N314" s="99">
        <f t="shared" si="8"/>
        <v>8294400</v>
      </c>
    </row>
    <row r="315" spans="5:14">
      <c r="E315" s="42"/>
      <c r="J315" s="72"/>
      <c r="L315">
        <v>289</v>
      </c>
      <c r="M315" s="98">
        <f>SUM($N$27:N314)</f>
        <v>800414400</v>
      </c>
      <c r="N315" s="99">
        <f t="shared" si="8"/>
        <v>8352100</v>
      </c>
    </row>
    <row r="316" spans="5:14">
      <c r="E316" s="42"/>
      <c r="J316" s="72"/>
      <c r="L316">
        <v>290</v>
      </c>
      <c r="M316" s="98">
        <f>SUM($N$27:N315)</f>
        <v>808766500</v>
      </c>
      <c r="N316" s="99">
        <f t="shared" si="8"/>
        <v>8410000</v>
      </c>
    </row>
    <row r="317" spans="5:14">
      <c r="E317" s="42"/>
      <c r="J317" s="72"/>
      <c r="L317">
        <v>291</v>
      </c>
      <c r="M317" s="98">
        <f>SUM($N$27:N316)</f>
        <v>817176500</v>
      </c>
      <c r="N317" s="99">
        <f t="shared" si="8"/>
        <v>8468100</v>
      </c>
    </row>
    <row r="318" spans="5:14">
      <c r="E318" s="42"/>
      <c r="J318" s="72"/>
      <c r="L318">
        <v>292</v>
      </c>
      <c r="M318" s="98">
        <f>SUM($N$27:N317)</f>
        <v>825644600</v>
      </c>
      <c r="N318" s="99">
        <f t="shared" si="8"/>
        <v>8526400</v>
      </c>
    </row>
    <row r="319" spans="5:14">
      <c r="E319" s="42"/>
      <c r="J319" s="72"/>
      <c r="L319">
        <v>293</v>
      </c>
      <c r="M319" s="98">
        <f>SUM($N$27:N318)</f>
        <v>834171000</v>
      </c>
      <c r="N319" s="99">
        <f t="shared" si="8"/>
        <v>8584900</v>
      </c>
    </row>
    <row r="320" spans="5:14">
      <c r="E320" s="42"/>
      <c r="J320" s="72"/>
      <c r="L320">
        <v>294</v>
      </c>
      <c r="M320" s="98">
        <f>SUM($N$27:N319)</f>
        <v>842755900</v>
      </c>
      <c r="N320" s="99">
        <f t="shared" si="8"/>
        <v>8643600</v>
      </c>
    </row>
    <row r="321" spans="5:14">
      <c r="E321" s="42"/>
      <c r="J321" s="72"/>
      <c r="L321">
        <v>295</v>
      </c>
      <c r="M321" s="98">
        <f>SUM($N$27:N320)</f>
        <v>851399500</v>
      </c>
      <c r="N321" s="99">
        <f t="shared" si="8"/>
        <v>8702500</v>
      </c>
    </row>
    <row r="322" spans="5:14">
      <c r="E322" s="42"/>
      <c r="J322" s="72"/>
      <c r="L322">
        <v>296</v>
      </c>
      <c r="M322" s="98">
        <f>SUM($N$27:N321)</f>
        <v>860102000</v>
      </c>
      <c r="N322" s="99">
        <f t="shared" si="8"/>
        <v>8761600</v>
      </c>
    </row>
    <row r="323" spans="5:14">
      <c r="E323" s="42"/>
      <c r="J323" s="72"/>
      <c r="L323">
        <v>297</v>
      </c>
      <c r="M323" s="98">
        <f>SUM($N$27:N322)</f>
        <v>868863600</v>
      </c>
      <c r="N323" s="99">
        <f t="shared" si="8"/>
        <v>8820900</v>
      </c>
    </row>
    <row r="324" spans="5:14">
      <c r="E324" s="42"/>
      <c r="J324" s="72"/>
      <c r="L324">
        <v>298</v>
      </c>
      <c r="M324" s="98">
        <f>SUM($N$27:N323)</f>
        <v>877684500</v>
      </c>
      <c r="N324" s="99">
        <f t="shared" si="8"/>
        <v>8880400</v>
      </c>
    </row>
    <row r="325" spans="5:14">
      <c r="E325" s="42"/>
      <c r="J325" s="72"/>
      <c r="L325">
        <v>299</v>
      </c>
      <c r="M325" s="98">
        <f>SUM($N$27:N324)</f>
        <v>886564900</v>
      </c>
      <c r="N325" s="99">
        <f t="shared" si="8"/>
        <v>8940100</v>
      </c>
    </row>
    <row r="326" spans="5:14">
      <c r="E326" s="42"/>
      <c r="J326" s="72"/>
      <c r="L326">
        <v>300</v>
      </c>
      <c r="M326" s="98">
        <f>SUM($N$27:N325)</f>
        <v>895505000</v>
      </c>
      <c r="N326" s="99">
        <f t="shared" si="8"/>
        <v>9000000</v>
      </c>
    </row>
    <row r="327" spans="5:14">
      <c r="E327" s="42"/>
      <c r="J327" s="72"/>
      <c r="L327">
        <v>301</v>
      </c>
      <c r="M327" s="98">
        <f>SUM($N$27:N326)</f>
        <v>904505000</v>
      </c>
      <c r="N327" s="99">
        <f t="shared" si="8"/>
        <v>9060100</v>
      </c>
    </row>
    <row r="328" spans="5:14">
      <c r="E328" s="42"/>
      <c r="J328" s="72"/>
      <c r="L328">
        <v>302</v>
      </c>
      <c r="M328" s="98">
        <f>SUM($N$27:N327)</f>
        <v>913565100</v>
      </c>
      <c r="N328" s="99">
        <f t="shared" si="8"/>
        <v>9120400</v>
      </c>
    </row>
    <row r="329" spans="5:14">
      <c r="E329" s="42"/>
      <c r="J329" s="72"/>
      <c r="L329">
        <v>303</v>
      </c>
      <c r="M329" s="98">
        <f>SUM($N$27:N328)</f>
        <v>922685500</v>
      </c>
      <c r="N329" s="99">
        <f t="shared" si="8"/>
        <v>9180900</v>
      </c>
    </row>
    <row r="330" spans="5:14">
      <c r="E330" s="42"/>
      <c r="J330" s="72"/>
      <c r="L330">
        <v>304</v>
      </c>
      <c r="M330" s="98">
        <f>SUM($N$27:N329)</f>
        <v>931866400</v>
      </c>
      <c r="N330" s="99">
        <f t="shared" si="8"/>
        <v>9241600</v>
      </c>
    </row>
    <row r="331" spans="5:14">
      <c r="E331" s="42"/>
      <c r="J331" s="72"/>
      <c r="L331">
        <v>305</v>
      </c>
      <c r="M331" s="98">
        <f>SUM($N$27:N330)</f>
        <v>941108000</v>
      </c>
      <c r="N331" s="99">
        <f t="shared" si="8"/>
        <v>9302500</v>
      </c>
    </row>
    <row r="332" spans="5:14">
      <c r="E332" s="42"/>
      <c r="J332" s="72"/>
      <c r="L332">
        <v>306</v>
      </c>
      <c r="M332" s="98">
        <f>SUM($N$27:N331)</f>
        <v>950410500</v>
      </c>
      <c r="N332" s="99">
        <f t="shared" si="8"/>
        <v>9363600</v>
      </c>
    </row>
    <row r="333" spans="5:14">
      <c r="E333" s="42"/>
      <c r="J333" s="72"/>
      <c r="L333">
        <v>307</v>
      </c>
      <c r="M333" s="98">
        <f>SUM($N$27:N332)</f>
        <v>959774100</v>
      </c>
      <c r="N333" s="99">
        <f t="shared" si="8"/>
        <v>9424900</v>
      </c>
    </row>
    <row r="334" spans="5:14">
      <c r="E334" s="42"/>
      <c r="J334" s="72"/>
      <c r="L334">
        <v>308</v>
      </c>
      <c r="M334" s="98">
        <f>SUM($N$27:N333)</f>
        <v>969199000</v>
      </c>
      <c r="N334" s="99">
        <f t="shared" si="8"/>
        <v>9486400</v>
      </c>
    </row>
    <row r="335" spans="5:14">
      <c r="E335" s="42"/>
      <c r="J335" s="72"/>
      <c r="L335">
        <v>309</v>
      </c>
      <c r="M335" s="98">
        <f>SUM($N$27:N334)</f>
        <v>978685400</v>
      </c>
      <c r="N335" s="99">
        <f t="shared" si="8"/>
        <v>9548100</v>
      </c>
    </row>
    <row r="336" spans="5:14">
      <c r="E336" s="42"/>
      <c r="J336" s="72"/>
      <c r="L336">
        <v>310</v>
      </c>
      <c r="M336" s="98">
        <f>SUM($N$27:N335)</f>
        <v>988233500</v>
      </c>
      <c r="N336" s="99">
        <f t="shared" si="8"/>
        <v>9610000</v>
      </c>
    </row>
    <row r="337" spans="5:14">
      <c r="E337" s="42"/>
      <c r="J337" s="72"/>
      <c r="L337">
        <v>311</v>
      </c>
      <c r="M337" s="98">
        <f>SUM($N$27:N336)</f>
        <v>997843500</v>
      </c>
      <c r="N337" s="99">
        <f t="shared" si="8"/>
        <v>9672100</v>
      </c>
    </row>
    <row r="338" spans="5:14">
      <c r="E338" s="42"/>
      <c r="J338" s="72"/>
      <c r="L338">
        <v>312</v>
      </c>
      <c r="M338" s="98">
        <f>SUM($N$27:N337)</f>
        <v>1007515600</v>
      </c>
      <c r="N338" s="99">
        <f t="shared" si="8"/>
        <v>9734400</v>
      </c>
    </row>
    <row r="339" spans="5:14">
      <c r="E339" s="42"/>
      <c r="J339" s="72"/>
      <c r="L339">
        <v>313</v>
      </c>
      <c r="M339" s="98">
        <f>SUM($N$27:N338)</f>
        <v>1017250000</v>
      </c>
      <c r="N339" s="99">
        <f t="shared" si="8"/>
        <v>9796900</v>
      </c>
    </row>
    <row r="340" spans="5:14">
      <c r="E340" s="42"/>
      <c r="J340" s="72"/>
      <c r="L340">
        <v>314</v>
      </c>
      <c r="M340" s="98">
        <f>SUM($N$27:N339)</f>
        <v>1027046900</v>
      </c>
      <c r="N340" s="99">
        <f t="shared" si="8"/>
        <v>9859600</v>
      </c>
    </row>
    <row r="341" spans="5:14">
      <c r="E341" s="42"/>
      <c r="J341" s="72"/>
      <c r="L341">
        <v>315</v>
      </c>
      <c r="M341" s="98">
        <f>SUM($N$27:N340)</f>
        <v>1036906500</v>
      </c>
      <c r="N341" s="99">
        <f t="shared" si="8"/>
        <v>9922500</v>
      </c>
    </row>
    <row r="342" spans="5:14">
      <c r="E342" s="42"/>
      <c r="J342" s="72"/>
      <c r="L342">
        <v>316</v>
      </c>
      <c r="M342" s="98">
        <f>SUM($N$27:N341)</f>
        <v>1046829000</v>
      </c>
      <c r="N342" s="99">
        <f t="shared" si="8"/>
        <v>9985600</v>
      </c>
    </row>
    <row r="343" spans="5:14">
      <c r="E343" s="42"/>
      <c r="J343" s="72"/>
      <c r="L343">
        <v>317</v>
      </c>
      <c r="M343" s="98">
        <f>SUM($N$27:N342)</f>
        <v>1056814600</v>
      </c>
      <c r="N343" s="99">
        <f t="shared" si="8"/>
        <v>10048900</v>
      </c>
    </row>
    <row r="344" spans="5:14">
      <c r="E344" s="42"/>
      <c r="J344" s="72"/>
      <c r="L344">
        <v>318</v>
      </c>
      <c r="M344" s="98">
        <f>SUM($N$27:N343)</f>
        <v>1066863500</v>
      </c>
      <c r="N344" s="99">
        <f t="shared" si="8"/>
        <v>10112400</v>
      </c>
    </row>
    <row r="345" spans="5:14">
      <c r="E345" s="42"/>
      <c r="J345" s="72"/>
      <c r="L345">
        <v>319</v>
      </c>
      <c r="M345" s="98">
        <f>SUM($N$27:N344)</f>
        <v>1076975900</v>
      </c>
      <c r="N345" s="99">
        <f t="shared" si="8"/>
        <v>10176100</v>
      </c>
    </row>
    <row r="346" spans="5:14">
      <c r="E346" s="42"/>
      <c r="J346" s="72"/>
      <c r="L346">
        <v>320</v>
      </c>
      <c r="M346" s="98">
        <f>SUM($N$27:N345)</f>
        <v>1087152000</v>
      </c>
      <c r="N346" s="99">
        <f t="shared" si="8"/>
        <v>10240000</v>
      </c>
    </row>
    <row r="347" spans="5:14">
      <c r="E347" s="42"/>
      <c r="J347" s="72"/>
      <c r="L347">
        <v>321</v>
      </c>
      <c r="M347" s="98">
        <f>SUM($N$27:N346)</f>
        <v>1097392000</v>
      </c>
      <c r="N347" s="99">
        <f t="shared" si="8"/>
        <v>10304100</v>
      </c>
    </row>
    <row r="348" spans="5:14">
      <c r="E348" s="42"/>
      <c r="J348" s="72"/>
      <c r="L348">
        <v>322</v>
      </c>
      <c r="M348" s="98">
        <f>SUM($N$27:N347)</f>
        <v>1107696100</v>
      </c>
      <c r="N348" s="99">
        <f t="shared" si="8"/>
        <v>10368400</v>
      </c>
    </row>
    <row r="349" spans="5:14">
      <c r="E349" s="42"/>
      <c r="J349" s="72"/>
      <c r="L349">
        <v>323</v>
      </c>
      <c r="M349" s="98">
        <f>SUM($N$27:N348)</f>
        <v>1118064500</v>
      </c>
      <c r="N349" s="99">
        <f t="shared" ref="N349:N412" si="9">100*L349^2</f>
        <v>10432900</v>
      </c>
    </row>
    <row r="350" spans="5:14">
      <c r="E350" s="42"/>
      <c r="J350" s="72"/>
      <c r="L350">
        <v>324</v>
      </c>
      <c r="M350" s="98">
        <f>SUM($N$27:N349)</f>
        <v>1128497400</v>
      </c>
      <c r="N350" s="99">
        <f t="shared" si="9"/>
        <v>10497600</v>
      </c>
    </row>
    <row r="351" spans="5:14">
      <c r="E351" s="42"/>
      <c r="J351" s="72"/>
      <c r="L351">
        <v>325</v>
      </c>
      <c r="M351" s="98">
        <f>SUM($N$27:N350)</f>
        <v>1138995000</v>
      </c>
      <c r="N351" s="99">
        <f t="shared" si="9"/>
        <v>10562500</v>
      </c>
    </row>
    <row r="352" spans="5:14">
      <c r="E352" s="42"/>
      <c r="J352" s="72"/>
      <c r="L352">
        <v>326</v>
      </c>
      <c r="M352" s="98">
        <f>SUM($N$27:N351)</f>
        <v>1149557500</v>
      </c>
      <c r="N352" s="99">
        <f t="shared" si="9"/>
        <v>10627600</v>
      </c>
    </row>
    <row r="353" spans="5:14">
      <c r="E353" s="42"/>
      <c r="J353" s="72"/>
      <c r="L353">
        <v>327</v>
      </c>
      <c r="M353" s="98">
        <f>SUM($N$27:N352)</f>
        <v>1160185100</v>
      </c>
      <c r="N353" s="99">
        <f t="shared" si="9"/>
        <v>10692900</v>
      </c>
    </row>
    <row r="354" spans="5:14">
      <c r="E354" s="42"/>
      <c r="J354" s="72"/>
      <c r="L354">
        <v>328</v>
      </c>
      <c r="M354" s="98">
        <f>SUM($N$27:N353)</f>
        <v>1170878000</v>
      </c>
      <c r="N354" s="99">
        <f t="shared" si="9"/>
        <v>10758400</v>
      </c>
    </row>
    <row r="355" spans="5:14">
      <c r="E355" s="42"/>
      <c r="J355" s="72"/>
      <c r="L355">
        <v>329</v>
      </c>
      <c r="M355" s="98">
        <f>SUM($N$27:N354)</f>
        <v>1181636400</v>
      </c>
      <c r="N355" s="99">
        <f t="shared" si="9"/>
        <v>10824100</v>
      </c>
    </row>
    <row r="356" spans="5:14">
      <c r="E356" s="42"/>
      <c r="J356" s="72"/>
      <c r="L356">
        <v>330</v>
      </c>
      <c r="M356" s="98">
        <f>SUM($N$27:N355)</f>
        <v>1192460500</v>
      </c>
      <c r="N356" s="99">
        <f t="shared" si="9"/>
        <v>10890000</v>
      </c>
    </row>
    <row r="357" spans="5:14">
      <c r="E357" s="42"/>
      <c r="J357" s="72"/>
      <c r="L357">
        <v>331</v>
      </c>
      <c r="M357" s="98">
        <f>SUM($N$27:N356)</f>
        <v>1203350500</v>
      </c>
      <c r="N357" s="99">
        <f t="shared" si="9"/>
        <v>10956100</v>
      </c>
    </row>
    <row r="358" spans="5:14">
      <c r="E358" s="42"/>
      <c r="J358" s="72"/>
      <c r="L358">
        <v>332</v>
      </c>
      <c r="M358" s="98">
        <f>SUM($N$27:N357)</f>
        <v>1214306600</v>
      </c>
      <c r="N358" s="99">
        <f t="shared" si="9"/>
        <v>11022400</v>
      </c>
    </row>
    <row r="359" spans="5:14">
      <c r="E359" s="42"/>
      <c r="J359" s="72"/>
      <c r="L359">
        <v>333</v>
      </c>
      <c r="M359" s="98">
        <f>SUM($N$27:N358)</f>
        <v>1225329000</v>
      </c>
      <c r="N359" s="99">
        <f t="shared" si="9"/>
        <v>11088900</v>
      </c>
    </row>
    <row r="360" spans="5:14">
      <c r="E360" s="42"/>
      <c r="J360" s="72"/>
      <c r="L360">
        <v>334</v>
      </c>
      <c r="M360" s="98">
        <f>SUM($N$27:N359)</f>
        <v>1236417900</v>
      </c>
      <c r="N360" s="99">
        <f t="shared" si="9"/>
        <v>11155600</v>
      </c>
    </row>
    <row r="361" spans="5:14">
      <c r="E361" s="42"/>
      <c r="J361" s="72"/>
      <c r="L361">
        <v>335</v>
      </c>
      <c r="M361" s="98">
        <f>SUM($N$27:N360)</f>
        <v>1247573500</v>
      </c>
      <c r="N361" s="99">
        <f t="shared" si="9"/>
        <v>11222500</v>
      </c>
    </row>
    <row r="362" spans="5:14">
      <c r="E362" s="42"/>
      <c r="J362" s="72"/>
      <c r="L362">
        <v>336</v>
      </c>
      <c r="M362" s="98">
        <f>SUM($N$27:N361)</f>
        <v>1258796000</v>
      </c>
      <c r="N362" s="99">
        <f t="shared" si="9"/>
        <v>11289600</v>
      </c>
    </row>
    <row r="363" spans="5:14">
      <c r="E363" s="42"/>
      <c r="J363" s="72"/>
      <c r="L363">
        <v>337</v>
      </c>
      <c r="M363" s="98">
        <f>SUM($N$27:N362)</f>
        <v>1270085600</v>
      </c>
      <c r="N363" s="99">
        <f t="shared" si="9"/>
        <v>11356900</v>
      </c>
    </row>
    <row r="364" spans="5:14">
      <c r="E364" s="42"/>
      <c r="J364" s="72"/>
      <c r="L364">
        <v>338</v>
      </c>
      <c r="M364" s="98">
        <f>SUM($N$27:N363)</f>
        <v>1281442500</v>
      </c>
      <c r="N364" s="99">
        <f t="shared" si="9"/>
        <v>11424400</v>
      </c>
    </row>
    <row r="365" spans="5:14">
      <c r="E365" s="42"/>
      <c r="J365" s="72"/>
      <c r="L365">
        <v>339</v>
      </c>
      <c r="M365" s="98">
        <f>SUM($N$27:N364)</f>
        <v>1292866900</v>
      </c>
      <c r="N365" s="99">
        <f t="shared" si="9"/>
        <v>11492100</v>
      </c>
    </row>
    <row r="366" spans="5:14">
      <c r="E366" s="42"/>
      <c r="J366" s="72"/>
      <c r="L366">
        <v>340</v>
      </c>
      <c r="M366" s="98">
        <f>SUM($N$27:N365)</f>
        <v>1304359000</v>
      </c>
      <c r="N366" s="99">
        <f t="shared" si="9"/>
        <v>11560000</v>
      </c>
    </row>
    <row r="367" spans="5:14">
      <c r="E367" s="42"/>
      <c r="J367" s="72"/>
      <c r="L367">
        <v>341</v>
      </c>
      <c r="M367" s="98">
        <f>SUM($N$27:N366)</f>
        <v>1315919000</v>
      </c>
      <c r="N367" s="99">
        <f t="shared" si="9"/>
        <v>11628100</v>
      </c>
    </row>
    <row r="368" spans="5:14">
      <c r="E368" s="42"/>
      <c r="J368" s="72"/>
      <c r="L368">
        <v>342</v>
      </c>
      <c r="M368" s="98">
        <f>SUM($N$27:N367)</f>
        <v>1327547100</v>
      </c>
      <c r="N368" s="99">
        <f t="shared" si="9"/>
        <v>11696400</v>
      </c>
    </row>
    <row r="369" spans="5:14">
      <c r="E369" s="42"/>
      <c r="J369" s="72"/>
      <c r="L369">
        <v>343</v>
      </c>
      <c r="M369" s="98">
        <f>SUM($N$27:N368)</f>
        <v>1339243500</v>
      </c>
      <c r="N369" s="99">
        <f t="shared" si="9"/>
        <v>11764900</v>
      </c>
    </row>
    <row r="370" spans="5:14">
      <c r="E370" s="42"/>
      <c r="J370" s="72"/>
      <c r="L370">
        <v>344</v>
      </c>
      <c r="M370" s="98">
        <f>SUM($N$27:N369)</f>
        <v>1351008400</v>
      </c>
      <c r="N370" s="99">
        <f t="shared" si="9"/>
        <v>11833600</v>
      </c>
    </row>
    <row r="371" spans="5:14">
      <c r="E371" s="42"/>
      <c r="J371" s="72"/>
      <c r="L371">
        <v>345</v>
      </c>
      <c r="M371" s="98">
        <f>SUM($N$27:N370)</f>
        <v>1362842000</v>
      </c>
      <c r="N371" s="99">
        <f t="shared" si="9"/>
        <v>11902500</v>
      </c>
    </row>
    <row r="372" spans="5:14">
      <c r="E372" s="42"/>
      <c r="J372" s="72"/>
      <c r="L372">
        <v>346</v>
      </c>
      <c r="M372" s="98">
        <f>SUM($N$27:N371)</f>
        <v>1374744500</v>
      </c>
      <c r="N372" s="99">
        <f t="shared" si="9"/>
        <v>11971600</v>
      </c>
    </row>
    <row r="373" spans="5:14">
      <c r="E373" s="42"/>
      <c r="J373" s="72"/>
      <c r="L373">
        <v>347</v>
      </c>
      <c r="M373" s="98">
        <f>SUM($N$27:N372)</f>
        <v>1386716100</v>
      </c>
      <c r="N373" s="99">
        <f t="shared" si="9"/>
        <v>12040900</v>
      </c>
    </row>
    <row r="374" spans="5:14">
      <c r="E374" s="42"/>
      <c r="J374" s="72"/>
      <c r="L374">
        <v>348</v>
      </c>
      <c r="M374" s="98">
        <f>SUM($N$27:N373)</f>
        <v>1398757000</v>
      </c>
      <c r="N374" s="99">
        <f t="shared" si="9"/>
        <v>12110400</v>
      </c>
    </row>
    <row r="375" spans="5:14">
      <c r="E375" s="42"/>
      <c r="J375" s="72"/>
      <c r="L375">
        <v>349</v>
      </c>
      <c r="M375" s="98">
        <f>SUM($N$27:N374)</f>
        <v>1410867400</v>
      </c>
      <c r="N375" s="99">
        <f t="shared" si="9"/>
        <v>12180100</v>
      </c>
    </row>
    <row r="376" spans="5:14">
      <c r="E376" s="42"/>
      <c r="J376" s="72"/>
      <c r="L376">
        <v>350</v>
      </c>
      <c r="M376" s="98">
        <f>SUM($N$27:N375)</f>
        <v>1423047500</v>
      </c>
      <c r="N376" s="99">
        <f t="shared" si="9"/>
        <v>12250000</v>
      </c>
    </row>
    <row r="377" spans="5:14">
      <c r="E377" s="42"/>
      <c r="J377" s="72"/>
      <c r="L377">
        <v>351</v>
      </c>
      <c r="M377" s="98">
        <f>SUM($N$27:N376)</f>
        <v>1435297500</v>
      </c>
      <c r="N377" s="99">
        <f t="shared" si="9"/>
        <v>12320100</v>
      </c>
    </row>
    <row r="378" spans="5:14">
      <c r="E378" s="42"/>
      <c r="J378" s="72"/>
      <c r="L378">
        <v>352</v>
      </c>
      <c r="M378" s="98">
        <f>SUM($N$27:N377)</f>
        <v>1447617600</v>
      </c>
      <c r="N378" s="99">
        <f t="shared" si="9"/>
        <v>12390400</v>
      </c>
    </row>
    <row r="379" spans="5:14">
      <c r="E379" s="42"/>
      <c r="J379" s="72"/>
      <c r="L379">
        <v>353</v>
      </c>
      <c r="M379" s="98">
        <f>SUM($N$27:N378)</f>
        <v>1460008000</v>
      </c>
      <c r="N379" s="99">
        <f t="shared" si="9"/>
        <v>12460900</v>
      </c>
    </row>
    <row r="380" spans="5:14">
      <c r="E380" s="42"/>
      <c r="J380" s="72"/>
      <c r="L380">
        <v>354</v>
      </c>
      <c r="M380" s="98">
        <f>SUM($N$27:N379)</f>
        <v>1472468900</v>
      </c>
      <c r="N380" s="99">
        <f t="shared" si="9"/>
        <v>12531600</v>
      </c>
    </row>
    <row r="381" spans="5:14">
      <c r="E381" s="42"/>
      <c r="J381" s="72"/>
      <c r="L381">
        <v>355</v>
      </c>
      <c r="M381" s="98">
        <f>SUM($N$27:N380)</f>
        <v>1485000500</v>
      </c>
      <c r="N381" s="99">
        <f t="shared" si="9"/>
        <v>12602500</v>
      </c>
    </row>
    <row r="382" spans="5:14">
      <c r="E382" s="42"/>
      <c r="J382" s="72"/>
      <c r="L382">
        <v>356</v>
      </c>
      <c r="M382" s="98">
        <f>SUM($N$27:N381)</f>
        <v>1497603000</v>
      </c>
      <c r="N382" s="99">
        <f t="shared" si="9"/>
        <v>12673600</v>
      </c>
    </row>
    <row r="383" spans="5:14">
      <c r="E383" s="42"/>
      <c r="J383" s="72"/>
      <c r="L383">
        <v>357</v>
      </c>
      <c r="M383" s="98">
        <f>SUM($N$27:N382)</f>
        <v>1510276600</v>
      </c>
      <c r="N383" s="99">
        <f t="shared" si="9"/>
        <v>12744900</v>
      </c>
    </row>
    <row r="384" spans="5:14">
      <c r="E384" s="42"/>
      <c r="J384" s="72"/>
      <c r="L384">
        <v>358</v>
      </c>
      <c r="M384" s="98">
        <f>SUM($N$27:N383)</f>
        <v>1523021500</v>
      </c>
      <c r="N384" s="99">
        <f t="shared" si="9"/>
        <v>12816400</v>
      </c>
    </row>
    <row r="385" spans="5:14">
      <c r="E385" s="42"/>
      <c r="J385" s="72"/>
      <c r="L385">
        <v>359</v>
      </c>
      <c r="M385" s="98">
        <f>SUM($N$27:N384)</f>
        <v>1535837900</v>
      </c>
      <c r="N385" s="99">
        <f t="shared" si="9"/>
        <v>12888100</v>
      </c>
    </row>
    <row r="386" spans="5:14">
      <c r="E386" s="42"/>
      <c r="J386" s="72"/>
      <c r="L386">
        <v>360</v>
      </c>
      <c r="M386" s="98">
        <f>SUM($N$27:N385)</f>
        <v>1548726000</v>
      </c>
      <c r="N386" s="99">
        <f t="shared" si="9"/>
        <v>12960000</v>
      </c>
    </row>
    <row r="387" spans="5:14">
      <c r="E387" s="42"/>
      <c r="J387" s="72"/>
      <c r="L387">
        <v>361</v>
      </c>
      <c r="M387" s="98">
        <f>SUM($N$27:N386)</f>
        <v>1561686000</v>
      </c>
      <c r="N387" s="99">
        <f t="shared" si="9"/>
        <v>13032100</v>
      </c>
    </row>
    <row r="388" spans="5:14">
      <c r="E388" s="42"/>
      <c r="J388" s="72"/>
      <c r="L388">
        <v>362</v>
      </c>
      <c r="M388" s="98">
        <f>SUM($N$27:N387)</f>
        <v>1574718100</v>
      </c>
      <c r="N388" s="99">
        <f t="shared" si="9"/>
        <v>13104400</v>
      </c>
    </row>
    <row r="389" spans="5:14">
      <c r="E389" s="42"/>
      <c r="J389" s="72"/>
      <c r="L389">
        <v>363</v>
      </c>
      <c r="M389" s="98">
        <f>SUM($N$27:N388)</f>
        <v>1587822500</v>
      </c>
      <c r="N389" s="99">
        <f t="shared" si="9"/>
        <v>13176900</v>
      </c>
    </row>
    <row r="390" spans="5:14">
      <c r="E390" s="42"/>
      <c r="J390" s="72"/>
      <c r="L390">
        <v>364</v>
      </c>
      <c r="M390" s="98">
        <f>SUM($N$27:N389)</f>
        <v>1600999400</v>
      </c>
      <c r="N390" s="99">
        <f t="shared" si="9"/>
        <v>13249600</v>
      </c>
    </row>
    <row r="391" spans="5:14">
      <c r="E391" s="42"/>
      <c r="J391" s="72"/>
      <c r="L391">
        <v>365</v>
      </c>
      <c r="M391" s="98">
        <f>SUM($N$27:N390)</f>
        <v>1614249000</v>
      </c>
      <c r="N391" s="99">
        <f t="shared" si="9"/>
        <v>13322500</v>
      </c>
    </row>
    <row r="392" spans="5:14">
      <c r="E392" s="42"/>
      <c r="J392" s="72"/>
      <c r="L392">
        <v>366</v>
      </c>
      <c r="M392" s="98">
        <f>SUM($N$27:N391)</f>
        <v>1627571500</v>
      </c>
      <c r="N392" s="99">
        <f t="shared" si="9"/>
        <v>13395600</v>
      </c>
    </row>
    <row r="393" spans="5:14">
      <c r="E393" s="42"/>
      <c r="J393" s="72"/>
      <c r="L393">
        <v>367</v>
      </c>
      <c r="M393" s="98">
        <f>SUM($N$27:N392)</f>
        <v>1640967100</v>
      </c>
      <c r="N393" s="99">
        <f t="shared" si="9"/>
        <v>13468900</v>
      </c>
    </row>
    <row r="394" spans="5:14">
      <c r="E394" s="42"/>
      <c r="J394" s="72"/>
      <c r="L394">
        <v>368</v>
      </c>
      <c r="M394" s="98">
        <f>SUM($N$27:N393)</f>
        <v>1654436000</v>
      </c>
      <c r="N394" s="99">
        <f t="shared" si="9"/>
        <v>13542400</v>
      </c>
    </row>
    <row r="395" spans="5:14">
      <c r="E395" s="42"/>
      <c r="J395" s="72"/>
      <c r="L395">
        <v>369</v>
      </c>
      <c r="M395" s="98">
        <f>SUM($N$27:N394)</f>
        <v>1667978400</v>
      </c>
      <c r="N395" s="99">
        <f t="shared" si="9"/>
        <v>13616100</v>
      </c>
    </row>
    <row r="396" spans="5:14">
      <c r="E396" s="42"/>
      <c r="J396" s="72"/>
      <c r="L396">
        <v>370</v>
      </c>
      <c r="M396" s="98">
        <f>SUM($N$27:N395)</f>
        <v>1681594500</v>
      </c>
      <c r="N396" s="99">
        <f t="shared" si="9"/>
        <v>13690000</v>
      </c>
    </row>
    <row r="397" spans="5:14">
      <c r="E397" s="42"/>
      <c r="J397" s="72"/>
      <c r="L397">
        <v>371</v>
      </c>
      <c r="M397" s="98">
        <f>SUM($N$27:N396)</f>
        <v>1695284500</v>
      </c>
      <c r="N397" s="99">
        <f t="shared" si="9"/>
        <v>13764100</v>
      </c>
    </row>
    <row r="398" spans="5:14">
      <c r="E398" s="42"/>
      <c r="J398" s="72"/>
      <c r="L398">
        <v>372</v>
      </c>
      <c r="M398" s="98">
        <f>SUM($N$27:N397)</f>
        <v>1709048600</v>
      </c>
      <c r="N398" s="99">
        <f t="shared" si="9"/>
        <v>13838400</v>
      </c>
    </row>
    <row r="399" spans="5:14">
      <c r="E399" s="42"/>
      <c r="J399" s="72"/>
      <c r="L399">
        <v>373</v>
      </c>
      <c r="M399" s="98">
        <f>SUM($N$27:N398)</f>
        <v>1722887000</v>
      </c>
      <c r="N399" s="99">
        <f t="shared" si="9"/>
        <v>13912900</v>
      </c>
    </row>
    <row r="400" spans="5:14">
      <c r="E400" s="42"/>
      <c r="J400" s="72"/>
      <c r="L400">
        <v>374</v>
      </c>
      <c r="M400" s="98">
        <f>SUM($N$27:N399)</f>
        <v>1736799900</v>
      </c>
      <c r="N400" s="99">
        <f t="shared" si="9"/>
        <v>13987600</v>
      </c>
    </row>
    <row r="401" spans="5:14">
      <c r="E401" s="42"/>
      <c r="J401" s="72"/>
      <c r="L401">
        <v>375</v>
      </c>
      <c r="M401" s="98">
        <f>SUM($N$27:N400)</f>
        <v>1750787500</v>
      </c>
      <c r="N401" s="99">
        <f t="shared" si="9"/>
        <v>14062500</v>
      </c>
    </row>
    <row r="402" spans="5:14">
      <c r="E402" s="42"/>
      <c r="J402" s="72"/>
      <c r="L402">
        <v>376</v>
      </c>
      <c r="M402" s="98">
        <f>SUM($N$27:N401)</f>
        <v>1764850000</v>
      </c>
      <c r="N402" s="99">
        <f t="shared" si="9"/>
        <v>14137600</v>
      </c>
    </row>
    <row r="403" spans="5:14">
      <c r="E403" s="42"/>
      <c r="J403" s="72"/>
      <c r="L403">
        <v>377</v>
      </c>
      <c r="M403" s="98">
        <f>SUM($N$27:N402)</f>
        <v>1778987600</v>
      </c>
      <c r="N403" s="99">
        <f t="shared" si="9"/>
        <v>14212900</v>
      </c>
    </row>
    <row r="404" spans="5:14">
      <c r="E404" s="42"/>
      <c r="J404" s="72"/>
      <c r="L404">
        <v>378</v>
      </c>
      <c r="M404" s="98">
        <f>SUM($N$27:N403)</f>
        <v>1793200500</v>
      </c>
      <c r="N404" s="99">
        <f t="shared" si="9"/>
        <v>14288400</v>
      </c>
    </row>
    <row r="405" spans="5:14">
      <c r="E405" s="42"/>
      <c r="J405" s="72"/>
      <c r="L405">
        <v>379</v>
      </c>
      <c r="M405" s="98">
        <f>SUM($N$27:N404)</f>
        <v>1807488900</v>
      </c>
      <c r="N405" s="99">
        <f t="shared" si="9"/>
        <v>14364100</v>
      </c>
    </row>
    <row r="406" spans="5:14">
      <c r="E406" s="42"/>
      <c r="J406" s="72"/>
      <c r="L406">
        <v>380</v>
      </c>
      <c r="M406" s="98">
        <f>SUM($N$27:N405)</f>
        <v>1821853000</v>
      </c>
      <c r="N406" s="99">
        <f t="shared" si="9"/>
        <v>14440000</v>
      </c>
    </row>
    <row r="407" spans="5:14">
      <c r="E407" s="42"/>
      <c r="J407" s="72"/>
      <c r="L407">
        <v>381</v>
      </c>
      <c r="M407" s="98">
        <f>SUM($N$27:N406)</f>
        <v>1836293000</v>
      </c>
      <c r="N407" s="99">
        <f t="shared" si="9"/>
        <v>14516100</v>
      </c>
    </row>
    <row r="408" spans="5:14">
      <c r="E408" s="42"/>
      <c r="J408" s="72"/>
      <c r="L408">
        <v>382</v>
      </c>
      <c r="M408" s="98">
        <f>SUM($N$27:N407)</f>
        <v>1850809100</v>
      </c>
      <c r="N408" s="99">
        <f t="shared" si="9"/>
        <v>14592400</v>
      </c>
    </row>
    <row r="409" spans="5:14">
      <c r="E409" s="42"/>
      <c r="J409" s="72"/>
      <c r="L409">
        <v>383</v>
      </c>
      <c r="M409" s="98">
        <f>SUM($N$27:N408)</f>
        <v>1865401500</v>
      </c>
      <c r="N409" s="99">
        <f t="shared" si="9"/>
        <v>14668900</v>
      </c>
    </row>
    <row r="410" spans="5:14">
      <c r="E410" s="42"/>
      <c r="J410" s="72"/>
      <c r="L410">
        <v>384</v>
      </c>
      <c r="M410" s="98">
        <f>SUM($N$27:N409)</f>
        <v>1880070400</v>
      </c>
      <c r="N410" s="99">
        <f t="shared" si="9"/>
        <v>14745600</v>
      </c>
    </row>
    <row r="411" spans="5:14">
      <c r="E411" s="42"/>
      <c r="J411" s="72"/>
      <c r="L411">
        <v>385</v>
      </c>
      <c r="M411" s="98">
        <f>SUM($N$27:N410)</f>
        <v>1894816000</v>
      </c>
      <c r="N411" s="99">
        <f t="shared" si="9"/>
        <v>14822500</v>
      </c>
    </row>
    <row r="412" spans="5:14">
      <c r="E412" s="42"/>
      <c r="J412" s="72"/>
      <c r="L412">
        <v>386</v>
      </c>
      <c r="M412" s="98">
        <f>SUM($N$27:N411)</f>
        <v>1909638500</v>
      </c>
      <c r="N412" s="99">
        <f t="shared" si="9"/>
        <v>14899600</v>
      </c>
    </row>
    <row r="413" spans="5:14">
      <c r="E413" s="42"/>
      <c r="J413" s="72"/>
      <c r="L413">
        <v>387</v>
      </c>
      <c r="M413" s="98">
        <f>SUM($N$27:N412)</f>
        <v>1924538100</v>
      </c>
      <c r="N413" s="99">
        <f t="shared" ref="N413:N476" si="10">100*L413^2</f>
        <v>14976900</v>
      </c>
    </row>
    <row r="414" spans="5:14">
      <c r="E414" s="42"/>
      <c r="J414" s="72"/>
      <c r="L414">
        <v>388</v>
      </c>
      <c r="M414" s="98">
        <f>SUM($N$27:N413)</f>
        <v>1939515000</v>
      </c>
      <c r="N414" s="99">
        <f t="shared" si="10"/>
        <v>15054400</v>
      </c>
    </row>
    <row r="415" spans="5:14">
      <c r="E415" s="42"/>
      <c r="J415" s="72"/>
      <c r="L415">
        <v>389</v>
      </c>
      <c r="M415" s="98">
        <f>SUM($N$27:N414)</f>
        <v>1954569400</v>
      </c>
      <c r="N415" s="99">
        <f t="shared" si="10"/>
        <v>15132100</v>
      </c>
    </row>
    <row r="416" spans="5:14">
      <c r="E416" s="42"/>
      <c r="J416" s="72"/>
      <c r="L416">
        <v>390</v>
      </c>
      <c r="M416" s="98">
        <f>SUM($N$27:N415)</f>
        <v>1969701500</v>
      </c>
      <c r="N416" s="99">
        <f t="shared" si="10"/>
        <v>15210000</v>
      </c>
    </row>
    <row r="417" spans="5:14">
      <c r="E417" s="42"/>
      <c r="J417" s="72"/>
      <c r="L417">
        <v>391</v>
      </c>
      <c r="M417" s="98">
        <f>SUM($N$27:N416)</f>
        <v>1984911500</v>
      </c>
      <c r="N417" s="99">
        <f t="shared" si="10"/>
        <v>15288100</v>
      </c>
    </row>
    <row r="418" spans="5:14">
      <c r="E418" s="42"/>
      <c r="J418" s="72"/>
      <c r="L418">
        <v>392</v>
      </c>
      <c r="M418" s="98">
        <f>SUM($N$27:N417)</f>
        <v>2000199600</v>
      </c>
      <c r="N418" s="99">
        <f t="shared" si="10"/>
        <v>15366400</v>
      </c>
    </row>
    <row r="419" spans="5:14">
      <c r="E419" s="42"/>
      <c r="J419" s="72"/>
      <c r="L419">
        <v>393</v>
      </c>
      <c r="M419" s="98">
        <f>SUM($N$27:N418)</f>
        <v>2015566000</v>
      </c>
      <c r="N419" s="99">
        <f t="shared" si="10"/>
        <v>15444900</v>
      </c>
    </row>
    <row r="420" spans="5:14">
      <c r="E420" s="42"/>
      <c r="J420" s="72"/>
      <c r="L420">
        <v>394</v>
      </c>
      <c r="M420" s="98">
        <f>SUM($N$27:N419)</f>
        <v>2031010900</v>
      </c>
      <c r="N420" s="99">
        <f t="shared" si="10"/>
        <v>15523600</v>
      </c>
    </row>
    <row r="421" spans="5:14">
      <c r="E421" s="42"/>
      <c r="J421" s="72"/>
      <c r="L421">
        <v>395</v>
      </c>
      <c r="M421" s="98">
        <f>SUM($N$27:N420)</f>
        <v>2046534500</v>
      </c>
      <c r="N421" s="99">
        <f t="shared" si="10"/>
        <v>15602500</v>
      </c>
    </row>
    <row r="422" spans="5:14">
      <c r="E422" s="42"/>
      <c r="J422" s="72"/>
      <c r="L422">
        <v>396</v>
      </c>
      <c r="M422" s="98">
        <f>SUM($N$27:N421)</f>
        <v>2062137000</v>
      </c>
      <c r="N422" s="99">
        <f t="shared" si="10"/>
        <v>15681600</v>
      </c>
    </row>
    <row r="423" spans="5:14">
      <c r="E423" s="42"/>
      <c r="J423" s="72"/>
      <c r="L423">
        <v>397</v>
      </c>
      <c r="M423" s="98">
        <f>SUM($N$27:N422)</f>
        <v>2077818600</v>
      </c>
      <c r="N423" s="99">
        <f t="shared" si="10"/>
        <v>15760900</v>
      </c>
    </row>
    <row r="424" spans="5:14">
      <c r="E424" s="42"/>
      <c r="J424" s="72"/>
      <c r="L424">
        <v>398</v>
      </c>
      <c r="M424" s="98">
        <f>SUM($N$27:N423)</f>
        <v>2093579500</v>
      </c>
      <c r="N424" s="99">
        <f t="shared" si="10"/>
        <v>15840400</v>
      </c>
    </row>
    <row r="425" spans="5:14">
      <c r="E425" s="42"/>
      <c r="J425" s="72"/>
      <c r="L425">
        <v>399</v>
      </c>
      <c r="M425" s="98">
        <f>SUM($N$27:N424)</f>
        <v>2109419900</v>
      </c>
      <c r="N425" s="99">
        <f t="shared" si="10"/>
        <v>15920100</v>
      </c>
    </row>
    <row r="426" spans="5:14">
      <c r="E426" s="42"/>
      <c r="J426" s="72"/>
      <c r="L426">
        <v>400</v>
      </c>
      <c r="M426" s="98">
        <f>SUM($N$27:N425)</f>
        <v>2125340000</v>
      </c>
      <c r="N426" s="99">
        <f t="shared" si="10"/>
        <v>16000000</v>
      </c>
    </row>
    <row r="427" spans="5:14">
      <c r="E427" s="42"/>
      <c r="J427" s="72"/>
      <c r="L427">
        <v>401</v>
      </c>
      <c r="M427" s="98">
        <f>SUM($N$27:N426)</f>
        <v>2141340000</v>
      </c>
      <c r="N427" s="99">
        <f t="shared" si="10"/>
        <v>16080100</v>
      </c>
    </row>
    <row r="428" spans="5:14">
      <c r="E428" s="42"/>
      <c r="J428" s="72"/>
      <c r="L428">
        <v>402</v>
      </c>
      <c r="M428" s="98">
        <f>SUM($N$27:N427)</f>
        <v>2157420100</v>
      </c>
      <c r="N428" s="99">
        <f t="shared" si="10"/>
        <v>16160400</v>
      </c>
    </row>
    <row r="429" spans="5:14">
      <c r="E429" s="42"/>
      <c r="J429" s="72"/>
      <c r="L429">
        <v>403</v>
      </c>
      <c r="M429" s="98">
        <f>SUM($N$27:N428)</f>
        <v>2173580500</v>
      </c>
      <c r="N429" s="99">
        <f t="shared" si="10"/>
        <v>16240900</v>
      </c>
    </row>
    <row r="430" spans="5:14">
      <c r="E430" s="42"/>
      <c r="J430" s="72"/>
      <c r="L430">
        <v>404</v>
      </c>
      <c r="M430" s="98">
        <f>SUM($N$27:N429)</f>
        <v>2189821400</v>
      </c>
      <c r="N430" s="99">
        <f t="shared" si="10"/>
        <v>16321600</v>
      </c>
    </row>
    <row r="431" spans="5:14">
      <c r="E431" s="42"/>
      <c r="J431" s="72"/>
      <c r="L431">
        <v>405</v>
      </c>
      <c r="M431" s="98">
        <f>SUM($N$27:N430)</f>
        <v>2206143000</v>
      </c>
      <c r="N431" s="99">
        <f t="shared" si="10"/>
        <v>16402500</v>
      </c>
    </row>
    <row r="432" spans="5:14">
      <c r="E432" s="42"/>
      <c r="J432" s="72"/>
      <c r="L432">
        <v>406</v>
      </c>
      <c r="M432" s="98">
        <f>SUM($N$27:N431)</f>
        <v>2222545500</v>
      </c>
      <c r="N432" s="99">
        <f t="shared" si="10"/>
        <v>16483600</v>
      </c>
    </row>
    <row r="433" spans="5:14">
      <c r="E433" s="42"/>
      <c r="J433" s="72"/>
      <c r="L433">
        <v>407</v>
      </c>
      <c r="M433" s="98">
        <f>SUM($N$27:N432)</f>
        <v>2239029100</v>
      </c>
      <c r="N433" s="99">
        <f t="shared" si="10"/>
        <v>16564900</v>
      </c>
    </row>
    <row r="434" spans="5:14">
      <c r="E434" s="42"/>
      <c r="J434" s="72"/>
      <c r="L434">
        <v>408</v>
      </c>
      <c r="M434" s="98">
        <f>SUM($N$27:N433)</f>
        <v>2255594000</v>
      </c>
      <c r="N434" s="99">
        <f t="shared" si="10"/>
        <v>16646400</v>
      </c>
    </row>
    <row r="435" spans="5:14">
      <c r="E435" s="42"/>
      <c r="J435" s="72"/>
      <c r="L435">
        <v>409</v>
      </c>
      <c r="M435" s="98">
        <f>SUM($N$27:N434)</f>
        <v>2272240400</v>
      </c>
      <c r="N435" s="99">
        <f t="shared" si="10"/>
        <v>16728100</v>
      </c>
    </row>
    <row r="436" spans="5:14">
      <c r="E436" s="42"/>
      <c r="J436" s="72"/>
      <c r="L436">
        <v>410</v>
      </c>
      <c r="M436" s="98">
        <f>SUM($N$27:N435)</f>
        <v>2288968500</v>
      </c>
      <c r="N436" s="99">
        <f t="shared" si="10"/>
        <v>16810000</v>
      </c>
    </row>
    <row r="437" spans="5:14">
      <c r="E437" s="42"/>
      <c r="J437" s="72"/>
      <c r="L437">
        <v>411</v>
      </c>
      <c r="M437" s="98">
        <f>SUM($N$27:N436)</f>
        <v>2305778500</v>
      </c>
      <c r="N437" s="99">
        <f t="shared" si="10"/>
        <v>16892100</v>
      </c>
    </row>
    <row r="438" spans="5:14">
      <c r="E438" s="42"/>
      <c r="J438" s="72"/>
      <c r="L438">
        <v>412</v>
      </c>
      <c r="M438" s="98">
        <f>SUM($N$27:N437)</f>
        <v>2322670600</v>
      </c>
      <c r="N438" s="99">
        <f t="shared" si="10"/>
        <v>16974400</v>
      </c>
    </row>
    <row r="439" spans="5:14">
      <c r="E439" s="42"/>
      <c r="J439" s="72"/>
      <c r="L439">
        <v>413</v>
      </c>
      <c r="M439" s="98">
        <f>SUM($N$27:N438)</f>
        <v>2339645000</v>
      </c>
      <c r="N439" s="99">
        <f t="shared" si="10"/>
        <v>17056900</v>
      </c>
    </row>
    <row r="440" spans="5:14">
      <c r="E440" s="42"/>
      <c r="J440" s="72"/>
      <c r="L440">
        <v>414</v>
      </c>
      <c r="M440" s="98">
        <f>SUM($N$27:N439)</f>
        <v>2356701900</v>
      </c>
      <c r="N440" s="99">
        <f t="shared" si="10"/>
        <v>17139600</v>
      </c>
    </row>
    <row r="441" spans="5:14">
      <c r="E441" s="42"/>
      <c r="J441" s="72"/>
      <c r="L441">
        <v>415</v>
      </c>
      <c r="M441" s="98">
        <f>SUM($N$27:N440)</f>
        <v>2373841500</v>
      </c>
      <c r="N441" s="99">
        <f t="shared" si="10"/>
        <v>17222500</v>
      </c>
    </row>
    <row r="442" spans="5:14">
      <c r="E442" s="42"/>
      <c r="J442" s="72"/>
      <c r="L442">
        <v>416</v>
      </c>
      <c r="M442" s="98">
        <f>SUM($N$27:N441)</f>
        <v>2391064000</v>
      </c>
      <c r="N442" s="99">
        <f t="shared" si="10"/>
        <v>17305600</v>
      </c>
    </row>
    <row r="443" spans="5:14">
      <c r="E443" s="42"/>
      <c r="J443" s="72"/>
      <c r="L443">
        <v>417</v>
      </c>
      <c r="M443" s="98">
        <f>SUM($N$27:N442)</f>
        <v>2408369600</v>
      </c>
      <c r="N443" s="99">
        <f t="shared" si="10"/>
        <v>17388900</v>
      </c>
    </row>
    <row r="444" spans="5:14">
      <c r="E444" s="42"/>
      <c r="J444" s="72"/>
      <c r="L444">
        <v>418</v>
      </c>
      <c r="M444" s="98">
        <f>SUM($N$27:N443)</f>
        <v>2425758500</v>
      </c>
      <c r="N444" s="99">
        <f t="shared" si="10"/>
        <v>17472400</v>
      </c>
    </row>
    <row r="445" spans="5:14">
      <c r="E445" s="42"/>
      <c r="J445" s="72"/>
      <c r="L445">
        <v>419</v>
      </c>
      <c r="M445" s="98">
        <f>SUM($N$27:N444)</f>
        <v>2443230900</v>
      </c>
      <c r="N445" s="99">
        <f t="shared" si="10"/>
        <v>17556100</v>
      </c>
    </row>
    <row r="446" spans="5:14">
      <c r="E446" s="42"/>
      <c r="J446" s="72"/>
      <c r="L446">
        <v>420</v>
      </c>
      <c r="M446" s="98">
        <f>SUM($N$27:N445)</f>
        <v>2460787000</v>
      </c>
      <c r="N446" s="99">
        <f t="shared" si="10"/>
        <v>17640000</v>
      </c>
    </row>
    <row r="447" spans="5:14">
      <c r="E447" s="42"/>
      <c r="J447" s="72"/>
      <c r="L447">
        <v>421</v>
      </c>
      <c r="M447" s="98">
        <f>SUM($N$27:N446)</f>
        <v>2478427000</v>
      </c>
      <c r="N447" s="99">
        <f t="shared" si="10"/>
        <v>17724100</v>
      </c>
    </row>
    <row r="448" spans="5:14">
      <c r="E448" s="42"/>
      <c r="J448" s="72"/>
      <c r="L448">
        <v>422</v>
      </c>
      <c r="M448" s="98">
        <f>SUM($N$27:N447)</f>
        <v>2496151100</v>
      </c>
      <c r="N448" s="99">
        <f t="shared" si="10"/>
        <v>17808400</v>
      </c>
    </row>
    <row r="449" spans="5:14">
      <c r="E449" s="42"/>
      <c r="J449" s="72"/>
      <c r="L449">
        <v>423</v>
      </c>
      <c r="M449" s="98">
        <f>SUM($N$27:N448)</f>
        <v>2513959500</v>
      </c>
      <c r="N449" s="99">
        <f t="shared" si="10"/>
        <v>17892900</v>
      </c>
    </row>
    <row r="450" spans="5:14">
      <c r="E450" s="42"/>
      <c r="J450" s="72"/>
      <c r="L450">
        <v>424</v>
      </c>
      <c r="M450" s="98">
        <f>SUM($N$27:N449)</f>
        <v>2531852400</v>
      </c>
      <c r="N450" s="99">
        <f t="shared" si="10"/>
        <v>17977600</v>
      </c>
    </row>
    <row r="451" spans="5:14">
      <c r="E451" s="42"/>
      <c r="J451" s="72"/>
      <c r="L451">
        <v>425</v>
      </c>
      <c r="M451" s="98">
        <f>SUM($N$27:N450)</f>
        <v>2549830000</v>
      </c>
      <c r="N451" s="99">
        <f t="shared" si="10"/>
        <v>18062500</v>
      </c>
    </row>
    <row r="452" spans="5:14">
      <c r="E452" s="42"/>
      <c r="J452" s="72"/>
      <c r="L452">
        <v>426</v>
      </c>
      <c r="M452" s="98">
        <f>SUM($N$27:N451)</f>
        <v>2567892500</v>
      </c>
      <c r="N452" s="99">
        <f t="shared" si="10"/>
        <v>18147600</v>
      </c>
    </row>
    <row r="453" spans="5:14">
      <c r="E453" s="42"/>
      <c r="J453" s="72"/>
      <c r="L453">
        <v>427</v>
      </c>
      <c r="M453" s="98">
        <f>SUM($N$27:N452)</f>
        <v>2586040100</v>
      </c>
      <c r="N453" s="99">
        <f t="shared" si="10"/>
        <v>18232900</v>
      </c>
    </row>
    <row r="454" spans="5:14">
      <c r="E454" s="42"/>
      <c r="J454" s="72"/>
      <c r="L454">
        <v>428</v>
      </c>
      <c r="M454" s="98">
        <f>SUM($N$27:N453)</f>
        <v>2604273000</v>
      </c>
      <c r="N454" s="99">
        <f t="shared" si="10"/>
        <v>18318400</v>
      </c>
    </row>
    <row r="455" spans="5:14">
      <c r="E455" s="42"/>
      <c r="J455" s="72"/>
      <c r="L455">
        <v>429</v>
      </c>
      <c r="M455" s="98">
        <f>SUM($N$27:N454)</f>
        <v>2622591400</v>
      </c>
      <c r="N455" s="99">
        <f t="shared" si="10"/>
        <v>18404100</v>
      </c>
    </row>
    <row r="456" spans="5:14">
      <c r="E456" s="42"/>
      <c r="J456" s="72"/>
      <c r="L456">
        <v>430</v>
      </c>
      <c r="M456" s="98">
        <f>SUM($N$27:N455)</f>
        <v>2640995500</v>
      </c>
      <c r="N456" s="99">
        <f t="shared" si="10"/>
        <v>18490000</v>
      </c>
    </row>
    <row r="457" spans="5:14">
      <c r="E457" s="42"/>
      <c r="J457" s="72"/>
      <c r="L457">
        <v>431</v>
      </c>
      <c r="M457" s="98">
        <f>SUM($N$27:N456)</f>
        <v>2659485500</v>
      </c>
      <c r="N457" s="99">
        <f t="shared" si="10"/>
        <v>18576100</v>
      </c>
    </row>
    <row r="458" spans="5:14">
      <c r="E458" s="42"/>
      <c r="J458" s="72"/>
      <c r="L458">
        <v>432</v>
      </c>
      <c r="M458" s="98">
        <f>SUM($N$27:N457)</f>
        <v>2678061600</v>
      </c>
      <c r="N458" s="99">
        <f t="shared" si="10"/>
        <v>18662400</v>
      </c>
    </row>
    <row r="459" spans="5:14">
      <c r="E459" s="42"/>
      <c r="J459" s="72"/>
      <c r="L459">
        <v>433</v>
      </c>
      <c r="M459" s="98">
        <f>SUM($N$27:N458)</f>
        <v>2696724000</v>
      </c>
      <c r="N459" s="99">
        <f t="shared" si="10"/>
        <v>18748900</v>
      </c>
    </row>
    <row r="460" spans="5:14">
      <c r="E460" s="42"/>
      <c r="J460" s="72"/>
      <c r="L460">
        <v>434</v>
      </c>
      <c r="M460" s="98">
        <f>SUM($N$27:N459)</f>
        <v>2715472900</v>
      </c>
      <c r="N460" s="99">
        <f t="shared" si="10"/>
        <v>18835600</v>
      </c>
    </row>
    <row r="461" spans="5:14">
      <c r="E461" s="42"/>
      <c r="J461" s="72"/>
      <c r="L461">
        <v>435</v>
      </c>
      <c r="M461" s="98">
        <f>SUM($N$27:N460)</f>
        <v>2734308500</v>
      </c>
      <c r="N461" s="99">
        <f t="shared" si="10"/>
        <v>18922500</v>
      </c>
    </row>
    <row r="462" spans="5:14">
      <c r="E462" s="42"/>
      <c r="J462" s="72"/>
      <c r="L462">
        <v>436</v>
      </c>
      <c r="M462" s="98">
        <f>SUM($N$27:N461)</f>
        <v>2753231000</v>
      </c>
      <c r="N462" s="99">
        <f t="shared" si="10"/>
        <v>19009600</v>
      </c>
    </row>
    <row r="463" spans="5:14">
      <c r="E463" s="42"/>
      <c r="J463" s="72"/>
      <c r="L463">
        <v>437</v>
      </c>
      <c r="M463" s="98">
        <f>SUM($N$27:N462)</f>
        <v>2772240600</v>
      </c>
      <c r="N463" s="99">
        <f t="shared" si="10"/>
        <v>19096900</v>
      </c>
    </row>
    <row r="464" spans="5:14">
      <c r="E464" s="42"/>
      <c r="J464" s="72"/>
      <c r="L464">
        <v>438</v>
      </c>
      <c r="M464" s="98">
        <f>SUM($N$27:N463)</f>
        <v>2791337500</v>
      </c>
      <c r="N464" s="99">
        <f t="shared" si="10"/>
        <v>19184400</v>
      </c>
    </row>
    <row r="465" spans="5:14">
      <c r="E465" s="42"/>
      <c r="J465" s="72"/>
      <c r="L465">
        <v>439</v>
      </c>
      <c r="M465" s="98">
        <f>SUM($N$27:N464)</f>
        <v>2810521900</v>
      </c>
      <c r="N465" s="99">
        <f t="shared" si="10"/>
        <v>19272100</v>
      </c>
    </row>
    <row r="466" spans="5:14">
      <c r="E466" s="42"/>
      <c r="J466" s="72"/>
      <c r="L466">
        <v>440</v>
      </c>
      <c r="M466" s="98">
        <f>SUM($N$27:N465)</f>
        <v>2829794000</v>
      </c>
      <c r="N466" s="99">
        <f t="shared" si="10"/>
        <v>19360000</v>
      </c>
    </row>
    <row r="467" spans="5:14">
      <c r="E467" s="42"/>
      <c r="J467" s="72"/>
      <c r="L467">
        <v>441</v>
      </c>
      <c r="M467" s="98">
        <f>SUM($N$27:N466)</f>
        <v>2849154000</v>
      </c>
      <c r="N467" s="99">
        <f t="shared" si="10"/>
        <v>19448100</v>
      </c>
    </row>
    <row r="468" spans="5:14">
      <c r="E468" s="42"/>
      <c r="J468" s="72"/>
      <c r="L468">
        <v>442</v>
      </c>
      <c r="M468" s="98">
        <f>SUM($N$27:N467)</f>
        <v>2868602100</v>
      </c>
      <c r="N468" s="99">
        <f t="shared" si="10"/>
        <v>19536400</v>
      </c>
    </row>
    <row r="469" spans="5:14">
      <c r="E469" s="42"/>
      <c r="J469" s="72"/>
      <c r="L469">
        <v>443</v>
      </c>
      <c r="M469" s="98">
        <f>SUM($N$27:N468)</f>
        <v>2888138500</v>
      </c>
      <c r="N469" s="99">
        <f t="shared" si="10"/>
        <v>19624900</v>
      </c>
    </row>
    <row r="470" spans="5:14">
      <c r="E470" s="42"/>
      <c r="J470" s="72"/>
      <c r="L470">
        <v>444</v>
      </c>
      <c r="M470" s="98">
        <f>SUM($N$27:N469)</f>
        <v>2907763400</v>
      </c>
      <c r="N470" s="99">
        <f t="shared" si="10"/>
        <v>19713600</v>
      </c>
    </row>
    <row r="471" spans="5:14">
      <c r="E471" s="42"/>
      <c r="J471" s="72"/>
      <c r="L471">
        <v>445</v>
      </c>
      <c r="M471" s="98">
        <f>SUM($N$27:N470)</f>
        <v>2927477000</v>
      </c>
      <c r="N471" s="99">
        <f t="shared" si="10"/>
        <v>19802500</v>
      </c>
    </row>
    <row r="472" spans="5:14">
      <c r="E472" s="42"/>
      <c r="J472" s="72"/>
      <c r="L472">
        <v>446</v>
      </c>
      <c r="M472" s="98">
        <f>SUM($N$27:N471)</f>
        <v>2947279500</v>
      </c>
      <c r="N472" s="99">
        <f t="shared" si="10"/>
        <v>19891600</v>
      </c>
    </row>
    <row r="473" spans="5:14">
      <c r="E473" s="42"/>
      <c r="J473" s="72"/>
      <c r="L473">
        <v>447</v>
      </c>
      <c r="M473" s="98">
        <f>SUM($N$27:N472)</f>
        <v>2967171100</v>
      </c>
      <c r="N473" s="99">
        <f t="shared" si="10"/>
        <v>19980900</v>
      </c>
    </row>
    <row r="474" spans="5:14">
      <c r="E474" s="42"/>
      <c r="J474" s="72"/>
      <c r="L474">
        <v>448</v>
      </c>
      <c r="M474" s="98">
        <f>SUM($N$27:N473)</f>
        <v>2987152000</v>
      </c>
      <c r="N474" s="99">
        <f t="shared" si="10"/>
        <v>20070400</v>
      </c>
    </row>
    <row r="475" spans="5:14">
      <c r="E475" s="42"/>
      <c r="J475" s="72"/>
      <c r="L475">
        <v>449</v>
      </c>
      <c r="M475" s="98">
        <f>SUM($N$27:N474)</f>
        <v>3007222400</v>
      </c>
      <c r="N475" s="99">
        <f t="shared" si="10"/>
        <v>20160100</v>
      </c>
    </row>
    <row r="476" spans="5:14">
      <c r="E476" s="42"/>
      <c r="J476" s="72"/>
      <c r="L476">
        <v>450</v>
      </c>
      <c r="M476" s="98">
        <f>SUM($N$27:N475)</f>
        <v>3027382500</v>
      </c>
      <c r="N476" s="99">
        <f t="shared" si="10"/>
        <v>20250000</v>
      </c>
    </row>
    <row r="477" spans="5:14">
      <c r="E477" s="42"/>
      <c r="J477" s="72"/>
      <c r="L477">
        <v>451</v>
      </c>
      <c r="M477" s="98">
        <f>SUM($N$27:N476)</f>
        <v>3047632500</v>
      </c>
      <c r="N477" s="99">
        <f t="shared" ref="N477:N540" si="11">100*L477^2</f>
        <v>20340100</v>
      </c>
    </row>
    <row r="478" spans="5:14">
      <c r="E478" s="42"/>
      <c r="J478" s="72"/>
      <c r="L478">
        <v>452</v>
      </c>
      <c r="M478" s="98">
        <f>SUM($N$27:N477)</f>
        <v>3067972600</v>
      </c>
      <c r="N478" s="99">
        <f t="shared" si="11"/>
        <v>20430400</v>
      </c>
    </row>
    <row r="479" spans="5:14">
      <c r="E479" s="42"/>
      <c r="J479" s="72"/>
      <c r="L479">
        <v>453</v>
      </c>
      <c r="M479" s="98">
        <f>SUM($N$27:N478)</f>
        <v>3088403000</v>
      </c>
      <c r="N479" s="99">
        <f t="shared" si="11"/>
        <v>20520900</v>
      </c>
    </row>
    <row r="480" spans="5:14">
      <c r="E480" s="42"/>
      <c r="J480" s="72"/>
      <c r="L480">
        <v>454</v>
      </c>
      <c r="M480" s="98">
        <f>SUM($N$27:N479)</f>
        <v>3108923900</v>
      </c>
      <c r="N480" s="99">
        <f t="shared" si="11"/>
        <v>20611600</v>
      </c>
    </row>
    <row r="481" spans="5:14">
      <c r="E481" s="42"/>
      <c r="J481" s="72"/>
      <c r="L481">
        <v>455</v>
      </c>
      <c r="M481" s="98">
        <f>SUM($N$27:N480)</f>
        <v>3129535500</v>
      </c>
      <c r="N481" s="99">
        <f t="shared" si="11"/>
        <v>20702500</v>
      </c>
    </row>
    <row r="482" spans="5:14">
      <c r="E482" s="42"/>
      <c r="J482" s="72"/>
      <c r="L482">
        <v>456</v>
      </c>
      <c r="M482" s="98">
        <f>SUM($N$27:N481)</f>
        <v>3150238000</v>
      </c>
      <c r="N482" s="99">
        <f t="shared" si="11"/>
        <v>20793600</v>
      </c>
    </row>
    <row r="483" spans="5:14">
      <c r="E483" s="42"/>
      <c r="J483" s="72"/>
      <c r="L483">
        <v>457</v>
      </c>
      <c r="M483" s="98">
        <f>SUM($N$27:N482)</f>
        <v>3171031600</v>
      </c>
      <c r="N483" s="99">
        <f t="shared" si="11"/>
        <v>20884900</v>
      </c>
    </row>
    <row r="484" spans="5:14">
      <c r="E484" s="42"/>
      <c r="J484" s="72"/>
      <c r="L484">
        <v>458</v>
      </c>
      <c r="M484" s="98">
        <f>SUM($N$27:N483)</f>
        <v>3191916500</v>
      </c>
      <c r="N484" s="99">
        <f t="shared" si="11"/>
        <v>20976400</v>
      </c>
    </row>
    <row r="485" spans="5:14">
      <c r="E485" s="42"/>
      <c r="J485" s="72"/>
      <c r="L485">
        <v>459</v>
      </c>
      <c r="M485" s="98">
        <f>SUM($N$27:N484)</f>
        <v>3212892900</v>
      </c>
      <c r="N485" s="99">
        <f t="shared" si="11"/>
        <v>21068100</v>
      </c>
    </row>
    <row r="486" spans="5:14">
      <c r="E486" s="42"/>
      <c r="J486" s="72"/>
      <c r="L486">
        <v>460</v>
      </c>
      <c r="M486" s="98">
        <f>SUM($N$27:N485)</f>
        <v>3233961000</v>
      </c>
      <c r="N486" s="99">
        <f t="shared" si="11"/>
        <v>21160000</v>
      </c>
    </row>
    <row r="487" spans="5:14">
      <c r="E487" s="42"/>
      <c r="J487" s="72"/>
      <c r="L487">
        <v>461</v>
      </c>
      <c r="M487" s="98">
        <f>SUM($N$27:N486)</f>
        <v>3255121000</v>
      </c>
      <c r="N487" s="99">
        <f t="shared" si="11"/>
        <v>21252100</v>
      </c>
    </row>
    <row r="488" spans="5:14">
      <c r="E488" s="42"/>
      <c r="J488" s="72"/>
      <c r="L488">
        <v>462</v>
      </c>
      <c r="M488" s="98">
        <f>SUM($N$27:N487)</f>
        <v>3276373100</v>
      </c>
      <c r="N488" s="99">
        <f t="shared" si="11"/>
        <v>21344400</v>
      </c>
    </row>
    <row r="489" spans="5:14">
      <c r="E489" s="42"/>
      <c r="J489" s="72"/>
      <c r="L489">
        <v>463</v>
      </c>
      <c r="M489" s="98">
        <f>SUM($N$27:N488)</f>
        <v>3297717500</v>
      </c>
      <c r="N489" s="99">
        <f t="shared" si="11"/>
        <v>21436900</v>
      </c>
    </row>
    <row r="490" spans="5:14">
      <c r="E490" s="42"/>
      <c r="J490" s="72"/>
      <c r="L490">
        <v>464</v>
      </c>
      <c r="M490" s="98">
        <f>SUM($N$27:N489)</f>
        <v>3319154400</v>
      </c>
      <c r="N490" s="99">
        <f t="shared" si="11"/>
        <v>21529600</v>
      </c>
    </row>
    <row r="491" spans="5:14">
      <c r="E491" s="42"/>
      <c r="J491" s="72"/>
      <c r="L491">
        <v>465</v>
      </c>
      <c r="M491" s="98">
        <f>SUM($N$27:N490)</f>
        <v>3340684000</v>
      </c>
      <c r="N491" s="99">
        <f t="shared" si="11"/>
        <v>21622500</v>
      </c>
    </row>
    <row r="492" spans="5:14">
      <c r="E492" s="42"/>
      <c r="J492" s="72"/>
      <c r="L492">
        <v>466</v>
      </c>
      <c r="M492" s="98">
        <f>SUM($N$27:N491)</f>
        <v>3362306500</v>
      </c>
      <c r="N492" s="99">
        <f t="shared" si="11"/>
        <v>21715600</v>
      </c>
    </row>
    <row r="493" spans="5:14">
      <c r="E493" s="42"/>
      <c r="J493" s="72"/>
      <c r="L493">
        <v>467</v>
      </c>
      <c r="M493" s="98">
        <f>SUM($N$27:N492)</f>
        <v>3384022100</v>
      </c>
      <c r="N493" s="99">
        <f t="shared" si="11"/>
        <v>21808900</v>
      </c>
    </row>
    <row r="494" spans="5:14">
      <c r="E494" s="42"/>
      <c r="J494" s="72"/>
      <c r="L494">
        <v>468</v>
      </c>
      <c r="M494" s="98">
        <f>SUM($N$27:N493)</f>
        <v>3405831000</v>
      </c>
      <c r="N494" s="99">
        <f t="shared" si="11"/>
        <v>21902400</v>
      </c>
    </row>
    <row r="495" spans="5:14">
      <c r="E495" s="42"/>
      <c r="J495" s="72"/>
      <c r="L495">
        <v>469</v>
      </c>
      <c r="M495" s="98">
        <f>SUM($N$27:N494)</f>
        <v>3427733400</v>
      </c>
      <c r="N495" s="99">
        <f t="shared" si="11"/>
        <v>21996100</v>
      </c>
    </row>
    <row r="496" spans="5:14">
      <c r="E496" s="42"/>
      <c r="J496" s="72"/>
      <c r="L496">
        <v>470</v>
      </c>
      <c r="M496" s="98">
        <f>SUM($N$27:N495)</f>
        <v>3449729500</v>
      </c>
      <c r="N496" s="99">
        <f t="shared" si="11"/>
        <v>22090000</v>
      </c>
    </row>
    <row r="497" spans="5:14">
      <c r="E497" s="42"/>
      <c r="J497" s="72"/>
      <c r="L497">
        <v>471</v>
      </c>
      <c r="M497" s="98">
        <f>SUM($N$27:N496)</f>
        <v>3471819500</v>
      </c>
      <c r="N497" s="99">
        <f t="shared" si="11"/>
        <v>22184100</v>
      </c>
    </row>
    <row r="498" spans="5:14">
      <c r="E498" s="42"/>
      <c r="J498" s="72"/>
      <c r="L498">
        <v>472</v>
      </c>
      <c r="M498" s="98">
        <f>SUM($N$27:N497)</f>
        <v>3494003600</v>
      </c>
      <c r="N498" s="99">
        <f t="shared" si="11"/>
        <v>22278400</v>
      </c>
    </row>
    <row r="499" spans="5:14">
      <c r="E499" s="42"/>
      <c r="J499" s="72"/>
      <c r="L499">
        <v>473</v>
      </c>
      <c r="M499" s="98">
        <f>SUM($N$27:N498)</f>
        <v>3516282000</v>
      </c>
      <c r="N499" s="99">
        <f t="shared" si="11"/>
        <v>22372900</v>
      </c>
    </row>
    <row r="500" spans="5:14">
      <c r="E500" s="42"/>
      <c r="J500" s="72"/>
      <c r="L500">
        <v>474</v>
      </c>
      <c r="M500" s="98">
        <f>SUM($N$27:N499)</f>
        <v>3538654900</v>
      </c>
      <c r="N500" s="99">
        <f t="shared" si="11"/>
        <v>22467600</v>
      </c>
    </row>
    <row r="501" spans="5:14">
      <c r="E501" s="42"/>
      <c r="J501" s="72"/>
      <c r="L501">
        <v>475</v>
      </c>
      <c r="M501" s="98">
        <f>SUM($N$27:N500)</f>
        <v>3561122500</v>
      </c>
      <c r="N501" s="99">
        <f t="shared" si="11"/>
        <v>22562500</v>
      </c>
    </row>
    <row r="502" spans="5:14">
      <c r="E502" s="42"/>
      <c r="J502" s="72"/>
      <c r="L502">
        <v>476</v>
      </c>
      <c r="M502" s="98">
        <f>SUM($N$27:N501)</f>
        <v>3583685000</v>
      </c>
      <c r="N502" s="99">
        <f t="shared" si="11"/>
        <v>22657600</v>
      </c>
    </row>
    <row r="503" spans="5:14">
      <c r="E503" s="42"/>
      <c r="J503" s="72"/>
      <c r="L503">
        <v>477</v>
      </c>
      <c r="M503" s="98">
        <f>SUM($N$27:N502)</f>
        <v>3606342600</v>
      </c>
      <c r="N503" s="99">
        <f t="shared" si="11"/>
        <v>22752900</v>
      </c>
    </row>
    <row r="504" spans="5:14">
      <c r="E504" s="42"/>
      <c r="J504" s="72"/>
      <c r="L504">
        <v>478</v>
      </c>
      <c r="M504" s="98">
        <f>SUM($N$27:N503)</f>
        <v>3629095500</v>
      </c>
      <c r="N504" s="99">
        <f t="shared" si="11"/>
        <v>22848400</v>
      </c>
    </row>
    <row r="505" spans="5:14">
      <c r="E505" s="42"/>
      <c r="J505" s="72"/>
      <c r="L505">
        <v>479</v>
      </c>
      <c r="M505" s="98">
        <f>SUM($N$27:N504)</f>
        <v>3651943900</v>
      </c>
      <c r="N505" s="99">
        <f t="shared" si="11"/>
        <v>22944100</v>
      </c>
    </row>
    <row r="506" spans="5:14">
      <c r="E506" s="42"/>
      <c r="J506" s="72"/>
      <c r="L506">
        <v>480</v>
      </c>
      <c r="M506" s="98">
        <f>SUM($N$27:N505)</f>
        <v>3674888000</v>
      </c>
      <c r="N506" s="99">
        <f t="shared" si="11"/>
        <v>23040000</v>
      </c>
    </row>
    <row r="507" spans="5:14">
      <c r="E507" s="42"/>
      <c r="J507" s="72"/>
      <c r="L507">
        <v>481</v>
      </c>
      <c r="M507" s="98">
        <f>SUM($N$27:N506)</f>
        <v>3697928000</v>
      </c>
      <c r="N507" s="99">
        <f t="shared" si="11"/>
        <v>23136100</v>
      </c>
    </row>
    <row r="508" spans="5:14">
      <c r="E508" s="42"/>
      <c r="J508" s="72"/>
      <c r="L508">
        <v>482</v>
      </c>
      <c r="M508" s="98">
        <f>SUM($N$27:N507)</f>
        <v>3721064100</v>
      </c>
      <c r="N508" s="99">
        <f t="shared" si="11"/>
        <v>23232400</v>
      </c>
    </row>
    <row r="509" spans="5:14">
      <c r="E509" s="42"/>
      <c r="J509" s="72"/>
      <c r="L509">
        <v>483</v>
      </c>
      <c r="M509" s="98">
        <f>SUM($N$27:N508)</f>
        <v>3744296500</v>
      </c>
      <c r="N509" s="99">
        <f t="shared" si="11"/>
        <v>23328900</v>
      </c>
    </row>
    <row r="510" spans="5:14">
      <c r="E510" s="42"/>
      <c r="J510" s="72"/>
      <c r="L510">
        <v>484</v>
      </c>
      <c r="M510" s="98">
        <f>SUM($N$27:N509)</f>
        <v>3767625400</v>
      </c>
      <c r="N510" s="99">
        <f t="shared" si="11"/>
        <v>23425600</v>
      </c>
    </row>
    <row r="511" spans="5:14">
      <c r="E511" s="42"/>
      <c r="J511" s="72"/>
      <c r="L511">
        <v>485</v>
      </c>
      <c r="M511" s="98">
        <f>SUM($N$27:N510)</f>
        <v>3791051000</v>
      </c>
      <c r="N511" s="99">
        <f t="shared" si="11"/>
        <v>23522500</v>
      </c>
    </row>
    <row r="512" spans="5:14">
      <c r="E512" s="42"/>
      <c r="J512" s="72"/>
      <c r="L512">
        <v>486</v>
      </c>
      <c r="M512" s="98">
        <f>SUM($N$27:N511)</f>
        <v>3814573500</v>
      </c>
      <c r="N512" s="99">
        <f t="shared" si="11"/>
        <v>23619600</v>
      </c>
    </row>
    <row r="513" spans="5:14">
      <c r="E513" s="42"/>
      <c r="J513" s="72"/>
      <c r="L513">
        <v>487</v>
      </c>
      <c r="M513" s="98">
        <f>SUM($N$27:N512)</f>
        <v>3838193100</v>
      </c>
      <c r="N513" s="99">
        <f t="shared" si="11"/>
        <v>23716900</v>
      </c>
    </row>
    <row r="514" spans="5:14">
      <c r="E514" s="42"/>
      <c r="J514" s="72"/>
      <c r="L514">
        <v>488</v>
      </c>
      <c r="M514" s="98">
        <f>SUM($N$27:N513)</f>
        <v>3861910000</v>
      </c>
      <c r="N514" s="99">
        <f t="shared" si="11"/>
        <v>23814400</v>
      </c>
    </row>
    <row r="515" spans="5:14">
      <c r="E515" s="42"/>
      <c r="J515" s="72"/>
      <c r="L515">
        <v>489</v>
      </c>
      <c r="M515" s="98">
        <f>SUM($N$27:N514)</f>
        <v>3885724400</v>
      </c>
      <c r="N515" s="99">
        <f t="shared" si="11"/>
        <v>23912100</v>
      </c>
    </row>
    <row r="516" spans="5:14">
      <c r="E516" s="42"/>
      <c r="J516" s="72"/>
      <c r="L516">
        <v>490</v>
      </c>
      <c r="M516" s="98">
        <f>SUM($N$27:N515)</f>
        <v>3909636500</v>
      </c>
      <c r="N516" s="99">
        <f t="shared" si="11"/>
        <v>24010000</v>
      </c>
    </row>
    <row r="517" spans="5:14">
      <c r="E517" s="42"/>
      <c r="J517" s="72"/>
      <c r="L517">
        <v>491</v>
      </c>
      <c r="M517" s="98">
        <f>SUM($N$27:N516)</f>
        <v>3933646500</v>
      </c>
      <c r="N517" s="99">
        <f t="shared" si="11"/>
        <v>24108100</v>
      </c>
    </row>
    <row r="518" spans="5:14">
      <c r="E518" s="42"/>
      <c r="J518" s="72"/>
      <c r="L518">
        <v>492</v>
      </c>
      <c r="M518" s="98">
        <f>SUM($N$27:N517)</f>
        <v>3957754600</v>
      </c>
      <c r="N518" s="99">
        <f t="shared" si="11"/>
        <v>24206400</v>
      </c>
    </row>
    <row r="519" spans="5:14">
      <c r="E519" s="42"/>
      <c r="J519" s="72"/>
      <c r="L519">
        <v>493</v>
      </c>
      <c r="M519" s="98">
        <f>SUM($N$27:N518)</f>
        <v>3981961000</v>
      </c>
      <c r="N519" s="99">
        <f t="shared" si="11"/>
        <v>24304900</v>
      </c>
    </row>
    <row r="520" spans="5:14">
      <c r="E520" s="42"/>
      <c r="J520" s="72"/>
      <c r="L520">
        <v>494</v>
      </c>
      <c r="M520" s="98">
        <f>SUM($N$27:N519)</f>
        <v>4006265900</v>
      </c>
      <c r="N520" s="99">
        <f t="shared" si="11"/>
        <v>24403600</v>
      </c>
    </row>
    <row r="521" spans="5:14">
      <c r="E521" s="42"/>
      <c r="J521" s="72"/>
      <c r="L521">
        <v>495</v>
      </c>
      <c r="M521" s="98">
        <f>SUM($N$27:N520)</f>
        <v>4030669500</v>
      </c>
      <c r="N521" s="99">
        <f t="shared" si="11"/>
        <v>24502500</v>
      </c>
    </row>
    <row r="522" spans="5:14">
      <c r="E522" s="42"/>
      <c r="J522" s="72"/>
      <c r="L522">
        <v>496</v>
      </c>
      <c r="M522" s="98">
        <f>SUM($N$27:N521)</f>
        <v>4055172000</v>
      </c>
      <c r="N522" s="99">
        <f t="shared" si="11"/>
        <v>24601600</v>
      </c>
    </row>
    <row r="523" spans="5:14">
      <c r="E523" s="42"/>
      <c r="J523" s="72"/>
      <c r="L523">
        <v>497</v>
      </c>
      <c r="M523" s="98">
        <f>SUM($N$27:N522)</f>
        <v>4079773600</v>
      </c>
      <c r="N523" s="99">
        <f t="shared" si="11"/>
        <v>24700900</v>
      </c>
    </row>
    <row r="524" spans="5:14">
      <c r="E524" s="42"/>
      <c r="J524" s="72"/>
      <c r="L524">
        <v>498</v>
      </c>
      <c r="M524" s="98">
        <f>SUM($N$27:N523)</f>
        <v>4104474500</v>
      </c>
      <c r="N524" s="99">
        <f t="shared" si="11"/>
        <v>24800400</v>
      </c>
    </row>
    <row r="525" spans="5:14">
      <c r="E525" s="42"/>
      <c r="J525" s="72"/>
      <c r="L525">
        <v>499</v>
      </c>
      <c r="M525" s="98">
        <f>SUM($N$27:N524)</f>
        <v>4129274900</v>
      </c>
      <c r="N525" s="99">
        <f t="shared" si="11"/>
        <v>24900100</v>
      </c>
    </row>
    <row r="526" spans="5:14">
      <c r="E526" s="42"/>
      <c r="J526" s="72"/>
      <c r="L526">
        <v>500</v>
      </c>
      <c r="M526" s="98">
        <f>SUM($N$27:N525)</f>
        <v>4154175000</v>
      </c>
      <c r="N526" s="99">
        <f t="shared" si="11"/>
        <v>25000000</v>
      </c>
    </row>
    <row r="527" spans="5:14">
      <c r="E527" s="42"/>
      <c r="J527" s="72"/>
      <c r="L527">
        <v>501</v>
      </c>
      <c r="M527" s="98">
        <f>SUM($N$27:N526)</f>
        <v>4179175000</v>
      </c>
      <c r="N527" s="99">
        <f t="shared" si="11"/>
        <v>25100100</v>
      </c>
    </row>
    <row r="528" spans="5:14">
      <c r="E528" s="42"/>
      <c r="J528" s="72"/>
      <c r="L528">
        <v>502</v>
      </c>
      <c r="M528" s="98">
        <f>SUM($N$27:N527)</f>
        <v>4204275100</v>
      </c>
      <c r="N528" s="99">
        <f t="shared" si="11"/>
        <v>25200400</v>
      </c>
    </row>
    <row r="529" spans="5:14">
      <c r="E529" s="42"/>
      <c r="J529" s="72"/>
      <c r="L529">
        <v>503</v>
      </c>
      <c r="M529" s="98">
        <f>SUM($N$27:N528)</f>
        <v>4229475500</v>
      </c>
      <c r="N529" s="99">
        <f t="shared" si="11"/>
        <v>25300900</v>
      </c>
    </row>
    <row r="530" spans="5:14">
      <c r="E530" s="42"/>
      <c r="J530" s="72"/>
      <c r="L530">
        <v>504</v>
      </c>
      <c r="M530" s="98">
        <f>SUM($N$27:N529)</f>
        <v>4254776400</v>
      </c>
      <c r="N530" s="99">
        <f t="shared" si="11"/>
        <v>25401600</v>
      </c>
    </row>
    <row r="531" spans="5:14">
      <c r="E531" s="42"/>
      <c r="J531" s="72"/>
      <c r="L531">
        <v>505</v>
      </c>
      <c r="M531" s="98">
        <f>SUM($N$27:N530)</f>
        <v>4280178000</v>
      </c>
      <c r="N531" s="99">
        <f t="shared" si="11"/>
        <v>25502500</v>
      </c>
    </row>
    <row r="532" spans="5:14">
      <c r="E532" s="42"/>
      <c r="J532" s="72"/>
      <c r="L532">
        <v>506</v>
      </c>
      <c r="M532" s="98">
        <f>SUM($N$27:N531)</f>
        <v>4305680500</v>
      </c>
      <c r="N532" s="99">
        <f t="shared" si="11"/>
        <v>25603600</v>
      </c>
    </row>
    <row r="533" spans="5:14">
      <c r="E533" s="42"/>
      <c r="J533" s="72"/>
      <c r="L533">
        <v>507</v>
      </c>
      <c r="M533" s="98">
        <f>SUM($N$27:N532)</f>
        <v>4331284100</v>
      </c>
      <c r="N533" s="99">
        <f t="shared" si="11"/>
        <v>25704900</v>
      </c>
    </row>
    <row r="534" spans="5:14">
      <c r="E534" s="42"/>
      <c r="J534" s="72"/>
      <c r="L534">
        <v>508</v>
      </c>
      <c r="M534" s="98">
        <f>SUM($N$27:N533)</f>
        <v>4356989000</v>
      </c>
      <c r="N534" s="99">
        <f t="shared" si="11"/>
        <v>25806400</v>
      </c>
    </row>
    <row r="535" spans="5:14">
      <c r="E535" s="42"/>
      <c r="J535" s="72"/>
      <c r="L535">
        <v>509</v>
      </c>
      <c r="M535" s="98">
        <f>SUM($N$27:N534)</f>
        <v>4382795400</v>
      </c>
      <c r="N535" s="99">
        <f t="shared" si="11"/>
        <v>25908100</v>
      </c>
    </row>
    <row r="536" spans="5:14">
      <c r="E536" s="42"/>
      <c r="J536" s="72"/>
      <c r="L536">
        <v>510</v>
      </c>
      <c r="M536" s="98">
        <f>SUM($N$27:N535)</f>
        <v>4408703500</v>
      </c>
      <c r="N536" s="99">
        <f t="shared" si="11"/>
        <v>26010000</v>
      </c>
    </row>
    <row r="537" spans="5:14">
      <c r="E537" s="42"/>
      <c r="J537" s="72"/>
      <c r="L537">
        <v>511</v>
      </c>
      <c r="M537" s="98">
        <f>SUM($N$27:N536)</f>
        <v>4434713500</v>
      </c>
      <c r="N537" s="99">
        <f t="shared" si="11"/>
        <v>26112100</v>
      </c>
    </row>
    <row r="538" spans="5:14">
      <c r="E538" s="42"/>
      <c r="J538" s="72"/>
      <c r="L538">
        <v>512</v>
      </c>
      <c r="M538" s="98">
        <f>SUM($N$27:N537)</f>
        <v>4460825600</v>
      </c>
      <c r="N538" s="99">
        <f t="shared" si="11"/>
        <v>26214400</v>
      </c>
    </row>
    <row r="539" spans="5:14">
      <c r="E539" s="42"/>
      <c r="J539" s="72"/>
      <c r="L539">
        <v>513</v>
      </c>
      <c r="M539" s="98">
        <f>SUM($N$27:N538)</f>
        <v>4487040000</v>
      </c>
      <c r="N539" s="99">
        <f t="shared" si="11"/>
        <v>26316900</v>
      </c>
    </row>
    <row r="540" spans="5:14">
      <c r="E540" s="42"/>
      <c r="J540" s="72"/>
      <c r="L540">
        <v>514</v>
      </c>
      <c r="M540" s="98">
        <f>SUM($N$27:N539)</f>
        <v>4513356900</v>
      </c>
      <c r="N540" s="99">
        <f t="shared" si="11"/>
        <v>26419600</v>
      </c>
    </row>
    <row r="541" spans="5:14">
      <c r="E541" s="42"/>
      <c r="J541" s="72"/>
      <c r="L541">
        <v>515</v>
      </c>
      <c r="M541" s="98">
        <f>SUM($N$27:N540)</f>
        <v>4539776500</v>
      </c>
      <c r="N541" s="99">
        <f t="shared" ref="N541:N604" si="12">100*L541^2</f>
        <v>26522500</v>
      </c>
    </row>
    <row r="542" spans="5:14">
      <c r="E542" s="42"/>
      <c r="J542" s="72"/>
      <c r="L542">
        <v>516</v>
      </c>
      <c r="M542" s="98">
        <f>SUM($N$27:N541)</f>
        <v>4566299000</v>
      </c>
      <c r="N542" s="99">
        <f t="shared" si="12"/>
        <v>26625600</v>
      </c>
    </row>
    <row r="543" spans="5:14">
      <c r="E543" s="42"/>
      <c r="J543" s="72"/>
      <c r="L543">
        <v>517</v>
      </c>
      <c r="M543" s="98">
        <f>SUM($N$27:N542)</f>
        <v>4592924600</v>
      </c>
      <c r="N543" s="99">
        <f t="shared" si="12"/>
        <v>26728900</v>
      </c>
    </row>
    <row r="544" spans="5:14">
      <c r="E544" s="42"/>
      <c r="J544" s="72"/>
      <c r="L544">
        <v>518</v>
      </c>
      <c r="M544" s="98">
        <f>SUM($N$27:N543)</f>
        <v>4619653500</v>
      </c>
      <c r="N544" s="99">
        <f t="shared" si="12"/>
        <v>26832400</v>
      </c>
    </row>
    <row r="545" spans="5:14">
      <c r="E545" s="42"/>
      <c r="J545" s="72"/>
      <c r="L545">
        <v>519</v>
      </c>
      <c r="M545" s="98">
        <f>SUM($N$27:N544)</f>
        <v>4646485900</v>
      </c>
      <c r="N545" s="99">
        <f t="shared" si="12"/>
        <v>26936100</v>
      </c>
    </row>
    <row r="546" spans="5:14">
      <c r="E546" s="42"/>
      <c r="J546" s="72"/>
      <c r="L546">
        <v>520</v>
      </c>
      <c r="M546" s="98">
        <f>SUM($N$27:N545)</f>
        <v>4673422000</v>
      </c>
      <c r="N546" s="99">
        <f t="shared" si="12"/>
        <v>27040000</v>
      </c>
    </row>
    <row r="547" spans="5:14">
      <c r="E547" s="42"/>
      <c r="J547" s="72"/>
      <c r="L547">
        <v>521</v>
      </c>
      <c r="M547" s="98">
        <f>SUM($N$27:N546)</f>
        <v>4700462000</v>
      </c>
      <c r="N547" s="99">
        <f t="shared" si="12"/>
        <v>27144100</v>
      </c>
    </row>
    <row r="548" spans="5:14">
      <c r="E548" s="42"/>
      <c r="J548" s="72"/>
      <c r="L548">
        <v>522</v>
      </c>
      <c r="M548" s="98">
        <f>SUM($N$27:N547)</f>
        <v>4727606100</v>
      </c>
      <c r="N548" s="99">
        <f t="shared" si="12"/>
        <v>27248400</v>
      </c>
    </row>
    <row r="549" spans="5:14">
      <c r="E549" s="42"/>
      <c r="J549" s="72"/>
      <c r="L549">
        <v>523</v>
      </c>
      <c r="M549" s="98">
        <f>SUM($N$27:N548)</f>
        <v>4754854500</v>
      </c>
      <c r="N549" s="99">
        <f t="shared" si="12"/>
        <v>27352900</v>
      </c>
    </row>
    <row r="550" spans="5:14">
      <c r="E550" s="42"/>
      <c r="J550" s="72"/>
      <c r="L550">
        <v>524</v>
      </c>
      <c r="M550" s="98">
        <f>SUM($N$27:N549)</f>
        <v>4782207400</v>
      </c>
      <c r="N550" s="99">
        <f t="shared" si="12"/>
        <v>27457600</v>
      </c>
    </row>
    <row r="551" spans="5:14">
      <c r="E551" s="42"/>
      <c r="J551" s="72"/>
      <c r="L551">
        <v>525</v>
      </c>
      <c r="M551" s="98">
        <f>SUM($N$27:N550)</f>
        <v>4809665000</v>
      </c>
      <c r="N551" s="99">
        <f t="shared" si="12"/>
        <v>27562500</v>
      </c>
    </row>
    <row r="552" spans="5:14">
      <c r="E552" s="42"/>
      <c r="J552" s="72"/>
      <c r="L552">
        <v>526</v>
      </c>
      <c r="M552" s="98">
        <f>SUM($N$27:N551)</f>
        <v>4837227500</v>
      </c>
      <c r="N552" s="99">
        <f t="shared" si="12"/>
        <v>27667600</v>
      </c>
    </row>
    <row r="553" spans="5:14">
      <c r="E553" s="42"/>
      <c r="J553" s="72"/>
      <c r="L553">
        <v>527</v>
      </c>
      <c r="M553" s="98">
        <f>SUM($N$27:N552)</f>
        <v>4864895100</v>
      </c>
      <c r="N553" s="99">
        <f t="shared" si="12"/>
        <v>27772900</v>
      </c>
    </row>
    <row r="554" spans="5:14">
      <c r="E554" s="42"/>
      <c r="J554" s="72"/>
      <c r="L554">
        <v>528</v>
      </c>
      <c r="M554" s="98">
        <f>SUM($N$27:N553)</f>
        <v>4892668000</v>
      </c>
      <c r="N554" s="99">
        <f t="shared" si="12"/>
        <v>27878400</v>
      </c>
    </row>
    <row r="555" spans="5:14">
      <c r="E555" s="42"/>
      <c r="J555" s="72"/>
      <c r="L555">
        <v>529</v>
      </c>
      <c r="M555" s="98">
        <f>SUM($N$27:N554)</f>
        <v>4920546400</v>
      </c>
      <c r="N555" s="99">
        <f t="shared" si="12"/>
        <v>27984100</v>
      </c>
    </row>
    <row r="556" spans="5:14">
      <c r="E556" s="42"/>
      <c r="J556" s="72"/>
      <c r="L556">
        <v>530</v>
      </c>
      <c r="M556" s="98">
        <f>SUM($N$27:N555)</f>
        <v>4948530500</v>
      </c>
      <c r="N556" s="99">
        <f t="shared" si="12"/>
        <v>28090000</v>
      </c>
    </row>
    <row r="557" spans="5:14">
      <c r="E557" s="42"/>
      <c r="J557" s="72"/>
      <c r="L557">
        <v>531</v>
      </c>
      <c r="M557" s="98">
        <f>SUM($N$27:N556)</f>
        <v>4976620500</v>
      </c>
      <c r="N557" s="99">
        <f t="shared" si="12"/>
        <v>28196100</v>
      </c>
    </row>
    <row r="558" spans="5:14">
      <c r="E558" s="42"/>
      <c r="J558" s="72"/>
      <c r="L558">
        <v>532</v>
      </c>
      <c r="M558" s="98">
        <f>SUM($N$27:N557)</f>
        <v>5004816600</v>
      </c>
      <c r="N558" s="99">
        <f t="shared" si="12"/>
        <v>28302400</v>
      </c>
    </row>
    <row r="559" spans="5:14">
      <c r="E559" s="42"/>
      <c r="J559" s="72"/>
      <c r="L559">
        <v>533</v>
      </c>
      <c r="M559" s="98">
        <f>SUM($N$27:N558)</f>
        <v>5033119000</v>
      </c>
      <c r="N559" s="99">
        <f t="shared" si="12"/>
        <v>28408900</v>
      </c>
    </row>
    <row r="560" spans="5:14">
      <c r="E560" s="42"/>
      <c r="J560" s="72"/>
      <c r="L560">
        <v>534</v>
      </c>
      <c r="M560" s="98">
        <f>SUM($N$27:N559)</f>
        <v>5061527900</v>
      </c>
      <c r="N560" s="99">
        <f t="shared" si="12"/>
        <v>28515600</v>
      </c>
    </row>
    <row r="561" spans="5:14">
      <c r="E561" s="42"/>
      <c r="J561" s="72"/>
      <c r="L561">
        <v>535</v>
      </c>
      <c r="M561" s="98">
        <f>SUM($N$27:N560)</f>
        <v>5090043500</v>
      </c>
      <c r="N561" s="99">
        <f t="shared" si="12"/>
        <v>28622500</v>
      </c>
    </row>
    <row r="562" spans="5:14">
      <c r="E562" s="42"/>
      <c r="J562" s="72"/>
      <c r="L562">
        <v>536</v>
      </c>
      <c r="M562" s="98">
        <f>SUM($N$27:N561)</f>
        <v>5118666000</v>
      </c>
      <c r="N562" s="99">
        <f t="shared" si="12"/>
        <v>28729600</v>
      </c>
    </row>
    <row r="563" spans="5:14">
      <c r="E563" s="42"/>
      <c r="J563" s="72"/>
      <c r="L563">
        <v>537</v>
      </c>
      <c r="M563" s="98">
        <f>SUM($N$27:N562)</f>
        <v>5147395600</v>
      </c>
      <c r="N563" s="99">
        <f t="shared" si="12"/>
        <v>28836900</v>
      </c>
    </row>
    <row r="564" spans="5:14">
      <c r="E564" s="42"/>
      <c r="J564" s="72"/>
      <c r="L564">
        <v>538</v>
      </c>
      <c r="M564" s="98">
        <f>SUM($N$27:N563)</f>
        <v>5176232500</v>
      </c>
      <c r="N564" s="99">
        <f t="shared" si="12"/>
        <v>28944400</v>
      </c>
    </row>
    <row r="565" spans="5:14">
      <c r="E565" s="42"/>
      <c r="J565" s="72"/>
      <c r="L565">
        <v>539</v>
      </c>
      <c r="M565" s="98">
        <f>SUM($N$27:N564)</f>
        <v>5205176900</v>
      </c>
      <c r="N565" s="99">
        <f t="shared" si="12"/>
        <v>29052100</v>
      </c>
    </row>
    <row r="566" spans="5:14">
      <c r="E566" s="42"/>
      <c r="J566" s="72"/>
      <c r="L566">
        <v>540</v>
      </c>
      <c r="M566" s="98">
        <f>SUM($N$27:N565)</f>
        <v>5234229000</v>
      </c>
      <c r="N566" s="99">
        <f t="shared" si="12"/>
        <v>29160000</v>
      </c>
    </row>
    <row r="567" spans="5:14">
      <c r="E567" s="42"/>
      <c r="J567" s="72"/>
      <c r="L567">
        <v>541</v>
      </c>
      <c r="M567" s="98">
        <f>SUM($N$27:N566)</f>
        <v>5263389000</v>
      </c>
      <c r="N567" s="99">
        <f t="shared" si="12"/>
        <v>29268100</v>
      </c>
    </row>
    <row r="568" spans="5:14">
      <c r="E568" s="42"/>
      <c r="J568" s="72"/>
      <c r="L568">
        <v>542</v>
      </c>
      <c r="M568" s="98">
        <f>SUM($N$27:N567)</f>
        <v>5292657100</v>
      </c>
      <c r="N568" s="99">
        <f t="shared" si="12"/>
        <v>29376400</v>
      </c>
    </row>
    <row r="569" spans="5:14">
      <c r="E569" s="42"/>
      <c r="J569" s="72"/>
      <c r="L569">
        <v>543</v>
      </c>
      <c r="M569" s="98">
        <f>SUM($N$27:N568)</f>
        <v>5322033500</v>
      </c>
      <c r="N569" s="99">
        <f t="shared" si="12"/>
        <v>29484900</v>
      </c>
    </row>
    <row r="570" spans="5:14">
      <c r="E570" s="42"/>
      <c r="J570" s="72"/>
      <c r="L570">
        <v>544</v>
      </c>
      <c r="M570" s="98">
        <f>SUM($N$27:N569)</f>
        <v>5351518400</v>
      </c>
      <c r="N570" s="99">
        <f t="shared" si="12"/>
        <v>29593600</v>
      </c>
    </row>
    <row r="571" spans="5:14">
      <c r="E571" s="42"/>
      <c r="J571" s="72"/>
      <c r="L571">
        <v>545</v>
      </c>
      <c r="M571" s="98">
        <f>SUM($N$27:N570)</f>
        <v>5381112000</v>
      </c>
      <c r="N571" s="99">
        <f t="shared" si="12"/>
        <v>29702500</v>
      </c>
    </row>
    <row r="572" spans="5:14">
      <c r="E572" s="42"/>
      <c r="J572" s="72"/>
      <c r="L572">
        <v>546</v>
      </c>
      <c r="M572" s="98">
        <f>SUM($N$27:N571)</f>
        <v>5410814500</v>
      </c>
      <c r="N572" s="99">
        <f t="shared" si="12"/>
        <v>29811600</v>
      </c>
    </row>
    <row r="573" spans="5:14">
      <c r="E573" s="42"/>
      <c r="J573" s="72"/>
      <c r="L573">
        <v>547</v>
      </c>
      <c r="M573" s="98">
        <f>SUM($N$27:N572)</f>
        <v>5440626100</v>
      </c>
      <c r="N573" s="99">
        <f t="shared" si="12"/>
        <v>29920900</v>
      </c>
    </row>
    <row r="574" spans="5:14">
      <c r="E574" s="42"/>
      <c r="J574" s="72"/>
      <c r="L574">
        <v>548</v>
      </c>
      <c r="M574" s="98">
        <f>SUM($N$27:N573)</f>
        <v>5470547000</v>
      </c>
      <c r="N574" s="99">
        <f t="shared" si="12"/>
        <v>30030400</v>
      </c>
    </row>
    <row r="575" spans="5:14">
      <c r="E575" s="42"/>
      <c r="J575" s="72"/>
      <c r="L575">
        <v>549</v>
      </c>
      <c r="M575" s="98">
        <f>SUM($N$27:N574)</f>
        <v>5500577400</v>
      </c>
      <c r="N575" s="99">
        <f t="shared" si="12"/>
        <v>30140100</v>
      </c>
    </row>
    <row r="576" spans="5:14">
      <c r="E576" s="42"/>
      <c r="J576" s="72"/>
      <c r="L576">
        <v>550</v>
      </c>
      <c r="M576" s="98">
        <f>SUM($N$27:N575)</f>
        <v>5530717500</v>
      </c>
      <c r="N576" s="99">
        <f t="shared" si="12"/>
        <v>30250000</v>
      </c>
    </row>
    <row r="577" spans="5:14">
      <c r="E577" s="42"/>
      <c r="J577" s="72"/>
      <c r="L577">
        <v>551</v>
      </c>
      <c r="M577" s="98">
        <f>SUM($N$27:N576)</f>
        <v>5560967500</v>
      </c>
      <c r="N577" s="99">
        <f t="shared" si="12"/>
        <v>30360100</v>
      </c>
    </row>
    <row r="578" spans="5:14">
      <c r="E578" s="42"/>
      <c r="J578" s="72"/>
      <c r="L578">
        <v>552</v>
      </c>
      <c r="M578" s="98">
        <f>SUM($N$27:N577)</f>
        <v>5591327600</v>
      </c>
      <c r="N578" s="99">
        <f t="shared" si="12"/>
        <v>30470400</v>
      </c>
    </row>
    <row r="579" spans="5:14">
      <c r="E579" s="42"/>
      <c r="J579" s="72"/>
      <c r="L579">
        <v>553</v>
      </c>
      <c r="M579" s="98">
        <f>SUM($N$27:N578)</f>
        <v>5621798000</v>
      </c>
      <c r="N579" s="99">
        <f t="shared" si="12"/>
        <v>30580900</v>
      </c>
    </row>
    <row r="580" spans="5:14">
      <c r="E580" s="42"/>
      <c r="J580" s="72"/>
      <c r="L580">
        <v>554</v>
      </c>
      <c r="M580" s="98">
        <f>SUM($N$27:N579)</f>
        <v>5652378900</v>
      </c>
      <c r="N580" s="99">
        <f t="shared" si="12"/>
        <v>30691600</v>
      </c>
    </row>
    <row r="581" spans="5:14">
      <c r="E581" s="42"/>
      <c r="J581" s="72"/>
      <c r="L581">
        <v>555</v>
      </c>
      <c r="M581" s="98">
        <f>SUM($N$27:N580)</f>
        <v>5683070500</v>
      </c>
      <c r="N581" s="99">
        <f t="shared" si="12"/>
        <v>30802500</v>
      </c>
    </row>
    <row r="582" spans="5:14">
      <c r="E582" s="42"/>
      <c r="J582" s="72"/>
      <c r="L582">
        <v>556</v>
      </c>
      <c r="M582" s="98">
        <f>SUM($N$27:N581)</f>
        <v>5713873000</v>
      </c>
      <c r="N582" s="99">
        <f t="shared" si="12"/>
        <v>30913600</v>
      </c>
    </row>
    <row r="583" spans="5:14">
      <c r="E583" s="42"/>
      <c r="J583" s="72"/>
      <c r="L583">
        <v>557</v>
      </c>
      <c r="M583" s="98">
        <f>SUM($N$27:N582)</f>
        <v>5744786600</v>
      </c>
      <c r="N583" s="99">
        <f t="shared" si="12"/>
        <v>31024900</v>
      </c>
    </row>
    <row r="584" spans="5:14">
      <c r="E584" s="42"/>
      <c r="J584" s="72"/>
      <c r="L584">
        <v>558</v>
      </c>
      <c r="M584" s="98">
        <f>SUM($N$27:N583)</f>
        <v>5775811500</v>
      </c>
      <c r="N584" s="99">
        <f t="shared" si="12"/>
        <v>31136400</v>
      </c>
    </row>
    <row r="585" spans="5:14">
      <c r="E585" s="42"/>
      <c r="J585" s="72"/>
      <c r="L585">
        <v>559</v>
      </c>
      <c r="M585" s="98">
        <f>SUM($N$27:N584)</f>
        <v>5806947900</v>
      </c>
      <c r="N585" s="99">
        <f t="shared" si="12"/>
        <v>31248100</v>
      </c>
    </row>
    <row r="586" spans="5:14">
      <c r="E586" s="42"/>
      <c r="J586" s="72"/>
      <c r="L586">
        <v>560</v>
      </c>
      <c r="M586" s="98">
        <f>SUM($N$27:N585)</f>
        <v>5838196000</v>
      </c>
      <c r="N586" s="99">
        <f t="shared" si="12"/>
        <v>31360000</v>
      </c>
    </row>
    <row r="587" spans="5:14">
      <c r="E587" s="42"/>
      <c r="J587" s="72"/>
      <c r="L587">
        <v>561</v>
      </c>
      <c r="M587" s="98">
        <f>SUM($N$27:N586)</f>
        <v>5869556000</v>
      </c>
      <c r="N587" s="99">
        <f t="shared" si="12"/>
        <v>31472100</v>
      </c>
    </row>
    <row r="588" spans="5:14">
      <c r="E588" s="42"/>
      <c r="J588" s="72"/>
      <c r="L588">
        <v>562</v>
      </c>
      <c r="M588" s="98">
        <f>SUM($N$27:N587)</f>
        <v>5901028100</v>
      </c>
      <c r="N588" s="99">
        <f t="shared" si="12"/>
        <v>31584400</v>
      </c>
    </row>
    <row r="589" spans="5:14">
      <c r="E589" s="42"/>
      <c r="J589" s="72"/>
      <c r="L589">
        <v>563</v>
      </c>
      <c r="M589" s="98">
        <f>SUM($N$27:N588)</f>
        <v>5932612500</v>
      </c>
      <c r="N589" s="99">
        <f t="shared" si="12"/>
        <v>31696900</v>
      </c>
    </row>
    <row r="590" spans="5:14">
      <c r="E590" s="42"/>
      <c r="J590" s="72"/>
      <c r="L590">
        <v>564</v>
      </c>
      <c r="M590" s="98">
        <f>SUM($N$27:N589)</f>
        <v>5964309400</v>
      </c>
      <c r="N590" s="99">
        <f t="shared" si="12"/>
        <v>31809600</v>
      </c>
    </row>
    <row r="591" spans="5:14">
      <c r="E591" s="42"/>
      <c r="J591" s="72"/>
      <c r="L591">
        <v>565</v>
      </c>
      <c r="M591" s="98">
        <f>SUM($N$27:N590)</f>
        <v>5996119000</v>
      </c>
      <c r="N591" s="99">
        <f t="shared" si="12"/>
        <v>31922500</v>
      </c>
    </row>
    <row r="592" spans="5:14">
      <c r="E592" s="42"/>
      <c r="J592" s="72"/>
      <c r="L592">
        <v>566</v>
      </c>
      <c r="M592" s="98">
        <f>SUM($N$27:N591)</f>
        <v>6028041500</v>
      </c>
      <c r="N592" s="99">
        <f t="shared" si="12"/>
        <v>32035600</v>
      </c>
    </row>
    <row r="593" spans="5:14">
      <c r="E593" s="42"/>
      <c r="J593" s="72"/>
      <c r="L593">
        <v>567</v>
      </c>
      <c r="M593" s="98">
        <f>SUM($N$27:N592)</f>
        <v>6060077100</v>
      </c>
      <c r="N593" s="99">
        <f t="shared" si="12"/>
        <v>32148900</v>
      </c>
    </row>
    <row r="594" spans="5:14">
      <c r="E594" s="42"/>
      <c r="J594" s="72"/>
      <c r="L594">
        <v>568</v>
      </c>
      <c r="M594" s="98">
        <f>SUM($N$27:N593)</f>
        <v>6092226000</v>
      </c>
      <c r="N594" s="99">
        <f t="shared" si="12"/>
        <v>32262400</v>
      </c>
    </row>
    <row r="595" spans="5:14">
      <c r="E595" s="42"/>
      <c r="J595" s="72"/>
      <c r="L595">
        <v>569</v>
      </c>
      <c r="M595" s="98">
        <f>SUM($N$27:N594)</f>
        <v>6124488400</v>
      </c>
      <c r="N595" s="99">
        <f t="shared" si="12"/>
        <v>32376100</v>
      </c>
    </row>
    <row r="596" spans="5:14">
      <c r="E596" s="42"/>
      <c r="J596" s="72"/>
      <c r="L596">
        <v>570</v>
      </c>
      <c r="M596" s="98">
        <f>SUM($N$27:N595)</f>
        <v>6156864500</v>
      </c>
      <c r="N596" s="99">
        <f t="shared" si="12"/>
        <v>32490000</v>
      </c>
    </row>
    <row r="597" spans="5:14">
      <c r="E597" s="42"/>
      <c r="J597" s="72"/>
      <c r="L597">
        <v>571</v>
      </c>
      <c r="M597" s="98">
        <f>SUM($N$27:N596)</f>
        <v>6189354500</v>
      </c>
      <c r="N597" s="99">
        <f t="shared" si="12"/>
        <v>32604100</v>
      </c>
    </row>
    <row r="598" spans="5:14">
      <c r="E598" s="42"/>
      <c r="J598" s="72"/>
      <c r="L598">
        <v>572</v>
      </c>
      <c r="M598" s="98">
        <f>SUM($N$27:N597)</f>
        <v>6221958600</v>
      </c>
      <c r="N598" s="99">
        <f t="shared" si="12"/>
        <v>32718400</v>
      </c>
    </row>
    <row r="599" spans="5:14">
      <c r="E599" s="42"/>
      <c r="J599" s="72"/>
      <c r="L599">
        <v>573</v>
      </c>
      <c r="M599" s="98">
        <f>SUM($N$27:N598)</f>
        <v>6254677000</v>
      </c>
      <c r="N599" s="99">
        <f t="shared" si="12"/>
        <v>32832900</v>
      </c>
    </row>
    <row r="600" spans="5:14">
      <c r="E600" s="42"/>
      <c r="J600" s="72"/>
      <c r="L600">
        <v>574</v>
      </c>
      <c r="M600" s="98">
        <f>SUM($N$27:N599)</f>
        <v>6287509900</v>
      </c>
      <c r="N600" s="99">
        <f t="shared" si="12"/>
        <v>32947600</v>
      </c>
    </row>
    <row r="601" spans="5:14">
      <c r="E601" s="42"/>
      <c r="J601" s="72"/>
      <c r="L601">
        <v>575</v>
      </c>
      <c r="M601" s="98">
        <f>SUM($N$27:N600)</f>
        <v>6320457500</v>
      </c>
      <c r="N601" s="99">
        <f t="shared" si="12"/>
        <v>33062500</v>
      </c>
    </row>
    <row r="602" spans="5:14">
      <c r="E602" s="42"/>
      <c r="J602" s="72"/>
      <c r="L602">
        <v>576</v>
      </c>
      <c r="M602" s="98">
        <f>SUM($N$27:N601)</f>
        <v>6353520000</v>
      </c>
      <c r="N602" s="99">
        <f t="shared" si="12"/>
        <v>33177600</v>
      </c>
    </row>
    <row r="603" spans="5:14">
      <c r="E603" s="42"/>
      <c r="J603" s="72"/>
      <c r="L603">
        <v>577</v>
      </c>
      <c r="M603" s="98">
        <f>SUM($N$27:N602)</f>
        <v>6386697600</v>
      </c>
      <c r="N603" s="99">
        <f t="shared" si="12"/>
        <v>33292900</v>
      </c>
    </row>
    <row r="604" spans="5:14">
      <c r="E604" s="42"/>
      <c r="J604" s="72"/>
      <c r="L604">
        <v>578</v>
      </c>
      <c r="M604" s="98">
        <f>SUM($N$27:N603)</f>
        <v>6419990500</v>
      </c>
      <c r="N604" s="99">
        <f t="shared" si="12"/>
        <v>33408400</v>
      </c>
    </row>
    <row r="605" spans="5:14">
      <c r="E605" s="42"/>
      <c r="J605" s="72"/>
      <c r="L605">
        <v>579</v>
      </c>
      <c r="M605" s="98">
        <f>SUM($N$27:N604)</f>
        <v>6453398900</v>
      </c>
      <c r="N605" s="99">
        <f t="shared" ref="N605:N668" si="13">100*L605^2</f>
        <v>33524100</v>
      </c>
    </row>
    <row r="606" spans="5:14">
      <c r="E606" s="42"/>
      <c r="J606" s="72"/>
      <c r="L606">
        <v>580</v>
      </c>
      <c r="M606" s="98">
        <f>SUM($N$27:N605)</f>
        <v>6486923000</v>
      </c>
      <c r="N606" s="99">
        <f t="shared" si="13"/>
        <v>33640000</v>
      </c>
    </row>
    <row r="607" spans="5:14">
      <c r="E607" s="42"/>
      <c r="J607" s="72"/>
      <c r="L607">
        <v>581</v>
      </c>
      <c r="M607" s="98">
        <f>SUM($N$27:N606)</f>
        <v>6520563000</v>
      </c>
      <c r="N607" s="99">
        <f t="shared" si="13"/>
        <v>33756100</v>
      </c>
    </row>
    <row r="608" spans="5:14">
      <c r="E608" s="42"/>
      <c r="J608" s="72"/>
      <c r="L608">
        <v>582</v>
      </c>
      <c r="M608" s="98">
        <f>SUM($N$27:N607)</f>
        <v>6554319100</v>
      </c>
      <c r="N608" s="99">
        <f t="shared" si="13"/>
        <v>33872400</v>
      </c>
    </row>
    <row r="609" spans="5:14">
      <c r="E609" s="42"/>
      <c r="J609" s="72"/>
      <c r="L609">
        <v>583</v>
      </c>
      <c r="M609" s="98">
        <f>SUM($N$27:N608)</f>
        <v>6588191500</v>
      </c>
      <c r="N609" s="99">
        <f t="shared" si="13"/>
        <v>33988900</v>
      </c>
    </row>
    <row r="610" spans="5:14">
      <c r="E610" s="42"/>
      <c r="J610" s="72"/>
      <c r="L610">
        <v>584</v>
      </c>
      <c r="M610" s="98">
        <f>SUM($N$27:N609)</f>
        <v>6622180400</v>
      </c>
      <c r="N610" s="99">
        <f t="shared" si="13"/>
        <v>34105600</v>
      </c>
    </row>
    <row r="611" spans="5:14">
      <c r="E611" s="42"/>
      <c r="J611" s="72"/>
      <c r="L611">
        <v>585</v>
      </c>
      <c r="M611" s="98">
        <f>SUM($N$27:N610)</f>
        <v>6656286000</v>
      </c>
      <c r="N611" s="99">
        <f t="shared" si="13"/>
        <v>34222500</v>
      </c>
    </row>
    <row r="612" spans="5:14">
      <c r="E612" s="42"/>
      <c r="J612" s="72"/>
      <c r="L612">
        <v>586</v>
      </c>
      <c r="M612" s="98">
        <f>SUM($N$27:N611)</f>
        <v>6690508500</v>
      </c>
      <c r="N612" s="99">
        <f t="shared" si="13"/>
        <v>34339600</v>
      </c>
    </row>
    <row r="613" spans="5:14">
      <c r="E613" s="42"/>
      <c r="J613" s="72"/>
      <c r="L613">
        <v>587</v>
      </c>
      <c r="M613" s="98">
        <f>SUM($N$27:N612)</f>
        <v>6724848100</v>
      </c>
      <c r="N613" s="99">
        <f t="shared" si="13"/>
        <v>34456900</v>
      </c>
    </row>
    <row r="614" spans="5:14">
      <c r="E614" s="42"/>
      <c r="J614" s="72"/>
      <c r="L614">
        <v>588</v>
      </c>
      <c r="M614" s="98">
        <f>SUM($N$27:N613)</f>
        <v>6759305000</v>
      </c>
      <c r="N614" s="99">
        <f t="shared" si="13"/>
        <v>34574400</v>
      </c>
    </row>
    <row r="615" spans="5:14">
      <c r="E615" s="42"/>
      <c r="J615" s="72"/>
      <c r="L615">
        <v>589</v>
      </c>
      <c r="M615" s="98">
        <f>SUM($N$27:N614)</f>
        <v>6793879400</v>
      </c>
      <c r="N615" s="99">
        <f t="shared" si="13"/>
        <v>34692100</v>
      </c>
    </row>
    <row r="616" spans="5:14">
      <c r="E616" s="42"/>
      <c r="J616" s="72"/>
      <c r="L616">
        <v>590</v>
      </c>
      <c r="M616" s="98">
        <f>SUM($N$27:N615)</f>
        <v>6828571500</v>
      </c>
      <c r="N616" s="99">
        <f t="shared" si="13"/>
        <v>34810000</v>
      </c>
    </row>
    <row r="617" spans="5:14">
      <c r="E617" s="42"/>
      <c r="J617" s="72"/>
      <c r="L617">
        <v>591</v>
      </c>
      <c r="M617" s="98">
        <f>SUM($N$27:N616)</f>
        <v>6863381500</v>
      </c>
      <c r="N617" s="99">
        <f t="shared" si="13"/>
        <v>34928100</v>
      </c>
    </row>
    <row r="618" spans="5:14">
      <c r="E618" s="42"/>
      <c r="J618" s="72"/>
      <c r="L618">
        <v>592</v>
      </c>
      <c r="M618" s="98">
        <f>SUM($N$27:N617)</f>
        <v>6898309600</v>
      </c>
      <c r="N618" s="99">
        <f t="shared" si="13"/>
        <v>35046400</v>
      </c>
    </row>
    <row r="619" spans="5:14">
      <c r="E619" s="42"/>
      <c r="J619" s="72"/>
      <c r="L619">
        <v>593</v>
      </c>
      <c r="M619" s="98">
        <f>SUM($N$27:N618)</f>
        <v>6933356000</v>
      </c>
      <c r="N619" s="99">
        <f t="shared" si="13"/>
        <v>35164900</v>
      </c>
    </row>
    <row r="620" spans="5:14">
      <c r="E620" s="42"/>
      <c r="J620" s="72"/>
      <c r="L620">
        <v>594</v>
      </c>
      <c r="M620" s="98">
        <f>SUM($N$27:N619)</f>
        <v>6968520900</v>
      </c>
      <c r="N620" s="99">
        <f t="shared" si="13"/>
        <v>35283600</v>
      </c>
    </row>
    <row r="621" spans="5:14">
      <c r="E621" s="42"/>
      <c r="J621" s="72"/>
      <c r="L621">
        <v>595</v>
      </c>
      <c r="M621" s="98">
        <f>SUM($N$27:N620)</f>
        <v>7003804500</v>
      </c>
      <c r="N621" s="99">
        <f t="shared" si="13"/>
        <v>35402500</v>
      </c>
    </row>
    <row r="622" spans="5:14">
      <c r="E622" s="42"/>
      <c r="J622" s="72"/>
      <c r="L622">
        <v>596</v>
      </c>
      <c r="M622" s="98">
        <f>SUM($N$27:N621)</f>
        <v>7039207000</v>
      </c>
      <c r="N622" s="99">
        <f t="shared" si="13"/>
        <v>35521600</v>
      </c>
    </row>
    <row r="623" spans="5:14">
      <c r="E623" s="42"/>
      <c r="J623" s="72"/>
      <c r="L623">
        <v>597</v>
      </c>
      <c r="M623" s="98">
        <f>SUM($N$27:N622)</f>
        <v>7074728600</v>
      </c>
      <c r="N623" s="99">
        <f t="shared" si="13"/>
        <v>35640900</v>
      </c>
    </row>
    <row r="624" spans="5:14">
      <c r="E624" s="42"/>
      <c r="J624" s="72"/>
      <c r="L624">
        <v>598</v>
      </c>
      <c r="M624" s="98">
        <f>SUM($N$27:N623)</f>
        <v>7110369500</v>
      </c>
      <c r="N624" s="99">
        <f t="shared" si="13"/>
        <v>35760400</v>
      </c>
    </row>
    <row r="625" spans="5:14">
      <c r="E625" s="42"/>
      <c r="J625" s="72"/>
      <c r="L625">
        <v>599</v>
      </c>
      <c r="M625" s="98">
        <f>SUM($N$27:N624)</f>
        <v>7146129900</v>
      </c>
      <c r="N625" s="99">
        <f t="shared" si="13"/>
        <v>35880100</v>
      </c>
    </row>
    <row r="626" spans="5:14">
      <c r="E626" s="42"/>
      <c r="J626" s="72"/>
      <c r="L626">
        <v>600</v>
      </c>
      <c r="M626" s="98">
        <f>SUM($N$27:N625)</f>
        <v>7182010000</v>
      </c>
      <c r="N626" s="99">
        <f t="shared" si="13"/>
        <v>36000000</v>
      </c>
    </row>
    <row r="627" spans="5:14">
      <c r="E627" s="42"/>
      <c r="J627" s="72"/>
      <c r="L627">
        <v>601</v>
      </c>
      <c r="M627" s="98">
        <f>SUM($N$27:N626)</f>
        <v>7218010000</v>
      </c>
      <c r="N627" s="99">
        <f t="shared" si="13"/>
        <v>36120100</v>
      </c>
    </row>
    <row r="628" spans="5:14">
      <c r="E628" s="42"/>
      <c r="J628" s="72"/>
      <c r="L628">
        <v>602</v>
      </c>
      <c r="M628" s="98">
        <f>SUM($N$27:N627)</f>
        <v>7254130100</v>
      </c>
      <c r="N628" s="99">
        <f t="shared" si="13"/>
        <v>36240400</v>
      </c>
    </row>
    <row r="629" spans="5:14">
      <c r="E629" s="42"/>
      <c r="J629" s="72"/>
      <c r="L629">
        <v>603</v>
      </c>
      <c r="M629" s="98">
        <f>SUM($N$27:N628)</f>
        <v>7290370500</v>
      </c>
      <c r="N629" s="99">
        <f t="shared" si="13"/>
        <v>36360900</v>
      </c>
    </row>
    <row r="630" spans="5:14">
      <c r="E630" s="42"/>
      <c r="J630" s="72"/>
      <c r="L630">
        <v>604</v>
      </c>
      <c r="M630" s="98">
        <f>SUM($N$27:N629)</f>
        <v>7326731400</v>
      </c>
      <c r="N630" s="99">
        <f t="shared" si="13"/>
        <v>36481600</v>
      </c>
    </row>
    <row r="631" spans="5:14">
      <c r="E631" s="42"/>
      <c r="J631" s="72"/>
      <c r="L631">
        <v>605</v>
      </c>
      <c r="M631" s="98">
        <f>SUM($N$27:N630)</f>
        <v>7363213000</v>
      </c>
      <c r="N631" s="99">
        <f t="shared" si="13"/>
        <v>36602500</v>
      </c>
    </row>
    <row r="632" spans="5:14">
      <c r="J632" s="72"/>
      <c r="L632">
        <v>606</v>
      </c>
      <c r="M632" s="98">
        <f>SUM($N$27:N631)</f>
        <v>7399815500</v>
      </c>
      <c r="N632" s="99">
        <f t="shared" si="13"/>
        <v>36723600</v>
      </c>
    </row>
    <row r="633" spans="5:14">
      <c r="J633" s="72"/>
      <c r="L633">
        <v>607</v>
      </c>
      <c r="M633" s="98">
        <f>SUM($N$27:N632)</f>
        <v>7436539100</v>
      </c>
      <c r="N633" s="99">
        <f t="shared" si="13"/>
        <v>36844900</v>
      </c>
    </row>
    <row r="634" spans="5:14">
      <c r="J634" s="72"/>
      <c r="L634">
        <v>608</v>
      </c>
      <c r="M634" s="98">
        <f>SUM($N$27:N633)</f>
        <v>7473384000</v>
      </c>
      <c r="N634" s="99">
        <f t="shared" si="13"/>
        <v>36966400</v>
      </c>
    </row>
    <row r="635" spans="5:14">
      <c r="J635" s="72"/>
      <c r="L635">
        <v>609</v>
      </c>
      <c r="M635" s="98">
        <f>SUM($N$27:N634)</f>
        <v>7510350400</v>
      </c>
      <c r="N635" s="99">
        <f t="shared" si="13"/>
        <v>37088100</v>
      </c>
    </row>
    <row r="636" spans="5:14">
      <c r="J636" s="72"/>
      <c r="L636">
        <v>610</v>
      </c>
      <c r="M636" s="98">
        <f>SUM($N$27:N635)</f>
        <v>7547438500</v>
      </c>
      <c r="N636" s="99">
        <f t="shared" si="13"/>
        <v>37210000</v>
      </c>
    </row>
    <row r="637" spans="5:14">
      <c r="J637" s="72"/>
      <c r="L637">
        <v>611</v>
      </c>
      <c r="M637" s="98">
        <f>SUM($N$27:N636)</f>
        <v>7584648500</v>
      </c>
      <c r="N637" s="99">
        <f t="shared" si="13"/>
        <v>37332100</v>
      </c>
    </row>
    <row r="638" spans="5:14">
      <c r="J638" s="72"/>
      <c r="L638">
        <v>612</v>
      </c>
      <c r="M638" s="98">
        <f>SUM($N$27:N637)</f>
        <v>7621980600</v>
      </c>
      <c r="N638" s="99">
        <f t="shared" si="13"/>
        <v>37454400</v>
      </c>
    </row>
    <row r="639" spans="5:14">
      <c r="J639" s="72"/>
      <c r="L639">
        <v>613</v>
      </c>
      <c r="M639" s="98">
        <f>SUM($N$27:N638)</f>
        <v>7659435000</v>
      </c>
      <c r="N639" s="99">
        <f t="shared" si="13"/>
        <v>37576900</v>
      </c>
    </row>
    <row r="640" spans="5:14">
      <c r="J640" s="72"/>
      <c r="L640">
        <v>614</v>
      </c>
      <c r="M640" s="98">
        <f>SUM($N$27:N639)</f>
        <v>7697011900</v>
      </c>
      <c r="N640" s="99">
        <f t="shared" si="13"/>
        <v>37699600</v>
      </c>
    </row>
    <row r="641" spans="10:14">
      <c r="J641" s="72"/>
      <c r="L641">
        <v>615</v>
      </c>
      <c r="M641" s="98">
        <f>SUM($N$27:N640)</f>
        <v>7734711500</v>
      </c>
      <c r="N641" s="99">
        <f t="shared" si="13"/>
        <v>37822500</v>
      </c>
    </row>
    <row r="642" spans="10:14">
      <c r="J642" s="72"/>
      <c r="L642">
        <v>616</v>
      </c>
      <c r="M642" s="98">
        <f>SUM($N$27:N641)</f>
        <v>7772534000</v>
      </c>
      <c r="N642" s="99">
        <f t="shared" si="13"/>
        <v>37945600</v>
      </c>
    </row>
    <row r="643" spans="10:14">
      <c r="J643" s="72"/>
      <c r="L643">
        <v>617</v>
      </c>
      <c r="M643" s="98">
        <f>SUM($N$27:N642)</f>
        <v>7810479600</v>
      </c>
      <c r="N643" s="99">
        <f t="shared" si="13"/>
        <v>38068900</v>
      </c>
    </row>
    <row r="644" spans="10:14">
      <c r="J644" s="72"/>
      <c r="L644">
        <v>618</v>
      </c>
      <c r="M644" s="98">
        <f>SUM($N$27:N643)</f>
        <v>7848548500</v>
      </c>
      <c r="N644" s="99">
        <f t="shared" si="13"/>
        <v>38192400</v>
      </c>
    </row>
    <row r="645" spans="10:14">
      <c r="J645" s="72"/>
      <c r="L645">
        <v>619</v>
      </c>
      <c r="M645" s="98">
        <f>SUM($N$27:N644)</f>
        <v>7886740900</v>
      </c>
      <c r="N645" s="99">
        <f t="shared" si="13"/>
        <v>38316100</v>
      </c>
    </row>
    <row r="646" spans="10:14">
      <c r="J646" s="72"/>
      <c r="L646">
        <v>620</v>
      </c>
      <c r="M646" s="98">
        <f>SUM($N$27:N645)</f>
        <v>7925057000</v>
      </c>
      <c r="N646" s="99">
        <f t="shared" si="13"/>
        <v>38440000</v>
      </c>
    </row>
    <row r="647" spans="10:14">
      <c r="J647" s="72"/>
      <c r="L647">
        <v>621</v>
      </c>
      <c r="M647" s="98">
        <f>SUM($N$27:N646)</f>
        <v>7963497000</v>
      </c>
      <c r="N647" s="99">
        <f t="shared" si="13"/>
        <v>38564100</v>
      </c>
    </row>
    <row r="648" spans="10:14">
      <c r="J648" s="72"/>
      <c r="L648">
        <v>622</v>
      </c>
      <c r="M648" s="98">
        <f>SUM($N$27:N647)</f>
        <v>8002061100</v>
      </c>
      <c r="N648" s="99">
        <f t="shared" si="13"/>
        <v>38688400</v>
      </c>
    </row>
    <row r="649" spans="10:14">
      <c r="J649" s="72"/>
      <c r="L649">
        <v>623</v>
      </c>
      <c r="M649" s="98">
        <f>SUM($N$27:N648)</f>
        <v>8040749500</v>
      </c>
      <c r="N649" s="99">
        <f t="shared" si="13"/>
        <v>38812900</v>
      </c>
    </row>
    <row r="650" spans="10:14">
      <c r="J650" s="72"/>
      <c r="L650">
        <v>624</v>
      </c>
      <c r="M650" s="98">
        <f>SUM($N$27:N649)</f>
        <v>8079562400</v>
      </c>
      <c r="N650" s="99">
        <f t="shared" si="13"/>
        <v>38937600</v>
      </c>
    </row>
    <row r="651" spans="10:14">
      <c r="J651" s="72"/>
      <c r="L651">
        <v>625</v>
      </c>
      <c r="M651" s="98">
        <f>SUM($N$27:N650)</f>
        <v>8118500000</v>
      </c>
      <c r="N651" s="99">
        <f t="shared" si="13"/>
        <v>39062500</v>
      </c>
    </row>
    <row r="652" spans="10:14">
      <c r="J652" s="72"/>
      <c r="L652">
        <v>626</v>
      </c>
      <c r="M652" s="98">
        <f>SUM($N$27:N651)</f>
        <v>8157562500</v>
      </c>
      <c r="N652" s="99">
        <f t="shared" si="13"/>
        <v>39187600</v>
      </c>
    </row>
    <row r="653" spans="10:14">
      <c r="J653" s="72"/>
      <c r="L653">
        <v>627</v>
      </c>
      <c r="M653" s="98">
        <f>SUM($N$27:N652)</f>
        <v>8196750100</v>
      </c>
      <c r="N653" s="99">
        <f t="shared" si="13"/>
        <v>39312900</v>
      </c>
    </row>
    <row r="654" spans="10:14">
      <c r="J654" s="72"/>
      <c r="L654">
        <v>628</v>
      </c>
      <c r="M654" s="98">
        <f>SUM($N$27:N653)</f>
        <v>8236063000</v>
      </c>
      <c r="N654" s="99">
        <f t="shared" si="13"/>
        <v>39438400</v>
      </c>
    </row>
    <row r="655" spans="10:14">
      <c r="J655" s="72"/>
      <c r="L655">
        <v>629</v>
      </c>
      <c r="M655" s="98">
        <f>SUM($N$27:N654)</f>
        <v>8275501400</v>
      </c>
      <c r="N655" s="99">
        <f t="shared" si="13"/>
        <v>39564100</v>
      </c>
    </row>
    <row r="656" spans="10:14">
      <c r="L656">
        <v>630</v>
      </c>
      <c r="M656" s="98">
        <f>SUM($N$27:N655)</f>
        <v>8315065500</v>
      </c>
      <c r="N656" s="99">
        <f t="shared" si="13"/>
        <v>39690000</v>
      </c>
    </row>
    <row r="657" spans="12:14">
      <c r="L657">
        <v>631</v>
      </c>
      <c r="M657" s="98">
        <f>SUM($N$27:N656)</f>
        <v>8354755500</v>
      </c>
      <c r="N657" s="99">
        <f t="shared" si="13"/>
        <v>39816100</v>
      </c>
    </row>
    <row r="658" spans="12:14">
      <c r="L658">
        <v>632</v>
      </c>
      <c r="M658" s="98">
        <f>SUM($N$27:N657)</f>
        <v>8394571600</v>
      </c>
      <c r="N658" s="99">
        <f t="shared" si="13"/>
        <v>39942400</v>
      </c>
    </row>
    <row r="659" spans="12:14">
      <c r="L659">
        <v>633</v>
      </c>
      <c r="M659" s="98">
        <f>SUM($N$27:N658)</f>
        <v>8434514000</v>
      </c>
      <c r="N659" s="99">
        <f t="shared" si="13"/>
        <v>40068900</v>
      </c>
    </row>
    <row r="660" spans="12:14">
      <c r="L660">
        <v>634</v>
      </c>
      <c r="M660" s="98">
        <f>SUM($N$27:N659)</f>
        <v>8474582900</v>
      </c>
      <c r="N660" s="99">
        <f t="shared" si="13"/>
        <v>40195600</v>
      </c>
    </row>
    <row r="661" spans="12:14">
      <c r="L661">
        <v>635</v>
      </c>
      <c r="M661" s="98">
        <f>SUM($N$27:N660)</f>
        <v>8514778500</v>
      </c>
      <c r="N661" s="99">
        <f t="shared" si="13"/>
        <v>40322500</v>
      </c>
    </row>
    <row r="662" spans="12:14">
      <c r="L662">
        <v>636</v>
      </c>
      <c r="M662" s="98">
        <f>SUM($N$27:N661)</f>
        <v>8555101000</v>
      </c>
      <c r="N662" s="99">
        <f t="shared" si="13"/>
        <v>40449600</v>
      </c>
    </row>
    <row r="663" spans="12:14">
      <c r="L663">
        <v>637</v>
      </c>
      <c r="M663" s="98">
        <f>SUM($N$27:N662)</f>
        <v>8595550600</v>
      </c>
      <c r="N663" s="99">
        <f t="shared" si="13"/>
        <v>40576900</v>
      </c>
    </row>
    <row r="664" spans="12:14">
      <c r="L664">
        <v>638</v>
      </c>
      <c r="M664" s="98">
        <f>SUM($N$27:N663)</f>
        <v>8636127500</v>
      </c>
      <c r="N664" s="99">
        <f t="shared" si="13"/>
        <v>40704400</v>
      </c>
    </row>
    <row r="665" spans="12:14">
      <c r="L665">
        <v>639</v>
      </c>
      <c r="M665" s="98">
        <f>SUM($N$27:N664)</f>
        <v>8676831900</v>
      </c>
      <c r="N665" s="99">
        <f t="shared" si="13"/>
        <v>40832100</v>
      </c>
    </row>
    <row r="666" spans="12:14">
      <c r="L666">
        <v>640</v>
      </c>
      <c r="M666" s="98">
        <f>SUM($N$27:N665)</f>
        <v>8717664000</v>
      </c>
      <c r="N666" s="99">
        <f t="shared" si="13"/>
        <v>40960000</v>
      </c>
    </row>
    <row r="667" spans="12:14">
      <c r="L667">
        <v>641</v>
      </c>
      <c r="M667" s="98">
        <f>SUM($N$27:N666)</f>
        <v>8758624000</v>
      </c>
      <c r="N667" s="99">
        <f t="shared" si="13"/>
        <v>41088100</v>
      </c>
    </row>
    <row r="668" spans="12:14">
      <c r="L668">
        <v>642</v>
      </c>
      <c r="M668" s="98">
        <f>SUM($N$27:N667)</f>
        <v>8799712100</v>
      </c>
      <c r="N668" s="99">
        <f t="shared" si="13"/>
        <v>41216400</v>
      </c>
    </row>
    <row r="669" spans="12:14">
      <c r="L669">
        <v>643</v>
      </c>
      <c r="M669" s="98">
        <f>SUM($N$27:N668)</f>
        <v>8840928500</v>
      </c>
      <c r="N669" s="99">
        <f t="shared" ref="N669:N732" si="14">100*L669^2</f>
        <v>41344900</v>
      </c>
    </row>
    <row r="670" spans="12:14">
      <c r="L670">
        <v>644</v>
      </c>
      <c r="M670" s="98">
        <f>SUM($N$27:N669)</f>
        <v>8882273400</v>
      </c>
      <c r="N670" s="99">
        <f t="shared" si="14"/>
        <v>41473600</v>
      </c>
    </row>
    <row r="671" spans="12:14">
      <c r="L671">
        <v>645</v>
      </c>
      <c r="M671" s="98">
        <f>SUM($N$27:N670)</f>
        <v>8923747000</v>
      </c>
      <c r="N671" s="99">
        <f t="shared" si="14"/>
        <v>41602500</v>
      </c>
    </row>
    <row r="672" spans="12:14">
      <c r="L672">
        <v>646</v>
      </c>
      <c r="M672" s="98">
        <f>SUM($N$27:N671)</f>
        <v>8965349500</v>
      </c>
      <c r="N672" s="99">
        <f t="shared" si="14"/>
        <v>41731600</v>
      </c>
    </row>
    <row r="673" spans="12:14">
      <c r="L673">
        <v>647</v>
      </c>
      <c r="M673" s="98">
        <f>SUM($N$27:N672)</f>
        <v>9007081100</v>
      </c>
      <c r="N673" s="99">
        <f t="shared" si="14"/>
        <v>41860900</v>
      </c>
    </row>
    <row r="674" spans="12:14">
      <c r="L674">
        <v>648</v>
      </c>
      <c r="M674" s="98">
        <f>SUM($N$27:N673)</f>
        <v>9048942000</v>
      </c>
      <c r="N674" s="99">
        <f t="shared" si="14"/>
        <v>41990400</v>
      </c>
    </row>
    <row r="675" spans="12:14">
      <c r="L675">
        <v>649</v>
      </c>
      <c r="M675" s="98">
        <f>SUM($N$27:N674)</f>
        <v>9090932400</v>
      </c>
      <c r="N675" s="99">
        <f t="shared" si="14"/>
        <v>42120100</v>
      </c>
    </row>
    <row r="676" spans="12:14">
      <c r="L676">
        <v>650</v>
      </c>
      <c r="M676" s="98">
        <f>SUM($N$27:N675)</f>
        <v>9133052500</v>
      </c>
      <c r="N676" s="99">
        <f t="shared" si="14"/>
        <v>42250000</v>
      </c>
    </row>
    <row r="677" spans="12:14">
      <c r="L677">
        <v>651</v>
      </c>
      <c r="M677" s="98">
        <f>SUM($N$27:N676)</f>
        <v>9175302500</v>
      </c>
      <c r="N677" s="99">
        <f t="shared" si="14"/>
        <v>42380100</v>
      </c>
    </row>
    <row r="678" spans="12:14">
      <c r="L678">
        <v>652</v>
      </c>
      <c r="M678" s="98">
        <f>SUM($N$27:N677)</f>
        <v>9217682600</v>
      </c>
      <c r="N678" s="99">
        <f t="shared" si="14"/>
        <v>42510400</v>
      </c>
    </row>
    <row r="679" spans="12:14">
      <c r="L679">
        <v>653</v>
      </c>
      <c r="M679" s="98">
        <f>SUM($N$27:N678)</f>
        <v>9260193000</v>
      </c>
      <c r="N679" s="99">
        <f t="shared" si="14"/>
        <v>42640900</v>
      </c>
    </row>
    <row r="680" spans="12:14">
      <c r="L680">
        <v>654</v>
      </c>
      <c r="M680" s="98">
        <f>SUM($N$27:N679)</f>
        <v>9302833900</v>
      </c>
      <c r="N680" s="99">
        <f t="shared" si="14"/>
        <v>42771600</v>
      </c>
    </row>
    <row r="681" spans="12:14">
      <c r="L681">
        <v>655</v>
      </c>
      <c r="M681" s="98">
        <f>SUM($N$27:N680)</f>
        <v>9345605500</v>
      </c>
      <c r="N681" s="99">
        <f t="shared" si="14"/>
        <v>42902500</v>
      </c>
    </row>
    <row r="682" spans="12:14">
      <c r="L682">
        <v>656</v>
      </c>
      <c r="M682" s="98">
        <f>SUM($N$27:N681)</f>
        <v>9388508000</v>
      </c>
      <c r="N682" s="99">
        <f t="shared" si="14"/>
        <v>43033600</v>
      </c>
    </row>
    <row r="683" spans="12:14">
      <c r="L683">
        <v>657</v>
      </c>
      <c r="M683" s="98">
        <f>SUM($N$27:N682)</f>
        <v>9431541600</v>
      </c>
      <c r="N683" s="99">
        <f t="shared" si="14"/>
        <v>43164900</v>
      </c>
    </row>
    <row r="684" spans="12:14">
      <c r="L684">
        <v>658</v>
      </c>
      <c r="M684" s="98">
        <f>SUM($N$27:N683)</f>
        <v>9474706500</v>
      </c>
      <c r="N684" s="99">
        <f t="shared" si="14"/>
        <v>43296400</v>
      </c>
    </row>
    <row r="685" spans="12:14">
      <c r="L685">
        <v>659</v>
      </c>
      <c r="M685" s="98">
        <f>SUM($N$27:N684)</f>
        <v>9518002900</v>
      </c>
      <c r="N685" s="99">
        <f t="shared" si="14"/>
        <v>43428100</v>
      </c>
    </row>
    <row r="686" spans="12:14">
      <c r="L686">
        <v>660</v>
      </c>
      <c r="M686" s="98">
        <f>SUM($N$27:N685)</f>
        <v>9561431000</v>
      </c>
      <c r="N686" s="99">
        <f t="shared" si="14"/>
        <v>43560000</v>
      </c>
    </row>
    <row r="687" spans="12:14">
      <c r="L687">
        <v>661</v>
      </c>
      <c r="M687" s="98">
        <f>SUM($N$27:N686)</f>
        <v>9604991000</v>
      </c>
      <c r="N687" s="99">
        <f t="shared" si="14"/>
        <v>43692100</v>
      </c>
    </row>
    <row r="688" spans="12:14">
      <c r="L688">
        <v>662</v>
      </c>
      <c r="M688" s="98">
        <f>SUM($N$27:N687)</f>
        <v>9648683100</v>
      </c>
      <c r="N688" s="99">
        <f t="shared" si="14"/>
        <v>43824400</v>
      </c>
    </row>
    <row r="689" spans="12:14">
      <c r="L689">
        <v>663</v>
      </c>
      <c r="M689" s="98">
        <f>SUM($N$27:N688)</f>
        <v>9692507500</v>
      </c>
      <c r="N689" s="99">
        <f t="shared" si="14"/>
        <v>43956900</v>
      </c>
    </row>
    <row r="690" spans="12:14">
      <c r="L690">
        <v>664</v>
      </c>
      <c r="M690" s="98">
        <f>SUM($N$27:N689)</f>
        <v>9736464400</v>
      </c>
      <c r="N690" s="99">
        <f t="shared" si="14"/>
        <v>44089600</v>
      </c>
    </row>
    <row r="691" spans="12:14">
      <c r="L691">
        <v>665</v>
      </c>
      <c r="M691" s="98">
        <f>SUM($N$27:N690)</f>
        <v>9780554000</v>
      </c>
      <c r="N691" s="99">
        <f t="shared" si="14"/>
        <v>44222500</v>
      </c>
    </row>
    <row r="692" spans="12:14">
      <c r="L692">
        <v>666</v>
      </c>
      <c r="M692" s="98">
        <f>SUM($N$27:N691)</f>
        <v>9824776500</v>
      </c>
      <c r="N692" s="99">
        <f t="shared" si="14"/>
        <v>44355600</v>
      </c>
    </row>
    <row r="693" spans="12:14">
      <c r="L693">
        <v>667</v>
      </c>
      <c r="M693" s="98">
        <f>SUM($N$27:N692)</f>
        <v>9869132100</v>
      </c>
      <c r="N693" s="99">
        <f t="shared" si="14"/>
        <v>44488900</v>
      </c>
    </row>
    <row r="694" spans="12:14">
      <c r="L694">
        <v>668</v>
      </c>
      <c r="M694" s="98">
        <f>SUM($N$27:N693)</f>
        <v>9913621000</v>
      </c>
      <c r="N694" s="99">
        <f t="shared" si="14"/>
        <v>44622400</v>
      </c>
    </row>
    <row r="695" spans="12:14">
      <c r="L695">
        <v>669</v>
      </c>
      <c r="M695" s="98">
        <f>SUM($N$27:N694)</f>
        <v>9958243400</v>
      </c>
      <c r="N695" s="99">
        <f t="shared" si="14"/>
        <v>44756100</v>
      </c>
    </row>
    <row r="696" spans="12:14">
      <c r="L696">
        <v>670</v>
      </c>
      <c r="M696" s="98">
        <f>SUM($N$27:N695)</f>
        <v>10002999500</v>
      </c>
      <c r="N696" s="99">
        <f t="shared" si="14"/>
        <v>44890000</v>
      </c>
    </row>
    <row r="697" spans="12:14">
      <c r="L697">
        <v>671</v>
      </c>
      <c r="M697" s="98">
        <f>SUM($N$27:N696)</f>
        <v>10047889500</v>
      </c>
      <c r="N697" s="99">
        <f t="shared" si="14"/>
        <v>45024100</v>
      </c>
    </row>
    <row r="698" spans="12:14">
      <c r="L698">
        <v>672</v>
      </c>
      <c r="M698" s="98">
        <f>SUM($N$27:N697)</f>
        <v>10092913600</v>
      </c>
      <c r="N698" s="99">
        <f t="shared" si="14"/>
        <v>45158400</v>
      </c>
    </row>
    <row r="699" spans="12:14">
      <c r="L699">
        <v>673</v>
      </c>
      <c r="M699" s="98">
        <f>SUM($N$27:N698)</f>
        <v>10138072000</v>
      </c>
      <c r="N699" s="99">
        <f t="shared" si="14"/>
        <v>45292900</v>
      </c>
    </row>
    <row r="700" spans="12:14">
      <c r="L700">
        <v>674</v>
      </c>
      <c r="M700" s="98">
        <f>SUM($N$27:N699)</f>
        <v>10183364900</v>
      </c>
      <c r="N700" s="99">
        <f t="shared" si="14"/>
        <v>45427600</v>
      </c>
    </row>
    <row r="701" spans="12:14">
      <c r="L701">
        <v>675</v>
      </c>
      <c r="M701" s="98">
        <f>SUM($N$27:N700)</f>
        <v>10228792500</v>
      </c>
      <c r="N701" s="99">
        <f t="shared" si="14"/>
        <v>45562500</v>
      </c>
    </row>
    <row r="702" spans="12:14">
      <c r="L702">
        <v>676</v>
      </c>
      <c r="M702" s="98">
        <f>SUM($N$27:N701)</f>
        <v>10274355000</v>
      </c>
      <c r="N702" s="99">
        <f t="shared" si="14"/>
        <v>45697600</v>
      </c>
    </row>
    <row r="703" spans="12:14">
      <c r="L703">
        <v>677</v>
      </c>
      <c r="M703" s="98">
        <f>SUM($N$27:N702)</f>
        <v>10320052600</v>
      </c>
      <c r="N703" s="99">
        <f t="shared" si="14"/>
        <v>45832900</v>
      </c>
    </row>
    <row r="704" spans="12:14">
      <c r="L704">
        <v>678</v>
      </c>
      <c r="M704" s="98">
        <f>SUM($N$27:N703)</f>
        <v>10365885500</v>
      </c>
      <c r="N704" s="99">
        <f t="shared" si="14"/>
        <v>45968400</v>
      </c>
    </row>
    <row r="705" spans="12:14">
      <c r="L705">
        <v>679</v>
      </c>
      <c r="M705" s="98">
        <f>SUM($N$27:N704)</f>
        <v>10411853900</v>
      </c>
      <c r="N705" s="99">
        <f t="shared" si="14"/>
        <v>46104100</v>
      </c>
    </row>
    <row r="706" spans="12:14">
      <c r="L706">
        <v>680</v>
      </c>
      <c r="M706" s="98">
        <f>SUM($N$27:N705)</f>
        <v>10457958000</v>
      </c>
      <c r="N706" s="99">
        <f t="shared" si="14"/>
        <v>46240000</v>
      </c>
    </row>
    <row r="707" spans="12:14">
      <c r="L707">
        <v>681</v>
      </c>
      <c r="M707" s="98">
        <f>SUM($N$27:N706)</f>
        <v>10504198000</v>
      </c>
      <c r="N707" s="99">
        <f t="shared" si="14"/>
        <v>46376100</v>
      </c>
    </row>
    <row r="708" spans="12:14">
      <c r="L708">
        <v>682</v>
      </c>
      <c r="M708" s="98">
        <f>SUM($N$27:N707)</f>
        <v>10550574100</v>
      </c>
      <c r="N708" s="99">
        <f t="shared" si="14"/>
        <v>46512400</v>
      </c>
    </row>
    <row r="709" spans="12:14">
      <c r="L709">
        <v>683</v>
      </c>
      <c r="M709" s="98">
        <f>SUM($N$27:N708)</f>
        <v>10597086500</v>
      </c>
      <c r="N709" s="99">
        <f t="shared" si="14"/>
        <v>46648900</v>
      </c>
    </row>
    <row r="710" spans="12:14">
      <c r="L710">
        <v>684</v>
      </c>
      <c r="M710" s="98">
        <f>SUM($N$27:N709)</f>
        <v>10643735400</v>
      </c>
      <c r="N710" s="99">
        <f t="shared" si="14"/>
        <v>46785600</v>
      </c>
    </row>
    <row r="711" spans="12:14">
      <c r="L711">
        <v>685</v>
      </c>
      <c r="M711" s="98">
        <f>SUM($N$27:N710)</f>
        <v>10690521000</v>
      </c>
      <c r="N711" s="99">
        <f t="shared" si="14"/>
        <v>46922500</v>
      </c>
    </row>
    <row r="712" spans="12:14">
      <c r="L712">
        <v>686</v>
      </c>
      <c r="M712" s="98">
        <f>SUM($N$27:N711)</f>
        <v>10737443500</v>
      </c>
      <c r="N712" s="99">
        <f t="shared" si="14"/>
        <v>47059600</v>
      </c>
    </row>
    <row r="713" spans="12:14">
      <c r="L713">
        <v>687</v>
      </c>
      <c r="M713" s="98">
        <f>SUM($N$27:N712)</f>
        <v>10784503100</v>
      </c>
      <c r="N713" s="99">
        <f t="shared" si="14"/>
        <v>47196900</v>
      </c>
    </row>
    <row r="714" spans="12:14">
      <c r="L714">
        <v>688</v>
      </c>
      <c r="M714" s="98">
        <f>SUM($N$27:N713)</f>
        <v>10831700000</v>
      </c>
      <c r="N714" s="99">
        <f t="shared" si="14"/>
        <v>47334400</v>
      </c>
    </row>
    <row r="715" spans="12:14">
      <c r="L715">
        <v>689</v>
      </c>
      <c r="M715" s="98">
        <f>SUM($N$27:N714)</f>
        <v>10879034400</v>
      </c>
      <c r="N715" s="99">
        <f t="shared" si="14"/>
        <v>47472100</v>
      </c>
    </row>
    <row r="716" spans="12:14">
      <c r="L716">
        <v>690</v>
      </c>
      <c r="M716" s="98">
        <f>SUM($N$27:N715)</f>
        <v>10926506500</v>
      </c>
      <c r="N716" s="99">
        <f t="shared" si="14"/>
        <v>47610000</v>
      </c>
    </row>
    <row r="717" spans="12:14">
      <c r="L717">
        <v>691</v>
      </c>
      <c r="M717" s="98">
        <f>SUM($N$27:N716)</f>
        <v>10974116500</v>
      </c>
      <c r="N717" s="99">
        <f t="shared" si="14"/>
        <v>47748100</v>
      </c>
    </row>
    <row r="718" spans="12:14">
      <c r="L718">
        <v>692</v>
      </c>
      <c r="M718" s="98">
        <f>SUM($N$27:N717)</f>
        <v>11021864600</v>
      </c>
      <c r="N718" s="99">
        <f t="shared" si="14"/>
        <v>47886400</v>
      </c>
    </row>
    <row r="719" spans="12:14">
      <c r="L719">
        <v>693</v>
      </c>
      <c r="M719" s="98">
        <f>SUM($N$27:N718)</f>
        <v>11069751000</v>
      </c>
      <c r="N719" s="99">
        <f t="shared" si="14"/>
        <v>48024900</v>
      </c>
    </row>
    <row r="720" spans="12:14">
      <c r="L720">
        <v>694</v>
      </c>
      <c r="M720" s="98">
        <f>SUM($N$27:N719)</f>
        <v>11117775900</v>
      </c>
      <c r="N720" s="99">
        <f t="shared" si="14"/>
        <v>48163600</v>
      </c>
    </row>
    <row r="721" spans="12:14">
      <c r="L721">
        <v>695</v>
      </c>
      <c r="M721" s="98">
        <f>SUM($N$27:N720)</f>
        <v>11165939500</v>
      </c>
      <c r="N721" s="99">
        <f t="shared" si="14"/>
        <v>48302500</v>
      </c>
    </row>
    <row r="722" spans="12:14">
      <c r="L722">
        <v>696</v>
      </c>
      <c r="M722" s="98">
        <f>SUM($N$27:N721)</f>
        <v>11214242000</v>
      </c>
      <c r="N722" s="99">
        <f t="shared" si="14"/>
        <v>48441600</v>
      </c>
    </row>
    <row r="723" spans="12:14">
      <c r="L723">
        <v>697</v>
      </c>
      <c r="M723" s="98">
        <f>SUM($N$27:N722)</f>
        <v>11262683600</v>
      </c>
      <c r="N723" s="99">
        <f t="shared" si="14"/>
        <v>48580900</v>
      </c>
    </row>
    <row r="724" spans="12:14">
      <c r="L724">
        <v>698</v>
      </c>
      <c r="M724" s="98">
        <f>SUM($N$27:N723)</f>
        <v>11311264500</v>
      </c>
      <c r="N724" s="99">
        <f t="shared" si="14"/>
        <v>48720400</v>
      </c>
    </row>
    <row r="725" spans="12:14">
      <c r="L725">
        <v>699</v>
      </c>
      <c r="M725" s="98">
        <f>SUM($N$27:N724)</f>
        <v>11359984900</v>
      </c>
      <c r="N725" s="99">
        <f t="shared" si="14"/>
        <v>48860100</v>
      </c>
    </row>
    <row r="726" spans="12:14">
      <c r="L726">
        <v>700</v>
      </c>
      <c r="M726" s="98">
        <f>SUM($N$27:N725)</f>
        <v>11408845000</v>
      </c>
      <c r="N726" s="99">
        <f t="shared" si="14"/>
        <v>49000000</v>
      </c>
    </row>
    <row r="727" spans="12:14">
      <c r="L727">
        <v>701</v>
      </c>
      <c r="M727" s="98">
        <f>SUM($N$27:N726)</f>
        <v>11457845000</v>
      </c>
      <c r="N727" s="99">
        <f t="shared" si="14"/>
        <v>49140100</v>
      </c>
    </row>
    <row r="728" spans="12:14">
      <c r="L728">
        <v>702</v>
      </c>
      <c r="M728" s="98">
        <f>SUM($N$27:N727)</f>
        <v>11506985100</v>
      </c>
      <c r="N728" s="99">
        <f t="shared" si="14"/>
        <v>49280400</v>
      </c>
    </row>
    <row r="729" spans="12:14">
      <c r="L729">
        <v>703</v>
      </c>
      <c r="M729" s="98">
        <f>SUM($N$27:N728)</f>
        <v>11556265500</v>
      </c>
      <c r="N729" s="99">
        <f t="shared" si="14"/>
        <v>49420900</v>
      </c>
    </row>
    <row r="730" spans="12:14">
      <c r="L730">
        <v>704</v>
      </c>
      <c r="M730" s="98">
        <f>SUM($N$27:N729)</f>
        <v>11605686400</v>
      </c>
      <c r="N730" s="99">
        <f t="shared" si="14"/>
        <v>49561600</v>
      </c>
    </row>
    <row r="731" spans="12:14">
      <c r="L731">
        <v>705</v>
      </c>
      <c r="M731" s="98">
        <f>SUM($N$27:N730)</f>
        <v>11655248000</v>
      </c>
      <c r="N731" s="99">
        <f t="shared" si="14"/>
        <v>49702500</v>
      </c>
    </row>
    <row r="732" spans="12:14">
      <c r="L732">
        <v>706</v>
      </c>
      <c r="M732" s="98">
        <f>SUM($N$27:N731)</f>
        <v>11704950500</v>
      </c>
      <c r="N732" s="99">
        <f t="shared" si="14"/>
        <v>49843600</v>
      </c>
    </row>
    <row r="733" spans="12:14">
      <c r="L733">
        <v>707</v>
      </c>
      <c r="M733" s="98">
        <f>SUM($N$27:N732)</f>
        <v>11754794100</v>
      </c>
      <c r="N733" s="99">
        <f t="shared" ref="N733:N796" si="15">100*L733^2</f>
        <v>49984900</v>
      </c>
    </row>
    <row r="734" spans="12:14">
      <c r="L734">
        <v>708</v>
      </c>
      <c r="M734" s="98">
        <f>SUM($N$27:N733)</f>
        <v>11804779000</v>
      </c>
      <c r="N734" s="99">
        <f t="shared" si="15"/>
        <v>50126400</v>
      </c>
    </row>
    <row r="735" spans="12:14">
      <c r="L735">
        <v>709</v>
      </c>
      <c r="M735" s="98">
        <f>SUM($N$27:N734)</f>
        <v>11854905400</v>
      </c>
      <c r="N735" s="99">
        <f t="shared" si="15"/>
        <v>50268100</v>
      </c>
    </row>
    <row r="736" spans="12:14">
      <c r="L736">
        <v>710</v>
      </c>
      <c r="M736" s="98">
        <f>SUM($N$27:N735)</f>
        <v>11905173500</v>
      </c>
      <c r="N736" s="99">
        <f t="shared" si="15"/>
        <v>50410000</v>
      </c>
    </row>
    <row r="737" spans="12:14">
      <c r="L737">
        <v>711</v>
      </c>
      <c r="M737" s="98">
        <f>SUM($N$27:N736)</f>
        <v>11955583500</v>
      </c>
      <c r="N737" s="99">
        <f t="shared" si="15"/>
        <v>50552100</v>
      </c>
    </row>
    <row r="738" spans="12:14">
      <c r="L738">
        <v>712</v>
      </c>
      <c r="M738" s="98">
        <f>SUM($N$27:N737)</f>
        <v>12006135600</v>
      </c>
      <c r="N738" s="99">
        <f t="shared" si="15"/>
        <v>50694400</v>
      </c>
    </row>
    <row r="739" spans="12:14">
      <c r="L739">
        <v>713</v>
      </c>
      <c r="M739" s="98">
        <f>SUM($N$27:N738)</f>
        <v>12056830000</v>
      </c>
      <c r="N739" s="99">
        <f t="shared" si="15"/>
        <v>50836900</v>
      </c>
    </row>
    <row r="740" spans="12:14">
      <c r="L740">
        <v>714</v>
      </c>
      <c r="M740" s="98">
        <f>SUM($N$27:N739)</f>
        <v>12107666900</v>
      </c>
      <c r="N740" s="99">
        <f t="shared" si="15"/>
        <v>50979600</v>
      </c>
    </row>
    <row r="741" spans="12:14">
      <c r="L741">
        <v>715</v>
      </c>
      <c r="M741" s="98">
        <f>SUM($N$27:N740)</f>
        <v>12158646500</v>
      </c>
      <c r="N741" s="99">
        <f t="shared" si="15"/>
        <v>51122500</v>
      </c>
    </row>
    <row r="742" spans="12:14">
      <c r="L742">
        <v>716</v>
      </c>
      <c r="M742" s="98">
        <f>SUM($N$27:N741)</f>
        <v>12209769000</v>
      </c>
      <c r="N742" s="99">
        <f t="shared" si="15"/>
        <v>51265600</v>
      </c>
    </row>
    <row r="743" spans="12:14">
      <c r="L743">
        <v>717</v>
      </c>
      <c r="M743" s="98">
        <f>SUM($N$27:N742)</f>
        <v>12261034600</v>
      </c>
      <c r="N743" s="99">
        <f t="shared" si="15"/>
        <v>51408900</v>
      </c>
    </row>
    <row r="744" spans="12:14">
      <c r="L744">
        <v>718</v>
      </c>
      <c r="M744" s="98">
        <f>SUM($N$27:N743)</f>
        <v>12312443500</v>
      </c>
      <c r="N744" s="99">
        <f t="shared" si="15"/>
        <v>51552400</v>
      </c>
    </row>
    <row r="745" spans="12:14">
      <c r="L745">
        <v>719</v>
      </c>
      <c r="M745" s="98">
        <f>SUM($N$27:N744)</f>
        <v>12363995900</v>
      </c>
      <c r="N745" s="99">
        <f t="shared" si="15"/>
        <v>51696100</v>
      </c>
    </row>
    <row r="746" spans="12:14">
      <c r="L746">
        <v>720</v>
      </c>
      <c r="M746" s="98">
        <f>SUM($N$27:N745)</f>
        <v>12415692000</v>
      </c>
      <c r="N746" s="99">
        <f t="shared" si="15"/>
        <v>51840000</v>
      </c>
    </row>
    <row r="747" spans="12:14">
      <c r="L747">
        <v>721</v>
      </c>
      <c r="M747" s="98">
        <f>SUM($N$27:N746)</f>
        <v>12467532000</v>
      </c>
      <c r="N747" s="99">
        <f t="shared" si="15"/>
        <v>51984100</v>
      </c>
    </row>
    <row r="748" spans="12:14">
      <c r="L748">
        <v>722</v>
      </c>
      <c r="M748" s="98">
        <f>SUM($N$27:N747)</f>
        <v>12519516100</v>
      </c>
      <c r="N748" s="99">
        <f t="shared" si="15"/>
        <v>52128400</v>
      </c>
    </row>
    <row r="749" spans="12:14">
      <c r="L749">
        <v>723</v>
      </c>
      <c r="M749" s="98">
        <f>SUM($N$27:N748)</f>
        <v>12571644500</v>
      </c>
      <c r="N749" s="99">
        <f t="shared" si="15"/>
        <v>52272900</v>
      </c>
    </row>
    <row r="750" spans="12:14">
      <c r="L750">
        <v>724</v>
      </c>
      <c r="M750" s="98">
        <f>SUM($N$27:N749)</f>
        <v>12623917400</v>
      </c>
      <c r="N750" s="99">
        <f t="shared" si="15"/>
        <v>52417600</v>
      </c>
    </row>
    <row r="751" spans="12:14">
      <c r="L751">
        <v>725</v>
      </c>
      <c r="M751" s="98">
        <f>SUM($N$27:N750)</f>
        <v>12676335000</v>
      </c>
      <c r="N751" s="99">
        <f t="shared" si="15"/>
        <v>52562500</v>
      </c>
    </row>
    <row r="752" spans="12:14">
      <c r="L752">
        <v>726</v>
      </c>
      <c r="M752" s="98">
        <f>SUM($N$27:N751)</f>
        <v>12728897500</v>
      </c>
      <c r="N752" s="99">
        <f t="shared" si="15"/>
        <v>52707600</v>
      </c>
    </row>
    <row r="753" spans="12:14">
      <c r="L753">
        <v>727</v>
      </c>
      <c r="M753" s="98">
        <f>SUM($N$27:N752)</f>
        <v>12781605100</v>
      </c>
      <c r="N753" s="99">
        <f t="shared" si="15"/>
        <v>52852900</v>
      </c>
    </row>
    <row r="754" spans="12:14">
      <c r="L754">
        <v>728</v>
      </c>
      <c r="M754" s="98">
        <f>SUM($N$27:N753)</f>
        <v>12834458000</v>
      </c>
      <c r="N754" s="99">
        <f t="shared" si="15"/>
        <v>52998400</v>
      </c>
    </row>
    <row r="755" spans="12:14">
      <c r="L755">
        <v>729</v>
      </c>
      <c r="M755" s="98">
        <f>SUM($N$27:N754)</f>
        <v>12887456400</v>
      </c>
      <c r="N755" s="99">
        <f t="shared" si="15"/>
        <v>53144100</v>
      </c>
    </row>
    <row r="756" spans="12:14">
      <c r="L756">
        <v>730</v>
      </c>
      <c r="M756" s="98">
        <f>SUM($N$27:N755)</f>
        <v>12940600500</v>
      </c>
      <c r="N756" s="99">
        <f t="shared" si="15"/>
        <v>53290000</v>
      </c>
    </row>
    <row r="757" spans="12:14">
      <c r="L757">
        <v>731</v>
      </c>
      <c r="M757" s="98">
        <f>SUM($N$27:N756)</f>
        <v>12993890500</v>
      </c>
      <c r="N757" s="99">
        <f t="shared" si="15"/>
        <v>53436100</v>
      </c>
    </row>
    <row r="758" spans="12:14">
      <c r="L758">
        <v>732</v>
      </c>
      <c r="M758" s="98">
        <f>SUM($N$27:N757)</f>
        <v>13047326600</v>
      </c>
      <c r="N758" s="99">
        <f t="shared" si="15"/>
        <v>53582400</v>
      </c>
    </row>
    <row r="759" spans="12:14">
      <c r="L759">
        <v>733</v>
      </c>
      <c r="M759" s="98">
        <f>SUM($N$27:N758)</f>
        <v>13100909000</v>
      </c>
      <c r="N759" s="99">
        <f t="shared" si="15"/>
        <v>53728900</v>
      </c>
    </row>
    <row r="760" spans="12:14">
      <c r="L760">
        <v>734</v>
      </c>
      <c r="M760" s="98">
        <f>SUM($N$27:N759)</f>
        <v>13154637900</v>
      </c>
      <c r="N760" s="99">
        <f t="shared" si="15"/>
        <v>53875600</v>
      </c>
    </row>
    <row r="761" spans="12:14">
      <c r="L761">
        <v>735</v>
      </c>
      <c r="M761" s="98">
        <f>SUM($N$27:N760)</f>
        <v>13208513500</v>
      </c>
      <c r="N761" s="99">
        <f t="shared" si="15"/>
        <v>54022500</v>
      </c>
    </row>
    <row r="762" spans="12:14">
      <c r="L762">
        <v>736</v>
      </c>
      <c r="M762" s="98">
        <f>SUM($N$27:N761)</f>
        <v>13262536000</v>
      </c>
      <c r="N762" s="99">
        <f t="shared" si="15"/>
        <v>54169600</v>
      </c>
    </row>
    <row r="763" spans="12:14">
      <c r="L763">
        <v>737</v>
      </c>
      <c r="M763" s="98">
        <f>SUM($N$27:N762)</f>
        <v>13316705600</v>
      </c>
      <c r="N763" s="99">
        <f t="shared" si="15"/>
        <v>54316900</v>
      </c>
    </row>
    <row r="764" spans="12:14">
      <c r="L764">
        <v>738</v>
      </c>
      <c r="M764" s="98">
        <f>SUM($N$27:N763)</f>
        <v>13371022500</v>
      </c>
      <c r="N764" s="99">
        <f t="shared" si="15"/>
        <v>54464400</v>
      </c>
    </row>
    <row r="765" spans="12:14">
      <c r="L765">
        <v>739</v>
      </c>
      <c r="M765" s="98">
        <f>SUM($N$27:N764)</f>
        <v>13425486900</v>
      </c>
      <c r="N765" s="99">
        <f t="shared" si="15"/>
        <v>54612100</v>
      </c>
    </row>
    <row r="766" spans="12:14">
      <c r="L766">
        <v>740</v>
      </c>
      <c r="M766" s="98">
        <f>SUM($N$27:N765)</f>
        <v>13480099000</v>
      </c>
      <c r="N766" s="99">
        <f t="shared" si="15"/>
        <v>54760000</v>
      </c>
    </row>
    <row r="767" spans="12:14">
      <c r="L767">
        <v>741</v>
      </c>
      <c r="M767" s="98">
        <f>SUM($N$27:N766)</f>
        <v>13534859000</v>
      </c>
      <c r="N767" s="99">
        <f t="shared" si="15"/>
        <v>54908100</v>
      </c>
    </row>
    <row r="768" spans="12:14">
      <c r="L768">
        <v>742</v>
      </c>
      <c r="M768" s="98">
        <f>SUM($N$27:N767)</f>
        <v>13589767100</v>
      </c>
      <c r="N768" s="99">
        <f t="shared" si="15"/>
        <v>55056400</v>
      </c>
    </row>
    <row r="769" spans="12:14">
      <c r="L769">
        <v>743</v>
      </c>
      <c r="M769" s="98">
        <f>SUM($N$27:N768)</f>
        <v>13644823500</v>
      </c>
      <c r="N769" s="99">
        <f t="shared" si="15"/>
        <v>55204900</v>
      </c>
    </row>
    <row r="770" spans="12:14">
      <c r="L770">
        <v>744</v>
      </c>
      <c r="M770" s="98">
        <f>SUM($N$27:N769)</f>
        <v>13700028400</v>
      </c>
      <c r="N770" s="99">
        <f t="shared" si="15"/>
        <v>55353600</v>
      </c>
    </row>
    <row r="771" spans="12:14">
      <c r="L771">
        <v>745</v>
      </c>
      <c r="M771" s="98">
        <f>SUM($N$27:N770)</f>
        <v>13755382000</v>
      </c>
      <c r="N771" s="99">
        <f t="shared" si="15"/>
        <v>55502500</v>
      </c>
    </row>
    <row r="772" spans="12:14">
      <c r="L772">
        <v>746</v>
      </c>
      <c r="M772" s="98">
        <f>SUM($N$27:N771)</f>
        <v>13810884500</v>
      </c>
      <c r="N772" s="99">
        <f t="shared" si="15"/>
        <v>55651600</v>
      </c>
    </row>
    <row r="773" spans="12:14">
      <c r="L773">
        <v>747</v>
      </c>
      <c r="M773" s="98">
        <f>SUM($N$27:N772)</f>
        <v>13866536100</v>
      </c>
      <c r="N773" s="99">
        <f t="shared" si="15"/>
        <v>55800900</v>
      </c>
    </row>
    <row r="774" spans="12:14">
      <c r="L774">
        <v>748</v>
      </c>
      <c r="M774" s="98">
        <f>SUM($N$27:N773)</f>
        <v>13922337000</v>
      </c>
      <c r="N774" s="99">
        <f t="shared" si="15"/>
        <v>55950400</v>
      </c>
    </row>
    <row r="775" spans="12:14">
      <c r="L775">
        <v>749</v>
      </c>
      <c r="M775" s="98">
        <f>SUM($N$27:N774)</f>
        <v>13978287400</v>
      </c>
      <c r="N775" s="99">
        <f t="shared" si="15"/>
        <v>56100100</v>
      </c>
    </row>
    <row r="776" spans="12:14">
      <c r="L776">
        <v>750</v>
      </c>
      <c r="M776" s="98">
        <f>SUM($N$27:N775)</f>
        <v>14034387500</v>
      </c>
      <c r="N776" s="99">
        <f t="shared" si="15"/>
        <v>56250000</v>
      </c>
    </row>
    <row r="777" spans="12:14">
      <c r="L777">
        <v>751</v>
      </c>
      <c r="M777" s="98">
        <f>SUM($N$27:N776)</f>
        <v>14090637500</v>
      </c>
      <c r="N777" s="99">
        <f t="shared" si="15"/>
        <v>56400100</v>
      </c>
    </row>
    <row r="778" spans="12:14">
      <c r="L778">
        <v>752</v>
      </c>
      <c r="M778" s="98">
        <f>SUM($N$27:N777)</f>
        <v>14147037600</v>
      </c>
      <c r="N778" s="99">
        <f t="shared" si="15"/>
        <v>56550400</v>
      </c>
    </row>
    <row r="779" spans="12:14">
      <c r="L779">
        <v>753</v>
      </c>
      <c r="M779" s="98">
        <f>SUM($N$27:N778)</f>
        <v>14203588000</v>
      </c>
      <c r="N779" s="99">
        <f t="shared" si="15"/>
        <v>56700900</v>
      </c>
    </row>
    <row r="780" spans="12:14">
      <c r="L780">
        <v>754</v>
      </c>
      <c r="M780" s="98">
        <f>SUM($N$27:N779)</f>
        <v>14260288900</v>
      </c>
      <c r="N780" s="99">
        <f t="shared" si="15"/>
        <v>56851600</v>
      </c>
    </row>
    <row r="781" spans="12:14">
      <c r="L781">
        <v>755</v>
      </c>
      <c r="M781" s="98">
        <f>SUM($N$27:N780)</f>
        <v>14317140500</v>
      </c>
      <c r="N781" s="99">
        <f t="shared" si="15"/>
        <v>57002500</v>
      </c>
    </row>
    <row r="782" spans="12:14">
      <c r="L782">
        <v>756</v>
      </c>
      <c r="M782" s="98">
        <f>SUM($N$27:N781)</f>
        <v>14374143000</v>
      </c>
      <c r="N782" s="99">
        <f t="shared" si="15"/>
        <v>57153600</v>
      </c>
    </row>
    <row r="783" spans="12:14">
      <c r="L783">
        <v>757</v>
      </c>
      <c r="M783" s="98">
        <f>SUM($N$27:N782)</f>
        <v>14431296600</v>
      </c>
      <c r="N783" s="99">
        <f t="shared" si="15"/>
        <v>57304900</v>
      </c>
    </row>
    <row r="784" spans="12:14">
      <c r="L784">
        <v>758</v>
      </c>
      <c r="M784" s="98">
        <f>SUM($N$27:N783)</f>
        <v>14488601500</v>
      </c>
      <c r="N784" s="99">
        <f t="shared" si="15"/>
        <v>57456400</v>
      </c>
    </row>
    <row r="785" spans="12:14">
      <c r="L785">
        <v>759</v>
      </c>
      <c r="M785" s="98">
        <f>SUM($N$27:N784)</f>
        <v>14546057900</v>
      </c>
      <c r="N785" s="99">
        <f t="shared" si="15"/>
        <v>57608100</v>
      </c>
    </row>
    <row r="786" spans="12:14">
      <c r="L786">
        <v>760</v>
      </c>
      <c r="M786" s="98">
        <f>SUM($N$27:N785)</f>
        <v>14603666000</v>
      </c>
      <c r="N786" s="99">
        <f t="shared" si="15"/>
        <v>57760000</v>
      </c>
    </row>
    <row r="787" spans="12:14">
      <c r="L787">
        <v>761</v>
      </c>
      <c r="M787" s="98">
        <f>SUM($N$27:N786)</f>
        <v>14661426000</v>
      </c>
      <c r="N787" s="99">
        <f t="shared" si="15"/>
        <v>57912100</v>
      </c>
    </row>
    <row r="788" spans="12:14">
      <c r="L788">
        <v>762</v>
      </c>
      <c r="M788" s="98">
        <f>SUM($N$27:N787)</f>
        <v>14719338100</v>
      </c>
      <c r="N788" s="99">
        <f t="shared" si="15"/>
        <v>58064400</v>
      </c>
    </row>
    <row r="789" spans="12:14">
      <c r="L789">
        <v>763</v>
      </c>
      <c r="M789" s="98">
        <f>SUM($N$27:N788)</f>
        <v>14777402500</v>
      </c>
      <c r="N789" s="99">
        <f t="shared" si="15"/>
        <v>58216900</v>
      </c>
    </row>
    <row r="790" spans="12:14">
      <c r="L790">
        <v>764</v>
      </c>
      <c r="M790" s="98">
        <f>SUM($N$27:N789)</f>
        <v>14835619400</v>
      </c>
      <c r="N790" s="99">
        <f t="shared" si="15"/>
        <v>58369600</v>
      </c>
    </row>
    <row r="791" spans="12:14">
      <c r="L791">
        <v>765</v>
      </c>
      <c r="M791" s="98">
        <f>SUM($N$27:N790)</f>
        <v>14893989000</v>
      </c>
      <c r="N791" s="99">
        <f t="shared" si="15"/>
        <v>58522500</v>
      </c>
    </row>
    <row r="792" spans="12:14">
      <c r="L792">
        <v>766</v>
      </c>
      <c r="M792" s="98">
        <f>SUM($N$27:N791)</f>
        <v>14952511500</v>
      </c>
      <c r="N792" s="99">
        <f t="shared" si="15"/>
        <v>58675600</v>
      </c>
    </row>
    <row r="793" spans="12:14">
      <c r="L793">
        <v>767</v>
      </c>
      <c r="M793" s="98">
        <f>SUM($N$27:N792)</f>
        <v>15011187100</v>
      </c>
      <c r="N793" s="99">
        <f t="shared" si="15"/>
        <v>58828900</v>
      </c>
    </row>
    <row r="794" spans="12:14">
      <c r="L794">
        <v>768</v>
      </c>
      <c r="M794" s="98">
        <f>SUM($N$27:N793)</f>
        <v>15070016000</v>
      </c>
      <c r="N794" s="99">
        <f t="shared" si="15"/>
        <v>58982400</v>
      </c>
    </row>
    <row r="795" spans="12:14">
      <c r="L795">
        <v>769</v>
      </c>
      <c r="M795" s="98">
        <f>SUM($N$27:N794)</f>
        <v>15128998400</v>
      </c>
      <c r="N795" s="99">
        <f t="shared" si="15"/>
        <v>59136100</v>
      </c>
    </row>
    <row r="796" spans="12:14">
      <c r="L796">
        <v>770</v>
      </c>
      <c r="M796" s="98">
        <f>SUM($N$27:N795)</f>
        <v>15188134500</v>
      </c>
      <c r="N796" s="99">
        <f t="shared" si="15"/>
        <v>59290000</v>
      </c>
    </row>
    <row r="797" spans="12:14">
      <c r="L797">
        <v>771</v>
      </c>
      <c r="M797" s="98">
        <f>SUM($N$27:N796)</f>
        <v>15247424500</v>
      </c>
      <c r="N797" s="99">
        <f t="shared" ref="N797:N860" si="16">100*L797^2</f>
        <v>59444100</v>
      </c>
    </row>
    <row r="798" spans="12:14">
      <c r="L798">
        <v>772</v>
      </c>
      <c r="M798" s="98">
        <f>SUM($N$27:N797)</f>
        <v>15306868600</v>
      </c>
      <c r="N798" s="99">
        <f t="shared" si="16"/>
        <v>59598400</v>
      </c>
    </row>
    <row r="799" spans="12:14">
      <c r="L799">
        <v>773</v>
      </c>
      <c r="M799" s="98">
        <f>SUM($N$27:N798)</f>
        <v>15366467000</v>
      </c>
      <c r="N799" s="99">
        <f t="shared" si="16"/>
        <v>59752900</v>
      </c>
    </row>
    <row r="800" spans="12:14">
      <c r="L800">
        <v>774</v>
      </c>
      <c r="M800" s="98">
        <f>SUM($N$27:N799)</f>
        <v>15426219900</v>
      </c>
      <c r="N800" s="99">
        <f t="shared" si="16"/>
        <v>59907600</v>
      </c>
    </row>
    <row r="801" spans="12:14">
      <c r="L801">
        <v>775</v>
      </c>
      <c r="M801" s="98">
        <f>SUM($N$27:N800)</f>
        <v>15486127500</v>
      </c>
      <c r="N801" s="99">
        <f t="shared" si="16"/>
        <v>60062500</v>
      </c>
    </row>
    <row r="802" spans="12:14">
      <c r="L802">
        <v>776</v>
      </c>
      <c r="M802" s="98">
        <f>SUM($N$27:N801)</f>
        <v>15546190000</v>
      </c>
      <c r="N802" s="99">
        <f t="shared" si="16"/>
        <v>60217600</v>
      </c>
    </row>
    <row r="803" spans="12:14">
      <c r="L803">
        <v>777</v>
      </c>
      <c r="M803" s="98">
        <f>SUM($N$27:N802)</f>
        <v>15606407600</v>
      </c>
      <c r="N803" s="99">
        <f t="shared" si="16"/>
        <v>60372900</v>
      </c>
    </row>
    <row r="804" spans="12:14">
      <c r="L804">
        <v>778</v>
      </c>
      <c r="M804" s="98">
        <f>SUM($N$27:N803)</f>
        <v>15666780500</v>
      </c>
      <c r="N804" s="99">
        <f t="shared" si="16"/>
        <v>60528400</v>
      </c>
    </row>
    <row r="805" spans="12:14">
      <c r="L805">
        <v>779</v>
      </c>
      <c r="M805" s="98">
        <f>SUM($N$27:N804)</f>
        <v>15727308900</v>
      </c>
      <c r="N805" s="99">
        <f t="shared" si="16"/>
        <v>60684100</v>
      </c>
    </row>
    <row r="806" spans="12:14">
      <c r="L806">
        <v>780</v>
      </c>
      <c r="M806" s="98">
        <f>SUM($N$27:N805)</f>
        <v>15787993000</v>
      </c>
      <c r="N806" s="99">
        <f t="shared" si="16"/>
        <v>60840000</v>
      </c>
    </row>
    <row r="807" spans="12:14">
      <c r="L807">
        <v>781</v>
      </c>
      <c r="M807" s="98">
        <f>SUM($N$27:N806)</f>
        <v>15848833000</v>
      </c>
      <c r="N807" s="99">
        <f t="shared" si="16"/>
        <v>60996100</v>
      </c>
    </row>
    <row r="808" spans="12:14">
      <c r="L808">
        <v>782</v>
      </c>
      <c r="M808" s="98">
        <f>SUM($N$27:N807)</f>
        <v>15909829100</v>
      </c>
      <c r="N808" s="99">
        <f t="shared" si="16"/>
        <v>61152400</v>
      </c>
    </row>
    <row r="809" spans="12:14">
      <c r="L809">
        <v>783</v>
      </c>
      <c r="M809" s="98">
        <f>SUM($N$27:N808)</f>
        <v>15970981500</v>
      </c>
      <c r="N809" s="99">
        <f t="shared" si="16"/>
        <v>61308900</v>
      </c>
    </row>
    <row r="810" spans="12:14">
      <c r="L810">
        <v>784</v>
      </c>
      <c r="M810" s="98">
        <f>SUM($N$27:N809)</f>
        <v>16032290400</v>
      </c>
      <c r="N810" s="99">
        <f t="shared" si="16"/>
        <v>61465600</v>
      </c>
    </row>
    <row r="811" spans="12:14">
      <c r="L811">
        <v>785</v>
      </c>
      <c r="M811" s="98">
        <f>SUM($N$27:N810)</f>
        <v>16093756000</v>
      </c>
      <c r="N811" s="99">
        <f t="shared" si="16"/>
        <v>61622500</v>
      </c>
    </row>
    <row r="812" spans="12:14">
      <c r="L812">
        <v>786</v>
      </c>
      <c r="M812" s="98">
        <f>SUM($N$27:N811)</f>
        <v>16155378500</v>
      </c>
      <c r="N812" s="99">
        <f t="shared" si="16"/>
        <v>61779600</v>
      </c>
    </row>
    <row r="813" spans="12:14">
      <c r="L813">
        <v>787</v>
      </c>
      <c r="M813" s="98">
        <f>SUM($N$27:N812)</f>
        <v>16217158100</v>
      </c>
      <c r="N813" s="99">
        <f t="shared" si="16"/>
        <v>61936900</v>
      </c>
    </row>
    <row r="814" spans="12:14">
      <c r="L814">
        <v>788</v>
      </c>
      <c r="M814" s="98">
        <f>SUM($N$27:N813)</f>
        <v>16279095000</v>
      </c>
      <c r="N814" s="99">
        <f t="shared" si="16"/>
        <v>62094400</v>
      </c>
    </row>
    <row r="815" spans="12:14">
      <c r="L815">
        <v>789</v>
      </c>
      <c r="M815" s="98">
        <f>SUM($N$27:N814)</f>
        <v>16341189400</v>
      </c>
      <c r="N815" s="99">
        <f t="shared" si="16"/>
        <v>62252100</v>
      </c>
    </row>
    <row r="816" spans="12:14">
      <c r="L816">
        <v>790</v>
      </c>
      <c r="M816" s="98">
        <f>SUM($N$27:N815)</f>
        <v>16403441500</v>
      </c>
      <c r="N816" s="99">
        <f t="shared" si="16"/>
        <v>62410000</v>
      </c>
    </row>
    <row r="817" spans="12:14">
      <c r="L817">
        <v>791</v>
      </c>
      <c r="M817" s="98">
        <f>SUM($N$27:N816)</f>
        <v>16465851500</v>
      </c>
      <c r="N817" s="99">
        <f t="shared" si="16"/>
        <v>62568100</v>
      </c>
    </row>
    <row r="818" spans="12:14">
      <c r="L818">
        <v>792</v>
      </c>
      <c r="M818" s="98">
        <f>SUM($N$27:N817)</f>
        <v>16528419600</v>
      </c>
      <c r="N818" s="99">
        <f t="shared" si="16"/>
        <v>62726400</v>
      </c>
    </row>
    <row r="819" spans="12:14">
      <c r="L819">
        <v>793</v>
      </c>
      <c r="M819" s="98">
        <f>SUM($N$27:N818)</f>
        <v>16591146000</v>
      </c>
      <c r="N819" s="99">
        <f t="shared" si="16"/>
        <v>62884900</v>
      </c>
    </row>
    <row r="820" spans="12:14">
      <c r="L820">
        <v>794</v>
      </c>
      <c r="M820" s="98">
        <f>SUM($N$27:N819)</f>
        <v>16654030900</v>
      </c>
      <c r="N820" s="99">
        <f t="shared" si="16"/>
        <v>63043600</v>
      </c>
    </row>
    <row r="821" spans="12:14">
      <c r="L821">
        <v>795</v>
      </c>
      <c r="M821" s="98">
        <f>SUM($N$27:N820)</f>
        <v>16717074500</v>
      </c>
      <c r="N821" s="99">
        <f t="shared" si="16"/>
        <v>63202500</v>
      </c>
    </row>
    <row r="822" spans="12:14">
      <c r="L822">
        <v>796</v>
      </c>
      <c r="M822" s="98">
        <f>SUM($N$27:N821)</f>
        <v>16780277000</v>
      </c>
      <c r="N822" s="99">
        <f t="shared" si="16"/>
        <v>63361600</v>
      </c>
    </row>
    <row r="823" spans="12:14">
      <c r="L823">
        <v>797</v>
      </c>
      <c r="M823" s="98">
        <f>SUM($N$27:N822)</f>
        <v>16843638600</v>
      </c>
      <c r="N823" s="99">
        <f t="shared" si="16"/>
        <v>63520900</v>
      </c>
    </row>
    <row r="824" spans="12:14">
      <c r="L824">
        <v>798</v>
      </c>
      <c r="M824" s="98">
        <f>SUM($N$27:N823)</f>
        <v>16907159500</v>
      </c>
      <c r="N824" s="99">
        <f t="shared" si="16"/>
        <v>63680400</v>
      </c>
    </row>
    <row r="825" spans="12:14">
      <c r="L825">
        <v>799</v>
      </c>
      <c r="M825" s="98">
        <f>SUM($N$27:N824)</f>
        <v>16970839900</v>
      </c>
      <c r="N825" s="99">
        <f t="shared" si="16"/>
        <v>63840100</v>
      </c>
    </row>
    <row r="826" spans="12:14">
      <c r="L826">
        <v>800</v>
      </c>
      <c r="M826" s="98">
        <f>SUM($N$27:N825)</f>
        <v>17034680000</v>
      </c>
      <c r="N826" s="99">
        <f t="shared" si="16"/>
        <v>64000000</v>
      </c>
    </row>
    <row r="827" spans="12:14">
      <c r="L827">
        <v>801</v>
      </c>
      <c r="M827" s="98">
        <f>SUM($N$27:N826)</f>
        <v>17098680000</v>
      </c>
      <c r="N827" s="99">
        <f t="shared" si="16"/>
        <v>64160100</v>
      </c>
    </row>
    <row r="828" spans="12:14">
      <c r="L828">
        <v>802</v>
      </c>
      <c r="M828" s="98">
        <f>SUM($N$27:N827)</f>
        <v>17162840100</v>
      </c>
      <c r="N828" s="99">
        <f t="shared" si="16"/>
        <v>64320400</v>
      </c>
    </row>
    <row r="829" spans="12:14">
      <c r="L829">
        <v>803</v>
      </c>
      <c r="M829" s="98">
        <f>SUM($N$27:N828)</f>
        <v>17227160500</v>
      </c>
      <c r="N829" s="99">
        <f t="shared" si="16"/>
        <v>64480900</v>
      </c>
    </row>
    <row r="830" spans="12:14">
      <c r="L830">
        <v>804</v>
      </c>
      <c r="M830" s="98">
        <f>SUM($N$27:N829)</f>
        <v>17291641400</v>
      </c>
      <c r="N830" s="99">
        <f t="shared" si="16"/>
        <v>64641600</v>
      </c>
    </row>
    <row r="831" spans="12:14">
      <c r="L831">
        <v>805</v>
      </c>
      <c r="M831" s="98">
        <f>SUM($N$27:N830)</f>
        <v>17356283000</v>
      </c>
      <c r="N831" s="99">
        <f t="shared" si="16"/>
        <v>64802500</v>
      </c>
    </row>
    <row r="832" spans="12:14">
      <c r="L832">
        <v>806</v>
      </c>
      <c r="M832" s="98">
        <f>SUM($N$27:N831)</f>
        <v>17421085500</v>
      </c>
      <c r="N832" s="99">
        <f t="shared" si="16"/>
        <v>64963600</v>
      </c>
    </row>
    <row r="833" spans="12:14">
      <c r="L833">
        <v>807</v>
      </c>
      <c r="M833" s="98">
        <f>SUM($N$27:N832)</f>
        <v>17486049100</v>
      </c>
      <c r="N833" s="99">
        <f t="shared" si="16"/>
        <v>65124900</v>
      </c>
    </row>
    <row r="834" spans="12:14">
      <c r="L834">
        <v>808</v>
      </c>
      <c r="M834" s="98">
        <f>SUM($N$27:N833)</f>
        <v>17551174000</v>
      </c>
      <c r="N834" s="99">
        <f t="shared" si="16"/>
        <v>65286400</v>
      </c>
    </row>
    <row r="835" spans="12:14">
      <c r="L835">
        <v>809</v>
      </c>
      <c r="M835" s="98">
        <f>SUM($N$27:N834)</f>
        <v>17616460400</v>
      </c>
      <c r="N835" s="99">
        <f t="shared" si="16"/>
        <v>65448100</v>
      </c>
    </row>
    <row r="836" spans="12:14">
      <c r="L836">
        <v>810</v>
      </c>
      <c r="M836" s="98">
        <f>SUM($N$27:N835)</f>
        <v>17681908500</v>
      </c>
      <c r="N836" s="99">
        <f t="shared" si="16"/>
        <v>65610000</v>
      </c>
    </row>
    <row r="837" spans="12:14">
      <c r="L837">
        <v>811</v>
      </c>
      <c r="M837" s="98">
        <f>SUM($N$27:N836)</f>
        <v>17747518500</v>
      </c>
      <c r="N837" s="99">
        <f t="shared" si="16"/>
        <v>65772100</v>
      </c>
    </row>
    <row r="838" spans="12:14">
      <c r="L838">
        <v>812</v>
      </c>
      <c r="M838" s="98">
        <f>SUM($N$27:N837)</f>
        <v>17813290600</v>
      </c>
      <c r="N838" s="99">
        <f t="shared" si="16"/>
        <v>65934400</v>
      </c>
    </row>
    <row r="839" spans="12:14">
      <c r="L839">
        <v>813</v>
      </c>
      <c r="M839" s="98">
        <f>SUM($N$27:N838)</f>
        <v>17879225000</v>
      </c>
      <c r="N839" s="99">
        <f t="shared" si="16"/>
        <v>66096900</v>
      </c>
    </row>
    <row r="840" spans="12:14">
      <c r="L840">
        <v>814</v>
      </c>
      <c r="M840" s="98">
        <f>SUM($N$27:N839)</f>
        <v>17945321900</v>
      </c>
      <c r="N840" s="99">
        <f t="shared" si="16"/>
        <v>66259600</v>
      </c>
    </row>
    <row r="841" spans="12:14">
      <c r="L841">
        <v>815</v>
      </c>
      <c r="M841" s="98">
        <f>SUM($N$27:N840)</f>
        <v>18011581500</v>
      </c>
      <c r="N841" s="99">
        <f t="shared" si="16"/>
        <v>66422500</v>
      </c>
    </row>
    <row r="842" spans="12:14">
      <c r="L842">
        <v>816</v>
      </c>
      <c r="M842" s="98">
        <f>SUM($N$27:N841)</f>
        <v>18078004000</v>
      </c>
      <c r="N842" s="99">
        <f t="shared" si="16"/>
        <v>66585600</v>
      </c>
    </row>
    <row r="843" spans="12:14">
      <c r="L843">
        <v>817</v>
      </c>
      <c r="M843" s="98">
        <f>SUM($N$27:N842)</f>
        <v>18144589600</v>
      </c>
      <c r="N843" s="99">
        <f t="shared" si="16"/>
        <v>66748900</v>
      </c>
    </row>
    <row r="844" spans="12:14">
      <c r="L844">
        <v>818</v>
      </c>
      <c r="M844" s="98">
        <f>SUM($N$27:N843)</f>
        <v>18211338500</v>
      </c>
      <c r="N844" s="99">
        <f t="shared" si="16"/>
        <v>66912400</v>
      </c>
    </row>
    <row r="845" spans="12:14">
      <c r="L845">
        <v>819</v>
      </c>
      <c r="M845" s="98">
        <f>SUM($N$27:N844)</f>
        <v>18278250900</v>
      </c>
      <c r="N845" s="99">
        <f t="shared" si="16"/>
        <v>67076100</v>
      </c>
    </row>
    <row r="846" spans="12:14">
      <c r="L846">
        <v>820</v>
      </c>
      <c r="M846" s="98">
        <f>SUM($N$27:N845)</f>
        <v>18345327000</v>
      </c>
      <c r="N846" s="99">
        <f t="shared" si="16"/>
        <v>67240000</v>
      </c>
    </row>
    <row r="847" spans="12:14">
      <c r="L847">
        <v>821</v>
      </c>
      <c r="M847" s="98">
        <f>SUM($N$27:N846)</f>
        <v>18412567000</v>
      </c>
      <c r="N847" s="99">
        <f t="shared" si="16"/>
        <v>67404100</v>
      </c>
    </row>
    <row r="848" spans="12:14">
      <c r="L848">
        <v>822</v>
      </c>
      <c r="M848" s="98">
        <f>SUM($N$27:N847)</f>
        <v>18479971100</v>
      </c>
      <c r="N848" s="99">
        <f t="shared" si="16"/>
        <v>67568400</v>
      </c>
    </row>
    <row r="849" spans="12:14">
      <c r="L849">
        <v>823</v>
      </c>
      <c r="M849" s="98">
        <f>SUM($N$27:N848)</f>
        <v>18547539500</v>
      </c>
      <c r="N849" s="99">
        <f t="shared" si="16"/>
        <v>67732900</v>
      </c>
    </row>
    <row r="850" spans="12:14">
      <c r="L850">
        <v>824</v>
      </c>
      <c r="M850" s="98">
        <f>SUM($N$27:N849)</f>
        <v>18615272400</v>
      </c>
      <c r="N850" s="99">
        <f t="shared" si="16"/>
        <v>67897600</v>
      </c>
    </row>
    <row r="851" spans="12:14">
      <c r="L851">
        <v>825</v>
      </c>
      <c r="M851" s="98">
        <f>SUM($N$27:N850)</f>
        <v>18683170000</v>
      </c>
      <c r="N851" s="99">
        <f t="shared" si="16"/>
        <v>68062500</v>
      </c>
    </row>
    <row r="852" spans="12:14">
      <c r="L852">
        <v>826</v>
      </c>
      <c r="M852" s="98">
        <f>SUM($N$27:N851)</f>
        <v>18751232500</v>
      </c>
      <c r="N852" s="99">
        <f t="shared" si="16"/>
        <v>68227600</v>
      </c>
    </row>
    <row r="853" spans="12:14">
      <c r="L853">
        <v>827</v>
      </c>
      <c r="M853" s="98">
        <f>SUM($N$27:N852)</f>
        <v>18819460100</v>
      </c>
      <c r="N853" s="99">
        <f t="shared" si="16"/>
        <v>68392900</v>
      </c>
    </row>
    <row r="854" spans="12:14">
      <c r="L854">
        <v>828</v>
      </c>
      <c r="M854" s="98">
        <f>SUM($N$27:N853)</f>
        <v>18887853000</v>
      </c>
      <c r="N854" s="99">
        <f t="shared" si="16"/>
        <v>68558400</v>
      </c>
    </row>
    <row r="855" spans="12:14">
      <c r="L855">
        <v>829</v>
      </c>
      <c r="M855" s="98">
        <f>SUM($N$27:N854)</f>
        <v>18956411400</v>
      </c>
      <c r="N855" s="99">
        <f t="shared" si="16"/>
        <v>68724100</v>
      </c>
    </row>
    <row r="856" spans="12:14">
      <c r="L856">
        <v>830</v>
      </c>
      <c r="M856" s="98">
        <f>SUM($N$27:N855)</f>
        <v>19025135500</v>
      </c>
      <c r="N856" s="99">
        <f t="shared" si="16"/>
        <v>68890000</v>
      </c>
    </row>
    <row r="857" spans="12:14">
      <c r="L857">
        <v>831</v>
      </c>
      <c r="M857" s="98">
        <f>SUM($N$27:N856)</f>
        <v>19094025500</v>
      </c>
      <c r="N857" s="99">
        <f t="shared" si="16"/>
        <v>69056100</v>
      </c>
    </row>
    <row r="858" spans="12:14">
      <c r="L858">
        <v>832</v>
      </c>
      <c r="M858" s="98">
        <f>SUM($N$27:N857)</f>
        <v>19163081600</v>
      </c>
      <c r="N858" s="99">
        <f t="shared" si="16"/>
        <v>69222400</v>
      </c>
    </row>
    <row r="859" spans="12:14">
      <c r="L859">
        <v>833</v>
      </c>
      <c r="M859" s="98">
        <f>SUM($N$27:N858)</f>
        <v>19232304000</v>
      </c>
      <c r="N859" s="99">
        <f t="shared" si="16"/>
        <v>69388900</v>
      </c>
    </row>
    <row r="860" spans="12:14">
      <c r="L860">
        <v>834</v>
      </c>
      <c r="M860" s="98">
        <f>SUM($N$27:N859)</f>
        <v>19301692900</v>
      </c>
      <c r="N860" s="99">
        <f t="shared" si="16"/>
        <v>69555600</v>
      </c>
    </row>
    <row r="861" spans="12:14">
      <c r="L861">
        <v>835</v>
      </c>
      <c r="M861" s="98">
        <f>SUM($N$27:N860)</f>
        <v>19371248500</v>
      </c>
      <c r="N861" s="99">
        <f t="shared" ref="N861:N924" si="17">100*L861^2</f>
        <v>69722500</v>
      </c>
    </row>
    <row r="862" spans="12:14">
      <c r="L862">
        <v>836</v>
      </c>
      <c r="M862" s="98">
        <f>SUM($N$27:N861)</f>
        <v>19440971000</v>
      </c>
      <c r="N862" s="99">
        <f t="shared" si="17"/>
        <v>69889600</v>
      </c>
    </row>
    <row r="863" spans="12:14">
      <c r="L863">
        <v>837</v>
      </c>
      <c r="M863" s="98">
        <f>SUM($N$27:N862)</f>
        <v>19510860600</v>
      </c>
      <c r="N863" s="99">
        <f t="shared" si="17"/>
        <v>70056900</v>
      </c>
    </row>
    <row r="864" spans="12:14">
      <c r="L864">
        <v>838</v>
      </c>
      <c r="M864" s="98">
        <f>SUM($N$27:N863)</f>
        <v>19580917500</v>
      </c>
      <c r="N864" s="99">
        <f t="shared" si="17"/>
        <v>70224400</v>
      </c>
    </row>
    <row r="865" spans="12:14">
      <c r="L865">
        <v>839</v>
      </c>
      <c r="M865" s="98">
        <f>SUM($N$27:N864)</f>
        <v>19651141900</v>
      </c>
      <c r="N865" s="99">
        <f t="shared" si="17"/>
        <v>70392100</v>
      </c>
    </row>
    <row r="866" spans="12:14">
      <c r="L866">
        <v>840</v>
      </c>
      <c r="M866" s="98">
        <f>SUM($N$27:N865)</f>
        <v>19721534000</v>
      </c>
      <c r="N866" s="99">
        <f t="shared" si="17"/>
        <v>70560000</v>
      </c>
    </row>
    <row r="867" spans="12:14">
      <c r="L867">
        <v>841</v>
      </c>
      <c r="M867" s="98">
        <f>SUM($N$27:N866)</f>
        <v>19792094000</v>
      </c>
      <c r="N867" s="99">
        <f t="shared" si="17"/>
        <v>70728100</v>
      </c>
    </row>
    <row r="868" spans="12:14">
      <c r="L868">
        <v>842</v>
      </c>
      <c r="M868" s="98">
        <f>SUM($N$27:N867)</f>
        <v>19862822100</v>
      </c>
      <c r="N868" s="99">
        <f t="shared" si="17"/>
        <v>70896400</v>
      </c>
    </row>
    <row r="869" spans="12:14">
      <c r="L869">
        <v>843</v>
      </c>
      <c r="M869" s="98">
        <f>SUM($N$27:N868)</f>
        <v>19933718500</v>
      </c>
      <c r="N869" s="99">
        <f t="shared" si="17"/>
        <v>71064900</v>
      </c>
    </row>
    <row r="870" spans="12:14">
      <c r="L870">
        <v>844</v>
      </c>
      <c r="M870" s="98">
        <f>SUM($N$27:N869)</f>
        <v>20004783400</v>
      </c>
      <c r="N870" s="99">
        <f t="shared" si="17"/>
        <v>71233600</v>
      </c>
    </row>
    <row r="871" spans="12:14">
      <c r="L871">
        <v>845</v>
      </c>
      <c r="M871" s="98">
        <f>SUM($N$27:N870)</f>
        <v>20076017000</v>
      </c>
      <c r="N871" s="99">
        <f t="shared" si="17"/>
        <v>71402500</v>
      </c>
    </row>
    <row r="872" spans="12:14">
      <c r="L872">
        <v>846</v>
      </c>
      <c r="M872" s="98">
        <f>SUM($N$27:N871)</f>
        <v>20147419500</v>
      </c>
      <c r="N872" s="99">
        <f t="shared" si="17"/>
        <v>71571600</v>
      </c>
    </row>
    <row r="873" spans="12:14">
      <c r="L873">
        <v>847</v>
      </c>
      <c r="M873" s="98">
        <f>SUM($N$27:N872)</f>
        <v>20218991100</v>
      </c>
      <c r="N873" s="99">
        <f t="shared" si="17"/>
        <v>71740900</v>
      </c>
    </row>
    <row r="874" spans="12:14">
      <c r="L874">
        <v>848</v>
      </c>
      <c r="M874" s="98">
        <f>SUM($N$27:N873)</f>
        <v>20290732000</v>
      </c>
      <c r="N874" s="99">
        <f t="shared" si="17"/>
        <v>71910400</v>
      </c>
    </row>
    <row r="875" spans="12:14">
      <c r="L875">
        <v>849</v>
      </c>
      <c r="M875" s="98">
        <f>SUM($N$27:N874)</f>
        <v>20362642400</v>
      </c>
      <c r="N875" s="99">
        <f t="shared" si="17"/>
        <v>72080100</v>
      </c>
    </row>
    <row r="876" spans="12:14">
      <c r="L876">
        <v>850</v>
      </c>
      <c r="M876" s="98">
        <f>SUM($N$27:N875)</f>
        <v>20434722500</v>
      </c>
      <c r="N876" s="99">
        <f t="shared" si="17"/>
        <v>72250000</v>
      </c>
    </row>
    <row r="877" spans="12:14">
      <c r="L877">
        <v>851</v>
      </c>
      <c r="M877" s="98">
        <f>SUM($N$27:N876)</f>
        <v>20506972500</v>
      </c>
      <c r="N877" s="99">
        <f t="shared" si="17"/>
        <v>72420100</v>
      </c>
    </row>
    <row r="878" spans="12:14">
      <c r="L878">
        <v>852</v>
      </c>
      <c r="M878" s="98">
        <f>SUM($N$27:N877)</f>
        <v>20579392600</v>
      </c>
      <c r="N878" s="99">
        <f t="shared" si="17"/>
        <v>72590400</v>
      </c>
    </row>
    <row r="879" spans="12:14">
      <c r="L879">
        <v>853</v>
      </c>
      <c r="M879" s="98">
        <f>SUM($N$27:N878)</f>
        <v>20651983000</v>
      </c>
      <c r="N879" s="99">
        <f t="shared" si="17"/>
        <v>72760900</v>
      </c>
    </row>
    <row r="880" spans="12:14">
      <c r="L880">
        <v>854</v>
      </c>
      <c r="M880" s="98">
        <f>SUM($N$27:N879)</f>
        <v>20724743900</v>
      </c>
      <c r="N880" s="99">
        <f t="shared" si="17"/>
        <v>72931600</v>
      </c>
    </row>
    <row r="881" spans="12:14">
      <c r="L881">
        <v>855</v>
      </c>
      <c r="M881" s="98">
        <f>SUM($N$27:N880)</f>
        <v>20797675500</v>
      </c>
      <c r="N881" s="99">
        <f t="shared" si="17"/>
        <v>73102500</v>
      </c>
    </row>
    <row r="882" spans="12:14">
      <c r="L882">
        <v>856</v>
      </c>
      <c r="M882" s="98">
        <f>SUM($N$27:N881)</f>
        <v>20870778000</v>
      </c>
      <c r="N882" s="99">
        <f t="shared" si="17"/>
        <v>73273600</v>
      </c>
    </row>
    <row r="883" spans="12:14">
      <c r="L883">
        <v>857</v>
      </c>
      <c r="M883" s="98">
        <f>SUM($N$27:N882)</f>
        <v>20944051600</v>
      </c>
      <c r="N883" s="99">
        <f t="shared" si="17"/>
        <v>73444900</v>
      </c>
    </row>
    <row r="884" spans="12:14">
      <c r="L884">
        <v>858</v>
      </c>
      <c r="M884" s="98">
        <f>SUM($N$27:N883)</f>
        <v>21017496500</v>
      </c>
      <c r="N884" s="99">
        <f t="shared" si="17"/>
        <v>73616400</v>
      </c>
    </row>
    <row r="885" spans="12:14">
      <c r="L885">
        <v>859</v>
      </c>
      <c r="M885" s="98">
        <f>SUM($N$27:N884)</f>
        <v>21091112900</v>
      </c>
      <c r="N885" s="99">
        <f t="shared" si="17"/>
        <v>73788100</v>
      </c>
    </row>
    <row r="886" spans="12:14">
      <c r="L886">
        <v>860</v>
      </c>
      <c r="M886" s="98">
        <f>SUM($N$27:N885)</f>
        <v>21164901000</v>
      </c>
      <c r="N886" s="99">
        <f t="shared" si="17"/>
        <v>73960000</v>
      </c>
    </row>
    <row r="887" spans="12:14">
      <c r="L887">
        <v>861</v>
      </c>
      <c r="M887" s="98">
        <f>SUM($N$27:N886)</f>
        <v>21238861000</v>
      </c>
      <c r="N887" s="99">
        <f t="shared" si="17"/>
        <v>74132100</v>
      </c>
    </row>
    <row r="888" spans="12:14">
      <c r="L888">
        <v>862</v>
      </c>
      <c r="M888" s="98">
        <f>SUM($N$27:N887)</f>
        <v>21312993100</v>
      </c>
      <c r="N888" s="99">
        <f t="shared" si="17"/>
        <v>74304400</v>
      </c>
    </row>
    <row r="889" spans="12:14">
      <c r="L889">
        <v>863</v>
      </c>
      <c r="M889" s="98">
        <f>SUM($N$27:N888)</f>
        <v>21387297500</v>
      </c>
      <c r="N889" s="99">
        <f t="shared" si="17"/>
        <v>74476900</v>
      </c>
    </row>
    <row r="890" spans="12:14">
      <c r="L890">
        <v>864</v>
      </c>
      <c r="M890" s="98">
        <f>SUM($N$27:N889)</f>
        <v>21461774400</v>
      </c>
      <c r="N890" s="99">
        <f t="shared" si="17"/>
        <v>74649600</v>
      </c>
    </row>
    <row r="891" spans="12:14">
      <c r="L891">
        <v>865</v>
      </c>
      <c r="M891" s="98">
        <f>SUM($N$27:N890)</f>
        <v>21536424000</v>
      </c>
      <c r="N891" s="99">
        <f t="shared" si="17"/>
        <v>74822500</v>
      </c>
    </row>
    <row r="892" spans="12:14">
      <c r="L892">
        <v>866</v>
      </c>
      <c r="M892" s="98">
        <f>SUM($N$27:N891)</f>
        <v>21611246500</v>
      </c>
      <c r="N892" s="99">
        <f t="shared" si="17"/>
        <v>74995600</v>
      </c>
    </row>
    <row r="893" spans="12:14">
      <c r="L893">
        <v>867</v>
      </c>
      <c r="M893" s="98">
        <f>SUM($N$27:N892)</f>
        <v>21686242100</v>
      </c>
      <c r="N893" s="99">
        <f t="shared" si="17"/>
        <v>75168900</v>
      </c>
    </row>
    <row r="894" spans="12:14">
      <c r="L894">
        <v>868</v>
      </c>
      <c r="M894" s="98">
        <f>SUM($N$27:N893)</f>
        <v>21761411000</v>
      </c>
      <c r="N894" s="99">
        <f t="shared" si="17"/>
        <v>75342400</v>
      </c>
    </row>
    <row r="895" spans="12:14">
      <c r="L895">
        <v>869</v>
      </c>
      <c r="M895" s="98">
        <f>SUM($N$27:N894)</f>
        <v>21836753400</v>
      </c>
      <c r="N895" s="99">
        <f t="shared" si="17"/>
        <v>75516100</v>
      </c>
    </row>
    <row r="896" spans="12:14">
      <c r="L896">
        <v>870</v>
      </c>
      <c r="M896" s="98">
        <f>SUM($N$27:N895)</f>
        <v>21912269500</v>
      </c>
      <c r="N896" s="99">
        <f t="shared" si="17"/>
        <v>75690000</v>
      </c>
    </row>
    <row r="897" spans="12:14">
      <c r="L897">
        <v>871</v>
      </c>
      <c r="M897" s="98">
        <f>SUM($N$27:N896)</f>
        <v>21987959500</v>
      </c>
      <c r="N897" s="99">
        <f t="shared" si="17"/>
        <v>75864100</v>
      </c>
    </row>
    <row r="898" spans="12:14">
      <c r="L898">
        <v>872</v>
      </c>
      <c r="M898" s="98">
        <f>SUM($N$27:N897)</f>
        <v>22063823600</v>
      </c>
      <c r="N898" s="99">
        <f t="shared" si="17"/>
        <v>76038400</v>
      </c>
    </row>
    <row r="899" spans="12:14">
      <c r="L899">
        <v>873</v>
      </c>
      <c r="M899" s="98">
        <f>SUM($N$27:N898)</f>
        <v>22139862000</v>
      </c>
      <c r="N899" s="99">
        <f t="shared" si="17"/>
        <v>76212900</v>
      </c>
    </row>
    <row r="900" spans="12:14">
      <c r="L900">
        <v>874</v>
      </c>
      <c r="M900" s="98">
        <f>SUM($N$27:N899)</f>
        <v>22216074900</v>
      </c>
      <c r="N900" s="99">
        <f t="shared" si="17"/>
        <v>76387600</v>
      </c>
    </row>
    <row r="901" spans="12:14">
      <c r="L901">
        <v>875</v>
      </c>
      <c r="M901" s="98">
        <f>SUM($N$27:N900)</f>
        <v>22292462500</v>
      </c>
      <c r="N901" s="99">
        <f t="shared" si="17"/>
        <v>76562500</v>
      </c>
    </row>
    <row r="902" spans="12:14">
      <c r="L902">
        <v>876</v>
      </c>
      <c r="M902" s="98">
        <f>SUM($N$27:N901)</f>
        <v>22369025000</v>
      </c>
      <c r="N902" s="99">
        <f t="shared" si="17"/>
        <v>76737600</v>
      </c>
    </row>
    <row r="903" spans="12:14">
      <c r="L903">
        <v>877</v>
      </c>
      <c r="M903" s="98">
        <f>SUM($N$27:N902)</f>
        <v>22445762600</v>
      </c>
      <c r="N903" s="99">
        <f t="shared" si="17"/>
        <v>76912900</v>
      </c>
    </row>
    <row r="904" spans="12:14">
      <c r="L904">
        <v>878</v>
      </c>
      <c r="M904" s="98">
        <f>SUM($N$27:N903)</f>
        <v>22522675500</v>
      </c>
      <c r="N904" s="99">
        <f t="shared" si="17"/>
        <v>77088400</v>
      </c>
    </row>
    <row r="905" spans="12:14">
      <c r="L905">
        <v>879</v>
      </c>
      <c r="M905" s="98">
        <f>SUM($N$27:N904)</f>
        <v>22599763900</v>
      </c>
      <c r="N905" s="99">
        <f t="shared" si="17"/>
        <v>77264100</v>
      </c>
    </row>
    <row r="906" spans="12:14">
      <c r="L906">
        <v>880</v>
      </c>
      <c r="M906" s="98">
        <f>SUM($N$27:N905)</f>
        <v>22677028000</v>
      </c>
      <c r="N906" s="99">
        <f t="shared" si="17"/>
        <v>77440000</v>
      </c>
    </row>
    <row r="907" spans="12:14">
      <c r="L907">
        <v>881</v>
      </c>
      <c r="M907" s="98">
        <f>SUM($N$27:N906)</f>
        <v>22754468000</v>
      </c>
      <c r="N907" s="99">
        <f t="shared" si="17"/>
        <v>77616100</v>
      </c>
    </row>
    <row r="908" spans="12:14">
      <c r="L908">
        <v>882</v>
      </c>
      <c r="M908" s="98">
        <f>SUM($N$27:N907)</f>
        <v>22832084100</v>
      </c>
      <c r="N908" s="99">
        <f t="shared" si="17"/>
        <v>77792400</v>
      </c>
    </row>
    <row r="909" spans="12:14">
      <c r="L909">
        <v>883</v>
      </c>
      <c r="M909" s="98">
        <f>SUM($N$27:N908)</f>
        <v>22909876500</v>
      </c>
      <c r="N909" s="99">
        <f t="shared" si="17"/>
        <v>77968900</v>
      </c>
    </row>
    <row r="910" spans="12:14">
      <c r="L910">
        <v>884</v>
      </c>
      <c r="M910" s="98">
        <f>SUM($N$27:N909)</f>
        <v>22987845400</v>
      </c>
      <c r="N910" s="99">
        <f t="shared" si="17"/>
        <v>78145600</v>
      </c>
    </row>
    <row r="911" spans="12:14">
      <c r="L911">
        <v>885</v>
      </c>
      <c r="M911" s="98">
        <f>SUM($N$27:N910)</f>
        <v>23065991000</v>
      </c>
      <c r="N911" s="99">
        <f t="shared" si="17"/>
        <v>78322500</v>
      </c>
    </row>
    <row r="912" spans="12:14">
      <c r="L912">
        <v>886</v>
      </c>
      <c r="M912" s="98">
        <f>SUM($N$27:N911)</f>
        <v>23144313500</v>
      </c>
      <c r="N912" s="99">
        <f t="shared" si="17"/>
        <v>78499600</v>
      </c>
    </row>
    <row r="913" spans="12:14">
      <c r="L913">
        <v>887</v>
      </c>
      <c r="M913" s="98">
        <f>SUM($N$27:N912)</f>
        <v>23222813100</v>
      </c>
      <c r="N913" s="99">
        <f t="shared" si="17"/>
        <v>78676900</v>
      </c>
    </row>
    <row r="914" spans="12:14">
      <c r="L914">
        <v>888</v>
      </c>
      <c r="M914" s="98">
        <f>SUM($N$27:N913)</f>
        <v>23301490000</v>
      </c>
      <c r="N914" s="99">
        <f t="shared" si="17"/>
        <v>78854400</v>
      </c>
    </row>
    <row r="915" spans="12:14">
      <c r="L915">
        <v>889</v>
      </c>
      <c r="M915" s="98">
        <f>SUM($N$27:N914)</f>
        <v>23380344400</v>
      </c>
      <c r="N915" s="99">
        <f t="shared" si="17"/>
        <v>79032100</v>
      </c>
    </row>
    <row r="916" spans="12:14">
      <c r="L916">
        <v>890</v>
      </c>
      <c r="M916" s="98">
        <f>SUM($N$27:N915)</f>
        <v>23459376500</v>
      </c>
      <c r="N916" s="99">
        <f t="shared" si="17"/>
        <v>79210000</v>
      </c>
    </row>
    <row r="917" spans="12:14">
      <c r="L917">
        <v>891</v>
      </c>
      <c r="M917" s="98">
        <f>SUM($N$27:N916)</f>
        <v>23538586500</v>
      </c>
      <c r="N917" s="99">
        <f t="shared" si="17"/>
        <v>79388100</v>
      </c>
    </row>
    <row r="918" spans="12:14">
      <c r="L918">
        <v>892</v>
      </c>
      <c r="M918" s="98">
        <f>SUM($N$27:N917)</f>
        <v>23617974600</v>
      </c>
      <c r="N918" s="99">
        <f t="shared" si="17"/>
        <v>79566400</v>
      </c>
    </row>
    <row r="919" spans="12:14">
      <c r="L919">
        <v>893</v>
      </c>
      <c r="M919" s="98">
        <f>SUM($N$27:N918)</f>
        <v>23697541000</v>
      </c>
      <c r="N919" s="99">
        <f t="shared" si="17"/>
        <v>79744900</v>
      </c>
    </row>
    <row r="920" spans="12:14">
      <c r="L920">
        <v>894</v>
      </c>
      <c r="M920" s="98">
        <f>SUM($N$27:N919)</f>
        <v>23777285900</v>
      </c>
      <c r="N920" s="99">
        <f t="shared" si="17"/>
        <v>79923600</v>
      </c>
    </row>
    <row r="921" spans="12:14">
      <c r="L921">
        <v>895</v>
      </c>
      <c r="M921" s="98">
        <f>SUM($N$27:N920)</f>
        <v>23857209500</v>
      </c>
      <c r="N921" s="99">
        <f t="shared" si="17"/>
        <v>80102500</v>
      </c>
    </row>
    <row r="922" spans="12:14">
      <c r="L922">
        <v>896</v>
      </c>
      <c r="M922" s="98">
        <f>SUM($N$27:N921)</f>
        <v>23937312000</v>
      </c>
      <c r="N922" s="99">
        <f t="shared" si="17"/>
        <v>80281600</v>
      </c>
    </row>
    <row r="923" spans="12:14">
      <c r="L923">
        <v>897</v>
      </c>
      <c r="M923" s="98">
        <f>SUM($N$27:N922)</f>
        <v>24017593600</v>
      </c>
      <c r="N923" s="99">
        <f t="shared" si="17"/>
        <v>80460900</v>
      </c>
    </row>
    <row r="924" spans="12:14">
      <c r="L924">
        <v>898</v>
      </c>
      <c r="M924" s="98">
        <f>SUM($N$27:N923)</f>
        <v>24098054500</v>
      </c>
      <c r="N924" s="99">
        <f t="shared" si="17"/>
        <v>80640400</v>
      </c>
    </row>
    <row r="925" spans="12:14">
      <c r="L925">
        <v>899</v>
      </c>
      <c r="M925" s="98">
        <f>SUM($N$27:N924)</f>
        <v>24178694900</v>
      </c>
      <c r="N925" s="99">
        <f t="shared" ref="N925:N988" si="18">100*L925^2</f>
        <v>80820100</v>
      </c>
    </row>
    <row r="926" spans="12:14">
      <c r="L926">
        <v>900</v>
      </c>
      <c r="M926" s="98">
        <f>SUM($N$27:N925)</f>
        <v>24259515000</v>
      </c>
      <c r="N926" s="99">
        <f t="shared" si="18"/>
        <v>81000000</v>
      </c>
    </row>
    <row r="927" spans="12:14">
      <c r="L927">
        <v>901</v>
      </c>
      <c r="M927" s="98">
        <f>SUM($N$27:N926)</f>
        <v>24340515000</v>
      </c>
      <c r="N927" s="99">
        <f t="shared" si="18"/>
        <v>81180100</v>
      </c>
    </row>
    <row r="928" spans="12:14">
      <c r="L928">
        <v>902</v>
      </c>
      <c r="M928" s="98">
        <f>SUM($N$27:N927)</f>
        <v>24421695100</v>
      </c>
      <c r="N928" s="99">
        <f t="shared" si="18"/>
        <v>81360400</v>
      </c>
    </row>
    <row r="929" spans="12:14">
      <c r="L929">
        <v>903</v>
      </c>
      <c r="M929" s="98">
        <f>SUM($N$27:N928)</f>
        <v>24503055500</v>
      </c>
      <c r="N929" s="99">
        <f t="shared" si="18"/>
        <v>81540900</v>
      </c>
    </row>
    <row r="930" spans="12:14">
      <c r="L930">
        <v>904</v>
      </c>
      <c r="M930" s="98">
        <f>SUM($N$27:N929)</f>
        <v>24584596400</v>
      </c>
      <c r="N930" s="99">
        <f t="shared" si="18"/>
        <v>81721600</v>
      </c>
    </row>
    <row r="931" spans="12:14">
      <c r="L931">
        <v>905</v>
      </c>
      <c r="M931" s="98">
        <f>SUM($N$27:N930)</f>
        <v>24666318000</v>
      </c>
      <c r="N931" s="99">
        <f t="shared" si="18"/>
        <v>81902500</v>
      </c>
    </row>
    <row r="932" spans="12:14">
      <c r="L932">
        <v>906</v>
      </c>
      <c r="M932" s="98">
        <f>SUM($N$27:N931)</f>
        <v>24748220500</v>
      </c>
      <c r="N932" s="99">
        <f t="shared" si="18"/>
        <v>82083600</v>
      </c>
    </row>
    <row r="933" spans="12:14">
      <c r="L933">
        <v>907</v>
      </c>
      <c r="M933" s="98">
        <f>SUM($N$27:N932)</f>
        <v>24830304100</v>
      </c>
      <c r="N933" s="99">
        <f t="shared" si="18"/>
        <v>82264900</v>
      </c>
    </row>
    <row r="934" spans="12:14">
      <c r="L934">
        <v>908</v>
      </c>
      <c r="M934" s="98">
        <f>SUM($N$27:N933)</f>
        <v>24912569000</v>
      </c>
      <c r="N934" s="99">
        <f t="shared" si="18"/>
        <v>82446400</v>
      </c>
    </row>
    <row r="935" spans="12:14">
      <c r="L935">
        <v>909</v>
      </c>
      <c r="M935" s="98">
        <f>SUM($N$27:N934)</f>
        <v>24995015400</v>
      </c>
      <c r="N935" s="99">
        <f t="shared" si="18"/>
        <v>82628100</v>
      </c>
    </row>
    <row r="936" spans="12:14">
      <c r="L936">
        <v>910</v>
      </c>
      <c r="M936" s="98">
        <f>SUM($N$27:N935)</f>
        <v>25077643500</v>
      </c>
      <c r="N936" s="99">
        <f t="shared" si="18"/>
        <v>82810000</v>
      </c>
    </row>
    <row r="937" spans="12:14">
      <c r="L937">
        <v>911</v>
      </c>
      <c r="M937" s="98">
        <f>SUM($N$27:N936)</f>
        <v>25160453500</v>
      </c>
      <c r="N937" s="99">
        <f t="shared" si="18"/>
        <v>82992100</v>
      </c>
    </row>
    <row r="938" spans="12:14">
      <c r="L938">
        <v>912</v>
      </c>
      <c r="M938" s="98">
        <f>SUM($N$27:N937)</f>
        <v>25243445600</v>
      </c>
      <c r="N938" s="99">
        <f t="shared" si="18"/>
        <v>83174400</v>
      </c>
    </row>
    <row r="939" spans="12:14">
      <c r="L939">
        <v>913</v>
      </c>
      <c r="M939" s="98">
        <f>SUM($N$27:N938)</f>
        <v>25326620000</v>
      </c>
      <c r="N939" s="99">
        <f t="shared" si="18"/>
        <v>83356900</v>
      </c>
    </row>
    <row r="940" spans="12:14">
      <c r="L940">
        <v>914</v>
      </c>
      <c r="M940" s="98">
        <f>SUM($N$27:N939)</f>
        <v>25409976900</v>
      </c>
      <c r="N940" s="99">
        <f t="shared" si="18"/>
        <v>83539600</v>
      </c>
    </row>
    <row r="941" spans="12:14">
      <c r="L941">
        <v>915</v>
      </c>
      <c r="M941" s="98">
        <f>SUM($N$27:N940)</f>
        <v>25493516500</v>
      </c>
      <c r="N941" s="99">
        <f t="shared" si="18"/>
        <v>83722500</v>
      </c>
    </row>
    <row r="942" spans="12:14">
      <c r="L942">
        <v>916</v>
      </c>
      <c r="M942" s="98">
        <f>SUM($N$27:N941)</f>
        <v>25577239000</v>
      </c>
      <c r="N942" s="99">
        <f t="shared" si="18"/>
        <v>83905600</v>
      </c>
    </row>
    <row r="943" spans="12:14">
      <c r="L943">
        <v>917</v>
      </c>
      <c r="M943" s="98">
        <f>SUM($N$27:N942)</f>
        <v>25661144600</v>
      </c>
      <c r="N943" s="99">
        <f t="shared" si="18"/>
        <v>84088900</v>
      </c>
    </row>
    <row r="944" spans="12:14">
      <c r="L944">
        <v>918</v>
      </c>
      <c r="M944" s="98">
        <f>SUM($N$27:N943)</f>
        <v>25745233500</v>
      </c>
      <c r="N944" s="99">
        <f t="shared" si="18"/>
        <v>84272400</v>
      </c>
    </row>
    <row r="945" spans="12:14">
      <c r="L945">
        <v>919</v>
      </c>
      <c r="M945" s="98">
        <f>SUM($N$27:N944)</f>
        <v>25829505900</v>
      </c>
      <c r="N945" s="99">
        <f t="shared" si="18"/>
        <v>84456100</v>
      </c>
    </row>
    <row r="946" spans="12:14">
      <c r="L946">
        <v>920</v>
      </c>
      <c r="M946" s="98">
        <f>SUM($N$27:N945)</f>
        <v>25913962000</v>
      </c>
      <c r="N946" s="99">
        <f t="shared" si="18"/>
        <v>84640000</v>
      </c>
    </row>
    <row r="947" spans="12:14">
      <c r="L947">
        <v>921</v>
      </c>
      <c r="M947" s="98">
        <f>SUM($N$27:N946)</f>
        <v>25998602000</v>
      </c>
      <c r="N947" s="99">
        <f t="shared" si="18"/>
        <v>84824100</v>
      </c>
    </row>
    <row r="948" spans="12:14">
      <c r="L948">
        <v>922</v>
      </c>
      <c r="M948" s="98">
        <f>SUM($N$27:N947)</f>
        <v>26083426100</v>
      </c>
      <c r="N948" s="99">
        <f t="shared" si="18"/>
        <v>85008400</v>
      </c>
    </row>
    <row r="949" spans="12:14">
      <c r="L949">
        <v>923</v>
      </c>
      <c r="M949" s="98">
        <f>SUM($N$27:N948)</f>
        <v>26168434500</v>
      </c>
      <c r="N949" s="99">
        <f t="shared" si="18"/>
        <v>85192900</v>
      </c>
    </row>
    <row r="950" spans="12:14">
      <c r="L950">
        <v>924</v>
      </c>
      <c r="M950" s="98">
        <f>SUM($N$27:N949)</f>
        <v>26253627400</v>
      </c>
      <c r="N950" s="99">
        <f t="shared" si="18"/>
        <v>85377600</v>
      </c>
    </row>
    <row r="951" spans="12:14">
      <c r="L951">
        <v>925</v>
      </c>
      <c r="M951" s="98">
        <f>SUM($N$27:N950)</f>
        <v>26339005000</v>
      </c>
      <c r="N951" s="99">
        <f t="shared" si="18"/>
        <v>85562500</v>
      </c>
    </row>
    <row r="952" spans="12:14">
      <c r="L952">
        <v>926</v>
      </c>
      <c r="M952" s="98">
        <f>SUM($N$27:N951)</f>
        <v>26424567500</v>
      </c>
      <c r="N952" s="99">
        <f t="shared" si="18"/>
        <v>85747600</v>
      </c>
    </row>
    <row r="953" spans="12:14">
      <c r="L953">
        <v>927</v>
      </c>
      <c r="M953" s="98">
        <f>SUM($N$27:N952)</f>
        <v>26510315100</v>
      </c>
      <c r="N953" s="99">
        <f t="shared" si="18"/>
        <v>85932900</v>
      </c>
    </row>
    <row r="954" spans="12:14">
      <c r="L954">
        <v>928</v>
      </c>
      <c r="M954" s="98">
        <f>SUM($N$27:N953)</f>
        <v>26596248000</v>
      </c>
      <c r="N954" s="99">
        <f t="shared" si="18"/>
        <v>86118400</v>
      </c>
    </row>
    <row r="955" spans="12:14">
      <c r="L955">
        <v>929</v>
      </c>
      <c r="M955" s="98">
        <f>SUM($N$27:N954)</f>
        <v>26682366400</v>
      </c>
      <c r="N955" s="99">
        <f t="shared" si="18"/>
        <v>86304100</v>
      </c>
    </row>
    <row r="956" spans="12:14">
      <c r="L956">
        <v>930</v>
      </c>
      <c r="M956" s="98">
        <f>SUM($N$27:N955)</f>
        <v>26768670500</v>
      </c>
      <c r="N956" s="99">
        <f t="shared" si="18"/>
        <v>86490000</v>
      </c>
    </row>
    <row r="957" spans="12:14">
      <c r="L957">
        <v>931</v>
      </c>
      <c r="M957" s="98">
        <f>SUM($N$27:N956)</f>
        <v>26855160500</v>
      </c>
      <c r="N957" s="99">
        <f t="shared" si="18"/>
        <v>86676100</v>
      </c>
    </row>
    <row r="958" spans="12:14">
      <c r="L958">
        <v>932</v>
      </c>
      <c r="M958" s="98">
        <f>SUM($N$27:N957)</f>
        <v>26941836600</v>
      </c>
      <c r="N958" s="99">
        <f t="shared" si="18"/>
        <v>86862400</v>
      </c>
    </row>
    <row r="959" spans="12:14">
      <c r="L959">
        <v>933</v>
      </c>
      <c r="M959" s="98">
        <f>SUM($N$27:N958)</f>
        <v>27028699000</v>
      </c>
      <c r="N959" s="99">
        <f t="shared" si="18"/>
        <v>87048900</v>
      </c>
    </row>
    <row r="960" spans="12:14">
      <c r="L960">
        <v>934</v>
      </c>
      <c r="M960" s="98">
        <f>SUM($N$27:N959)</f>
        <v>27115747900</v>
      </c>
      <c r="N960" s="99">
        <f t="shared" si="18"/>
        <v>87235600</v>
      </c>
    </row>
    <row r="961" spans="12:14">
      <c r="L961">
        <v>935</v>
      </c>
      <c r="M961" s="98">
        <f>SUM($N$27:N960)</f>
        <v>27202983500</v>
      </c>
      <c r="N961" s="99">
        <f t="shared" si="18"/>
        <v>87422500</v>
      </c>
    </row>
    <row r="962" spans="12:14">
      <c r="L962">
        <v>936</v>
      </c>
      <c r="M962" s="98">
        <f>SUM($N$27:N961)</f>
        <v>27290406000</v>
      </c>
      <c r="N962" s="99">
        <f t="shared" si="18"/>
        <v>87609600</v>
      </c>
    </row>
    <row r="963" spans="12:14">
      <c r="L963">
        <v>937</v>
      </c>
      <c r="M963" s="98">
        <f>SUM($N$27:N962)</f>
        <v>27378015600</v>
      </c>
      <c r="N963" s="99">
        <f t="shared" si="18"/>
        <v>87796900</v>
      </c>
    </row>
    <row r="964" spans="12:14">
      <c r="L964">
        <v>938</v>
      </c>
      <c r="M964" s="98">
        <f>SUM($N$27:N963)</f>
        <v>27465812500</v>
      </c>
      <c r="N964" s="99">
        <f t="shared" si="18"/>
        <v>87984400</v>
      </c>
    </row>
    <row r="965" spans="12:14">
      <c r="L965">
        <v>939</v>
      </c>
      <c r="M965" s="98">
        <f>SUM($N$27:N964)</f>
        <v>27553796900</v>
      </c>
      <c r="N965" s="99">
        <f t="shared" si="18"/>
        <v>88172100</v>
      </c>
    </row>
    <row r="966" spans="12:14">
      <c r="L966">
        <v>940</v>
      </c>
      <c r="M966" s="98">
        <f>SUM($N$27:N965)</f>
        <v>27641969000</v>
      </c>
      <c r="N966" s="99">
        <f t="shared" si="18"/>
        <v>88360000</v>
      </c>
    </row>
    <row r="967" spans="12:14">
      <c r="L967">
        <v>941</v>
      </c>
      <c r="M967" s="98">
        <f>SUM($N$27:N966)</f>
        <v>27730329000</v>
      </c>
      <c r="N967" s="99">
        <f t="shared" si="18"/>
        <v>88548100</v>
      </c>
    </row>
    <row r="968" spans="12:14">
      <c r="L968">
        <v>942</v>
      </c>
      <c r="M968" s="98">
        <f>SUM($N$27:N967)</f>
        <v>27818877100</v>
      </c>
      <c r="N968" s="99">
        <f t="shared" si="18"/>
        <v>88736400</v>
      </c>
    </row>
    <row r="969" spans="12:14">
      <c r="L969">
        <v>943</v>
      </c>
      <c r="M969" s="98">
        <f>SUM($N$27:N968)</f>
        <v>27907613500</v>
      </c>
      <c r="N969" s="99">
        <f t="shared" si="18"/>
        <v>88924900</v>
      </c>
    </row>
    <row r="970" spans="12:14">
      <c r="L970">
        <v>944</v>
      </c>
      <c r="M970" s="98">
        <f>SUM($N$27:N969)</f>
        <v>27996538400</v>
      </c>
      <c r="N970" s="99">
        <f t="shared" si="18"/>
        <v>89113600</v>
      </c>
    </row>
    <row r="971" spans="12:14">
      <c r="L971">
        <v>945</v>
      </c>
      <c r="M971" s="98">
        <f>SUM($N$27:N970)</f>
        <v>28085652000</v>
      </c>
      <c r="N971" s="99">
        <f t="shared" si="18"/>
        <v>89302500</v>
      </c>
    </row>
    <row r="972" spans="12:14">
      <c r="L972">
        <v>946</v>
      </c>
      <c r="M972" s="98">
        <f>SUM($N$27:N971)</f>
        <v>28174954500</v>
      </c>
      <c r="N972" s="99">
        <f t="shared" si="18"/>
        <v>89491600</v>
      </c>
    </row>
    <row r="973" spans="12:14">
      <c r="L973">
        <v>947</v>
      </c>
      <c r="M973" s="98">
        <f>SUM($N$27:N972)</f>
        <v>28264446100</v>
      </c>
      <c r="N973" s="99">
        <f t="shared" si="18"/>
        <v>89680900</v>
      </c>
    </row>
    <row r="974" spans="12:14">
      <c r="L974">
        <v>948</v>
      </c>
      <c r="M974" s="98">
        <f>SUM($N$27:N973)</f>
        <v>28354127000</v>
      </c>
      <c r="N974" s="99">
        <f t="shared" si="18"/>
        <v>89870400</v>
      </c>
    </row>
    <row r="975" spans="12:14">
      <c r="L975">
        <v>949</v>
      </c>
      <c r="M975" s="98">
        <f>SUM($N$27:N974)</f>
        <v>28443997400</v>
      </c>
      <c r="N975" s="99">
        <f t="shared" si="18"/>
        <v>90060100</v>
      </c>
    </row>
    <row r="976" spans="12:14">
      <c r="L976">
        <v>950</v>
      </c>
      <c r="M976" s="98">
        <f>SUM($N$27:N975)</f>
        <v>28534057500</v>
      </c>
      <c r="N976" s="99">
        <f t="shared" si="18"/>
        <v>90250000</v>
      </c>
    </row>
    <row r="977" spans="12:14">
      <c r="L977">
        <v>951</v>
      </c>
      <c r="M977" s="98">
        <f>SUM($N$27:N976)</f>
        <v>28624307500</v>
      </c>
      <c r="N977" s="99">
        <f t="shared" si="18"/>
        <v>90440100</v>
      </c>
    </row>
    <row r="978" spans="12:14">
      <c r="L978">
        <v>952</v>
      </c>
      <c r="M978" s="98">
        <f>SUM($N$27:N977)</f>
        <v>28714747600</v>
      </c>
      <c r="N978" s="99">
        <f t="shared" si="18"/>
        <v>90630400</v>
      </c>
    </row>
    <row r="979" spans="12:14">
      <c r="L979">
        <v>953</v>
      </c>
      <c r="M979" s="98">
        <f>SUM($N$27:N978)</f>
        <v>28805378000</v>
      </c>
      <c r="N979" s="99">
        <f t="shared" si="18"/>
        <v>90820900</v>
      </c>
    </row>
    <row r="980" spans="12:14">
      <c r="L980">
        <v>954</v>
      </c>
      <c r="M980" s="98">
        <f>SUM($N$27:N979)</f>
        <v>28896198900</v>
      </c>
      <c r="N980" s="99">
        <f t="shared" si="18"/>
        <v>91011600</v>
      </c>
    </row>
    <row r="981" spans="12:14">
      <c r="L981">
        <v>955</v>
      </c>
      <c r="M981" s="98">
        <f>SUM($N$27:N980)</f>
        <v>28987210500</v>
      </c>
      <c r="N981" s="99">
        <f t="shared" si="18"/>
        <v>91202500</v>
      </c>
    </row>
    <row r="982" spans="12:14">
      <c r="L982">
        <v>956</v>
      </c>
      <c r="M982" s="98">
        <f>SUM($N$27:N981)</f>
        <v>29078413000</v>
      </c>
      <c r="N982" s="99">
        <f t="shared" si="18"/>
        <v>91393600</v>
      </c>
    </row>
    <row r="983" spans="12:14">
      <c r="L983">
        <v>957</v>
      </c>
      <c r="M983" s="98">
        <f>SUM($N$27:N982)</f>
        <v>29169806600</v>
      </c>
      <c r="N983" s="99">
        <f t="shared" si="18"/>
        <v>91584900</v>
      </c>
    </row>
    <row r="984" spans="12:14">
      <c r="L984">
        <v>958</v>
      </c>
      <c r="M984" s="98">
        <f>SUM($N$27:N983)</f>
        <v>29261391500</v>
      </c>
      <c r="N984" s="99">
        <f t="shared" si="18"/>
        <v>91776400</v>
      </c>
    </row>
    <row r="985" spans="12:14">
      <c r="L985">
        <v>959</v>
      </c>
      <c r="M985" s="98">
        <f>SUM($N$27:N984)</f>
        <v>29353167900</v>
      </c>
      <c r="N985" s="99">
        <f t="shared" si="18"/>
        <v>91968100</v>
      </c>
    </row>
    <row r="986" spans="12:14">
      <c r="L986">
        <v>960</v>
      </c>
      <c r="M986" s="98">
        <f>SUM($N$27:N985)</f>
        <v>29445136000</v>
      </c>
      <c r="N986" s="99">
        <f t="shared" si="18"/>
        <v>92160000</v>
      </c>
    </row>
    <row r="987" spans="12:14">
      <c r="L987">
        <v>961</v>
      </c>
      <c r="M987" s="98">
        <f>SUM($N$27:N986)</f>
        <v>29537296000</v>
      </c>
      <c r="N987" s="99">
        <f t="shared" si="18"/>
        <v>92352100</v>
      </c>
    </row>
    <row r="988" spans="12:14">
      <c r="L988">
        <v>962</v>
      </c>
      <c r="M988" s="98">
        <f>SUM($N$27:N987)</f>
        <v>29629648100</v>
      </c>
      <c r="N988" s="99">
        <f t="shared" si="18"/>
        <v>92544400</v>
      </c>
    </row>
    <row r="989" spans="12:14">
      <c r="L989">
        <v>963</v>
      </c>
      <c r="M989" s="98">
        <f>SUM($N$27:N988)</f>
        <v>29722192500</v>
      </c>
      <c r="N989" s="99">
        <f t="shared" ref="N989:N1025" si="19">100*L989^2</f>
        <v>92736900</v>
      </c>
    </row>
    <row r="990" spans="12:14">
      <c r="L990">
        <v>964</v>
      </c>
      <c r="M990" s="98">
        <f>SUM($N$27:N989)</f>
        <v>29814929400</v>
      </c>
      <c r="N990" s="99">
        <f t="shared" si="19"/>
        <v>92929600</v>
      </c>
    </row>
    <row r="991" spans="12:14">
      <c r="L991">
        <v>965</v>
      </c>
      <c r="M991" s="98">
        <f>SUM($N$27:N990)</f>
        <v>29907859000</v>
      </c>
      <c r="N991" s="99">
        <f t="shared" si="19"/>
        <v>93122500</v>
      </c>
    </row>
    <row r="992" spans="12:14">
      <c r="L992">
        <v>966</v>
      </c>
      <c r="M992" s="98">
        <f>SUM($N$27:N991)</f>
        <v>30000981500</v>
      </c>
      <c r="N992" s="99">
        <f t="shared" si="19"/>
        <v>93315600</v>
      </c>
    </row>
    <row r="993" spans="12:14">
      <c r="L993">
        <v>967</v>
      </c>
      <c r="M993" s="98">
        <f>SUM($N$27:N992)</f>
        <v>30094297100</v>
      </c>
      <c r="N993" s="99">
        <f t="shared" si="19"/>
        <v>93508900</v>
      </c>
    </row>
    <row r="994" spans="12:14">
      <c r="L994">
        <v>968</v>
      </c>
      <c r="M994" s="98">
        <f>SUM($N$27:N993)</f>
        <v>30187806000</v>
      </c>
      <c r="N994" s="99">
        <f t="shared" si="19"/>
        <v>93702400</v>
      </c>
    </row>
    <row r="995" spans="12:14">
      <c r="L995">
        <v>969</v>
      </c>
      <c r="M995" s="98">
        <f>SUM($N$27:N994)</f>
        <v>30281508400</v>
      </c>
      <c r="N995" s="99">
        <f t="shared" si="19"/>
        <v>93896100</v>
      </c>
    </row>
    <row r="996" spans="12:14">
      <c r="L996">
        <v>970</v>
      </c>
      <c r="M996" s="98">
        <f>SUM($N$27:N995)</f>
        <v>30375404500</v>
      </c>
      <c r="N996" s="99">
        <f t="shared" si="19"/>
        <v>94090000</v>
      </c>
    </row>
    <row r="997" spans="12:14">
      <c r="L997">
        <v>971</v>
      </c>
      <c r="M997" s="98">
        <f>SUM($N$27:N996)</f>
        <v>30469494500</v>
      </c>
      <c r="N997" s="99">
        <f t="shared" si="19"/>
        <v>94284100</v>
      </c>
    </row>
    <row r="998" spans="12:14">
      <c r="L998">
        <v>972</v>
      </c>
      <c r="M998" s="98">
        <f>SUM($N$27:N997)</f>
        <v>30563778600</v>
      </c>
      <c r="N998" s="99">
        <f t="shared" si="19"/>
        <v>94478400</v>
      </c>
    </row>
    <row r="999" spans="12:14">
      <c r="L999">
        <v>973</v>
      </c>
      <c r="M999" s="98">
        <f>SUM($N$27:N998)</f>
        <v>30658257000</v>
      </c>
      <c r="N999" s="99">
        <f t="shared" si="19"/>
        <v>94672900</v>
      </c>
    </row>
    <row r="1000" spans="12:14">
      <c r="L1000">
        <v>974</v>
      </c>
      <c r="M1000" s="98">
        <f>SUM($N$27:N999)</f>
        <v>30752929900</v>
      </c>
      <c r="N1000" s="99">
        <f t="shared" si="19"/>
        <v>94867600</v>
      </c>
    </row>
    <row r="1001" spans="12:14">
      <c r="L1001">
        <v>975</v>
      </c>
      <c r="M1001" s="98">
        <f>SUM($N$27:N1000)</f>
        <v>30847797500</v>
      </c>
      <c r="N1001" s="99">
        <f t="shared" si="19"/>
        <v>95062500</v>
      </c>
    </row>
    <row r="1002" spans="12:14">
      <c r="L1002">
        <v>976</v>
      </c>
      <c r="M1002" s="98">
        <f>SUM($N$27:N1001)</f>
        <v>30942860000</v>
      </c>
      <c r="N1002" s="99">
        <f t="shared" si="19"/>
        <v>95257600</v>
      </c>
    </row>
    <row r="1003" spans="12:14">
      <c r="L1003">
        <v>977</v>
      </c>
      <c r="M1003" s="98">
        <f>SUM($N$27:N1002)</f>
        <v>31038117600</v>
      </c>
      <c r="N1003" s="99">
        <f t="shared" si="19"/>
        <v>95452900</v>
      </c>
    </row>
    <row r="1004" spans="12:14">
      <c r="L1004">
        <v>978</v>
      </c>
      <c r="M1004" s="98">
        <f>SUM($N$27:N1003)</f>
        <v>31133570500</v>
      </c>
      <c r="N1004" s="99">
        <f t="shared" si="19"/>
        <v>95648400</v>
      </c>
    </row>
    <row r="1005" spans="12:14">
      <c r="L1005">
        <v>979</v>
      </c>
      <c r="M1005" s="98">
        <f>SUM($N$27:N1004)</f>
        <v>31229218900</v>
      </c>
      <c r="N1005" s="99">
        <f t="shared" si="19"/>
        <v>95844100</v>
      </c>
    </row>
    <row r="1006" spans="12:14">
      <c r="L1006">
        <v>980</v>
      </c>
      <c r="M1006" s="98">
        <f>SUM($N$27:N1005)</f>
        <v>31325063000</v>
      </c>
      <c r="N1006" s="99">
        <f t="shared" si="19"/>
        <v>96040000</v>
      </c>
    </row>
    <row r="1007" spans="12:14">
      <c r="L1007">
        <v>981</v>
      </c>
      <c r="M1007" s="98">
        <f>SUM($N$27:N1006)</f>
        <v>31421103000</v>
      </c>
      <c r="N1007" s="99">
        <f t="shared" si="19"/>
        <v>96236100</v>
      </c>
    </row>
    <row r="1008" spans="12:14">
      <c r="L1008">
        <v>982</v>
      </c>
      <c r="M1008" s="98">
        <f>SUM($N$27:N1007)</f>
        <v>31517339100</v>
      </c>
      <c r="N1008" s="99">
        <f t="shared" si="19"/>
        <v>96432400</v>
      </c>
    </row>
    <row r="1009" spans="12:14">
      <c r="L1009">
        <v>983</v>
      </c>
      <c r="M1009" s="98">
        <f>SUM($N$27:N1008)</f>
        <v>31613771500</v>
      </c>
      <c r="N1009" s="99">
        <f t="shared" si="19"/>
        <v>96628900</v>
      </c>
    </row>
    <row r="1010" spans="12:14">
      <c r="L1010">
        <v>984</v>
      </c>
      <c r="M1010" s="98">
        <f>SUM($N$27:N1009)</f>
        <v>31710400400</v>
      </c>
      <c r="N1010" s="99">
        <f t="shared" si="19"/>
        <v>96825600</v>
      </c>
    </row>
    <row r="1011" spans="12:14">
      <c r="L1011">
        <v>985</v>
      </c>
      <c r="M1011" s="98">
        <f>SUM($N$27:N1010)</f>
        <v>31807226000</v>
      </c>
      <c r="N1011" s="99">
        <f t="shared" si="19"/>
        <v>97022500</v>
      </c>
    </row>
    <row r="1012" spans="12:14">
      <c r="L1012">
        <v>986</v>
      </c>
      <c r="M1012" s="98">
        <f>SUM($N$27:N1011)</f>
        <v>31904248500</v>
      </c>
      <c r="N1012" s="99">
        <f t="shared" si="19"/>
        <v>97219600</v>
      </c>
    </row>
    <row r="1013" spans="12:14">
      <c r="L1013">
        <v>987</v>
      </c>
      <c r="M1013" s="98">
        <f>SUM($N$27:N1012)</f>
        <v>32001468100</v>
      </c>
      <c r="N1013" s="99">
        <f t="shared" si="19"/>
        <v>97416900</v>
      </c>
    </row>
    <row r="1014" spans="12:14">
      <c r="L1014">
        <v>988</v>
      </c>
      <c r="M1014" s="98">
        <f>SUM($N$27:N1013)</f>
        <v>32098885000</v>
      </c>
      <c r="N1014" s="99">
        <f t="shared" si="19"/>
        <v>97614400</v>
      </c>
    </row>
    <row r="1015" spans="12:14">
      <c r="L1015">
        <v>989</v>
      </c>
      <c r="M1015" s="98">
        <f>SUM($N$27:N1014)</f>
        <v>32196499400</v>
      </c>
      <c r="N1015" s="99">
        <f t="shared" si="19"/>
        <v>97812100</v>
      </c>
    </row>
    <row r="1016" spans="12:14">
      <c r="L1016">
        <v>990</v>
      </c>
      <c r="M1016" s="98">
        <f>SUM($N$27:N1015)</f>
        <v>32294311500</v>
      </c>
      <c r="N1016" s="99">
        <f t="shared" si="19"/>
        <v>98010000</v>
      </c>
    </row>
    <row r="1017" spans="12:14">
      <c r="L1017">
        <v>991</v>
      </c>
      <c r="M1017" s="98">
        <f>SUM($N$27:N1016)</f>
        <v>32392321500</v>
      </c>
      <c r="N1017" s="99">
        <f t="shared" si="19"/>
        <v>98208100</v>
      </c>
    </row>
    <row r="1018" spans="12:14">
      <c r="L1018">
        <v>992</v>
      </c>
      <c r="M1018" s="98">
        <f>SUM($N$27:N1017)</f>
        <v>32490529600</v>
      </c>
      <c r="N1018" s="99">
        <f t="shared" si="19"/>
        <v>98406400</v>
      </c>
    </row>
    <row r="1019" spans="12:14">
      <c r="L1019">
        <v>993</v>
      </c>
      <c r="M1019" s="98">
        <f>SUM($N$27:N1018)</f>
        <v>32588936000</v>
      </c>
      <c r="N1019" s="99">
        <f t="shared" si="19"/>
        <v>98604900</v>
      </c>
    </row>
    <row r="1020" spans="12:14">
      <c r="L1020">
        <v>994</v>
      </c>
      <c r="M1020" s="98">
        <f>SUM($N$27:N1019)</f>
        <v>32687540900</v>
      </c>
      <c r="N1020" s="99">
        <f t="shared" si="19"/>
        <v>98803600</v>
      </c>
    </row>
    <row r="1021" spans="12:14">
      <c r="L1021">
        <v>995</v>
      </c>
      <c r="M1021" s="98">
        <f>SUM($N$27:N1020)</f>
        <v>32786344500</v>
      </c>
      <c r="N1021" s="99">
        <f t="shared" si="19"/>
        <v>99002500</v>
      </c>
    </row>
    <row r="1022" spans="12:14">
      <c r="L1022">
        <v>996</v>
      </c>
      <c r="M1022" s="98">
        <f>SUM($N$27:N1021)</f>
        <v>32885347000</v>
      </c>
      <c r="N1022" s="99">
        <f t="shared" si="19"/>
        <v>99201600</v>
      </c>
    </row>
    <row r="1023" spans="12:14">
      <c r="L1023">
        <v>997</v>
      </c>
      <c r="M1023" s="98">
        <f>SUM($N$27:N1022)</f>
        <v>32984548600</v>
      </c>
      <c r="N1023" s="99">
        <f t="shared" si="19"/>
        <v>99400900</v>
      </c>
    </row>
    <row r="1024" spans="12:14">
      <c r="L1024">
        <v>998</v>
      </c>
      <c r="M1024" s="98">
        <f>SUM($N$27:N1023)</f>
        <v>33083949500</v>
      </c>
      <c r="N1024" s="99">
        <f t="shared" si="19"/>
        <v>99600400</v>
      </c>
    </row>
    <row r="1025" spans="12:14">
      <c r="L1025">
        <v>999</v>
      </c>
      <c r="M1025" s="98">
        <f>SUM($N$27:N1024)</f>
        <v>33183549900</v>
      </c>
      <c r="N1025" s="99">
        <f t="shared" si="19"/>
        <v>99800100</v>
      </c>
    </row>
  </sheetData>
  <sheetProtection selectLockedCells="1"/>
  <mergeCells count="53">
    <mergeCell ref="B8:C8"/>
    <mergeCell ref="E9:E10"/>
    <mergeCell ref="F22:F23"/>
    <mergeCell ref="J7:K7"/>
    <mergeCell ref="J9:J10"/>
    <mergeCell ref="B21:C21"/>
    <mergeCell ref="B17:C17"/>
    <mergeCell ref="F14:F15"/>
    <mergeCell ref="K14:K15"/>
    <mergeCell ref="B13:C13"/>
    <mergeCell ref="J18:J19"/>
    <mergeCell ref="G18:I19"/>
    <mergeCell ref="G17:I17"/>
    <mergeCell ref="J22:J23"/>
    <mergeCell ref="F9:F10"/>
    <mergeCell ref="H8:I8"/>
    <mergeCell ref="B4:C4"/>
    <mergeCell ref="B5:C6"/>
    <mergeCell ref="B7:C7"/>
    <mergeCell ref="J1:N2"/>
    <mergeCell ref="D5:E6"/>
    <mergeCell ref="D4:E4"/>
    <mergeCell ref="J4:K4"/>
    <mergeCell ref="J5:K6"/>
    <mergeCell ref="B1:G1"/>
    <mergeCell ref="B2:G3"/>
    <mergeCell ref="L7:O7"/>
    <mergeCell ref="F4:I4"/>
    <mergeCell ref="F5:I6"/>
    <mergeCell ref="J14:J15"/>
    <mergeCell ref="L8:M8"/>
    <mergeCell ref="N8:O8"/>
    <mergeCell ref="L9:M10"/>
    <mergeCell ref="N9:O10"/>
    <mergeCell ref="M14:M15"/>
    <mergeCell ref="K9:K10"/>
    <mergeCell ref="N14:N15"/>
    <mergeCell ref="L14:L15"/>
    <mergeCell ref="D9:D10"/>
    <mergeCell ref="B25:C25"/>
    <mergeCell ref="G22:I23"/>
    <mergeCell ref="E14:E15"/>
    <mergeCell ref="E18:E19"/>
    <mergeCell ref="E22:E23"/>
    <mergeCell ref="G21:I21"/>
    <mergeCell ref="H9:I10"/>
    <mergeCell ref="F18:F19"/>
    <mergeCell ref="G14:I15"/>
    <mergeCell ref="G13:I13"/>
    <mergeCell ref="G9:G10"/>
    <mergeCell ref="D14:D15"/>
    <mergeCell ref="D18:D19"/>
    <mergeCell ref="D22:D23"/>
  </mergeCells>
  <phoneticPr fontId="1"/>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種族リスト!$A$1:$A$38</xm:f>
          </x14:formula1>
          <xm:sqref>D5:E6</xm:sqref>
        </x14:dataValidation>
        <x14:dataValidation type="list" allowBlank="1" showInputMessage="1" showErrorMessage="1">
          <x14:formula1>
            <xm:f>職業リスト!$B:$B</xm:f>
          </x14:formula1>
          <xm:sqref>F5</xm:sqref>
        </x14:dataValidation>
        <x14:dataValidation type="list" allowBlank="1" showInputMessage="1" showErrorMessage="1">
          <x14:formula1>
            <xm:f>モンスターリスト!B:B</xm:f>
          </x14:formula1>
          <xm:sqref>G27:G30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8"/>
  <sheetViews>
    <sheetView topLeftCell="A13" workbookViewId="0">
      <selection activeCell="F44" sqref="F44"/>
    </sheetView>
  </sheetViews>
  <sheetFormatPr defaultRowHeight="15" thickTop="1" thickBottom="1"/>
  <cols>
    <col min="1" max="1" width="11" style="19" customWidth="1"/>
    <col min="2" max="2" width="34.5" style="18" customWidth="1"/>
    <col min="3" max="5" width="5.375" style="18" bestFit="1" customWidth="1"/>
    <col min="6" max="6" width="11.375" style="18" bestFit="1" customWidth="1"/>
    <col min="7" max="7" width="9.125" style="18" bestFit="1" customWidth="1"/>
  </cols>
  <sheetData>
    <row r="1" spans="1:8" thickTop="1" thickBot="1">
      <c r="A1" s="19" t="s">
        <v>474</v>
      </c>
      <c r="B1" s="18" t="s">
        <v>71</v>
      </c>
      <c r="C1" s="18" t="s">
        <v>105</v>
      </c>
      <c r="D1" s="18" t="s">
        <v>106</v>
      </c>
      <c r="E1" s="18" t="s">
        <v>107</v>
      </c>
      <c r="F1" s="18" t="s">
        <v>72</v>
      </c>
      <c r="G1" s="18" t="s">
        <v>145</v>
      </c>
      <c r="H1" s="17" t="s">
        <v>148</v>
      </c>
    </row>
    <row r="2" spans="1:8" thickTop="1" thickBot="1">
      <c r="A2" s="19">
        <v>0</v>
      </c>
      <c r="B2" s="18" t="s">
        <v>131</v>
      </c>
      <c r="C2" s="18">
        <v>0</v>
      </c>
      <c r="D2" s="18">
        <v>0</v>
      </c>
      <c r="E2" s="18">
        <v>0</v>
      </c>
      <c r="G2" s="18">
        <f>SUM(C2:E2)</f>
        <v>0</v>
      </c>
    </row>
    <row r="3" spans="1:8" thickTop="1" thickBot="1">
      <c r="A3" s="19">
        <v>1</v>
      </c>
      <c r="B3" s="18" t="s">
        <v>578</v>
      </c>
      <c r="C3" s="18">
        <v>3</v>
      </c>
      <c r="D3" s="18">
        <v>4</v>
      </c>
      <c r="E3" s="18">
        <v>5</v>
      </c>
      <c r="F3" s="18" t="s">
        <v>73</v>
      </c>
      <c r="G3" s="18">
        <f t="shared" ref="G3:G66" si="0">SUM(C3:E3)</f>
        <v>12</v>
      </c>
    </row>
    <row r="4" spans="1:8" thickTop="1" thickBot="1">
      <c r="A4" s="19">
        <v>2</v>
      </c>
      <c r="B4" s="18" t="s">
        <v>747</v>
      </c>
      <c r="C4" s="18">
        <v>2</v>
      </c>
      <c r="D4" s="18">
        <v>5</v>
      </c>
      <c r="E4" s="18">
        <v>5</v>
      </c>
      <c r="F4" s="18" t="s">
        <v>74</v>
      </c>
      <c r="G4" s="18">
        <f t="shared" si="0"/>
        <v>12</v>
      </c>
    </row>
    <row r="5" spans="1:8" thickTop="1" thickBot="1">
      <c r="A5" s="19">
        <v>3</v>
      </c>
      <c r="B5" s="18" t="s">
        <v>748</v>
      </c>
      <c r="C5" s="18">
        <v>4</v>
      </c>
      <c r="D5" s="18">
        <v>6</v>
      </c>
      <c r="E5" s="18">
        <v>2</v>
      </c>
      <c r="F5" s="18" t="s">
        <v>75</v>
      </c>
      <c r="G5" s="18">
        <f t="shared" si="0"/>
        <v>12</v>
      </c>
    </row>
    <row r="6" spans="1:8" thickTop="1" thickBot="1">
      <c r="A6" s="19">
        <v>4</v>
      </c>
      <c r="B6" s="18" t="s">
        <v>749</v>
      </c>
      <c r="C6" s="18">
        <v>7</v>
      </c>
      <c r="D6" s="18">
        <v>3</v>
      </c>
      <c r="E6" s="18">
        <v>2</v>
      </c>
      <c r="F6" s="18" t="s">
        <v>76</v>
      </c>
      <c r="G6" s="18">
        <f t="shared" si="0"/>
        <v>12</v>
      </c>
    </row>
    <row r="7" spans="1:8" thickTop="1" thickBot="1">
      <c r="A7" s="19">
        <v>5</v>
      </c>
      <c r="B7" s="18" t="s">
        <v>750</v>
      </c>
      <c r="C7" s="18">
        <v>7</v>
      </c>
      <c r="D7" s="18">
        <v>3</v>
      </c>
      <c r="E7" s="18">
        <v>2</v>
      </c>
      <c r="F7" s="18" t="s">
        <v>111</v>
      </c>
      <c r="G7" s="18">
        <f t="shared" si="0"/>
        <v>12</v>
      </c>
    </row>
    <row r="8" spans="1:8" thickTop="1" thickBot="1">
      <c r="A8" s="19">
        <v>6</v>
      </c>
      <c r="B8" s="18" t="s">
        <v>751</v>
      </c>
      <c r="C8" s="18">
        <v>3</v>
      </c>
      <c r="D8" s="18">
        <v>6</v>
      </c>
      <c r="E8" s="18">
        <v>3</v>
      </c>
      <c r="F8" s="18" t="s">
        <v>112</v>
      </c>
      <c r="G8" s="18">
        <f t="shared" si="0"/>
        <v>12</v>
      </c>
    </row>
    <row r="9" spans="1:8" thickTop="1" thickBot="1">
      <c r="A9" s="19">
        <v>7</v>
      </c>
      <c r="B9" s="18" t="s">
        <v>752</v>
      </c>
      <c r="C9" s="18">
        <v>4</v>
      </c>
      <c r="D9" s="18">
        <v>4</v>
      </c>
      <c r="E9" s="18">
        <v>4</v>
      </c>
      <c r="F9" s="18" t="s">
        <v>77</v>
      </c>
      <c r="G9" s="18">
        <f t="shared" si="0"/>
        <v>12</v>
      </c>
    </row>
    <row r="10" spans="1:8" thickTop="1" thickBot="1">
      <c r="A10" s="19">
        <v>8</v>
      </c>
      <c r="B10" s="18" t="s">
        <v>753</v>
      </c>
      <c r="C10" s="18">
        <v>4</v>
      </c>
      <c r="D10" s="18">
        <v>4</v>
      </c>
      <c r="E10" s="18">
        <v>4</v>
      </c>
      <c r="F10" s="18" t="s">
        <v>78</v>
      </c>
      <c r="G10" s="18">
        <f t="shared" si="0"/>
        <v>12</v>
      </c>
    </row>
    <row r="11" spans="1:8" thickTop="1" thickBot="1">
      <c r="A11" s="19">
        <v>9</v>
      </c>
      <c r="B11" s="18" t="s">
        <v>113</v>
      </c>
      <c r="C11" s="18">
        <v>3</v>
      </c>
      <c r="D11" s="18">
        <v>3</v>
      </c>
      <c r="E11" s="18">
        <v>3</v>
      </c>
      <c r="F11" s="18" t="s">
        <v>114</v>
      </c>
      <c r="G11" s="18">
        <f t="shared" si="0"/>
        <v>9</v>
      </c>
    </row>
    <row r="12" spans="1:8" thickTop="1" thickBot="1">
      <c r="A12" s="19">
        <v>10</v>
      </c>
      <c r="B12" s="18" t="s">
        <v>79</v>
      </c>
      <c r="C12" s="18">
        <v>8</v>
      </c>
      <c r="D12" s="18">
        <v>4</v>
      </c>
      <c r="E12" s="18">
        <v>3</v>
      </c>
      <c r="F12" s="18" t="s">
        <v>80</v>
      </c>
      <c r="G12" s="18">
        <f t="shared" si="0"/>
        <v>15</v>
      </c>
    </row>
    <row r="13" spans="1:8" thickTop="1" thickBot="1">
      <c r="A13" s="19">
        <v>11</v>
      </c>
      <c r="B13" s="18" t="s">
        <v>81</v>
      </c>
      <c r="C13" s="18">
        <v>5</v>
      </c>
      <c r="D13" s="18">
        <v>4</v>
      </c>
      <c r="E13" s="18">
        <v>4</v>
      </c>
      <c r="F13" s="18" t="s">
        <v>478</v>
      </c>
      <c r="G13" s="18">
        <f t="shared" si="0"/>
        <v>13</v>
      </c>
    </row>
    <row r="14" spans="1:8" thickTop="1" thickBot="1">
      <c r="A14" s="19">
        <v>12</v>
      </c>
      <c r="B14" s="18" t="s">
        <v>82</v>
      </c>
      <c r="C14" s="18">
        <v>8</v>
      </c>
      <c r="D14" s="18">
        <v>3</v>
      </c>
      <c r="E14" s="18">
        <v>3</v>
      </c>
      <c r="F14" s="18" t="s">
        <v>83</v>
      </c>
      <c r="G14" s="18">
        <f t="shared" si="0"/>
        <v>14</v>
      </c>
    </row>
    <row r="15" spans="1:8" thickTop="1" thickBot="1">
      <c r="A15" s="19">
        <v>13</v>
      </c>
      <c r="B15" s="18" t="s">
        <v>754</v>
      </c>
      <c r="C15" s="18">
        <v>7</v>
      </c>
      <c r="D15" s="18">
        <v>5</v>
      </c>
      <c r="E15" s="18">
        <v>3</v>
      </c>
      <c r="F15" s="18" t="s">
        <v>84</v>
      </c>
      <c r="G15" s="18">
        <f t="shared" si="0"/>
        <v>15</v>
      </c>
    </row>
    <row r="16" spans="1:8" thickTop="1" thickBot="1">
      <c r="A16" s="19">
        <v>14</v>
      </c>
      <c r="B16" s="18" t="s">
        <v>85</v>
      </c>
      <c r="C16" s="18">
        <v>3</v>
      </c>
      <c r="D16" s="18">
        <v>5</v>
      </c>
      <c r="E16" s="18">
        <v>6</v>
      </c>
      <c r="F16" s="18" t="s">
        <v>490</v>
      </c>
      <c r="G16" s="18">
        <f t="shared" si="0"/>
        <v>14</v>
      </c>
    </row>
    <row r="17" spans="1:7" thickTop="1" thickBot="1">
      <c r="A17" s="19">
        <v>15</v>
      </c>
      <c r="B17" s="18" t="s">
        <v>115</v>
      </c>
      <c r="C17" s="18">
        <v>4</v>
      </c>
      <c r="D17" s="18">
        <v>6</v>
      </c>
      <c r="E17" s="18">
        <v>4</v>
      </c>
      <c r="F17" s="18" t="s">
        <v>86</v>
      </c>
      <c r="G17" s="18">
        <f t="shared" si="0"/>
        <v>14</v>
      </c>
    </row>
    <row r="18" spans="1:7" thickTop="1" thickBot="1">
      <c r="A18" s="19">
        <v>16</v>
      </c>
      <c r="B18" s="18" t="s">
        <v>117</v>
      </c>
      <c r="C18" s="18">
        <v>3</v>
      </c>
      <c r="D18" s="18">
        <v>3</v>
      </c>
      <c r="E18" s="18">
        <v>3</v>
      </c>
      <c r="F18" s="18" t="s">
        <v>118</v>
      </c>
      <c r="G18" s="18">
        <f t="shared" si="0"/>
        <v>9</v>
      </c>
    </row>
    <row r="19" spans="1:7" thickTop="1" thickBot="1">
      <c r="A19" s="19">
        <v>17</v>
      </c>
      <c r="B19" s="18" t="s">
        <v>574</v>
      </c>
      <c r="C19" s="18">
        <v>2</v>
      </c>
      <c r="D19" s="18">
        <v>2</v>
      </c>
      <c r="E19" s="18">
        <v>2</v>
      </c>
      <c r="F19" s="18" t="s">
        <v>575</v>
      </c>
      <c r="G19" s="18">
        <f t="shared" si="0"/>
        <v>6</v>
      </c>
    </row>
    <row r="20" spans="1:7" thickTop="1" thickBot="1">
      <c r="A20" s="19">
        <v>18</v>
      </c>
      <c r="B20" s="18" t="s">
        <v>116</v>
      </c>
      <c r="C20" s="18">
        <v>5</v>
      </c>
      <c r="D20" s="18">
        <v>6</v>
      </c>
      <c r="E20" s="18">
        <v>2</v>
      </c>
      <c r="F20" s="18" t="s">
        <v>87</v>
      </c>
      <c r="G20" s="18">
        <f t="shared" si="0"/>
        <v>13</v>
      </c>
    </row>
    <row r="21" spans="1:7" thickTop="1" thickBot="1">
      <c r="A21" s="19">
        <v>19</v>
      </c>
      <c r="B21" s="18" t="s">
        <v>88</v>
      </c>
      <c r="C21" s="18">
        <v>4</v>
      </c>
      <c r="D21" s="18">
        <v>2</v>
      </c>
      <c r="E21" s="18">
        <v>5</v>
      </c>
      <c r="F21" s="18" t="s">
        <v>488</v>
      </c>
      <c r="G21" s="18">
        <f t="shared" si="0"/>
        <v>11</v>
      </c>
    </row>
    <row r="22" spans="1:7" thickTop="1" thickBot="1">
      <c r="A22" s="19">
        <v>20</v>
      </c>
      <c r="B22" s="18" t="s">
        <v>89</v>
      </c>
      <c r="C22" s="18">
        <v>4</v>
      </c>
      <c r="D22" s="18">
        <v>4</v>
      </c>
      <c r="E22" s="18">
        <v>6</v>
      </c>
      <c r="F22" s="18" t="s">
        <v>90</v>
      </c>
      <c r="G22" s="18">
        <f t="shared" si="0"/>
        <v>14</v>
      </c>
    </row>
    <row r="23" spans="1:7" thickTop="1" thickBot="1">
      <c r="A23" s="19">
        <v>21</v>
      </c>
      <c r="B23" s="18" t="s">
        <v>485</v>
      </c>
      <c r="C23" s="18">
        <v>5</v>
      </c>
      <c r="D23" s="18">
        <v>6</v>
      </c>
      <c r="E23" s="18">
        <v>4</v>
      </c>
      <c r="F23" s="18" t="s">
        <v>91</v>
      </c>
      <c r="G23" s="18">
        <f t="shared" si="0"/>
        <v>15</v>
      </c>
    </row>
    <row r="24" spans="1:7" thickTop="1" thickBot="1">
      <c r="A24" s="19">
        <v>22</v>
      </c>
      <c r="B24" s="18" t="s">
        <v>92</v>
      </c>
      <c r="C24" s="18">
        <v>2</v>
      </c>
      <c r="D24" s="18">
        <v>2</v>
      </c>
      <c r="E24" s="18">
        <v>2</v>
      </c>
      <c r="F24" s="18" t="s">
        <v>486</v>
      </c>
      <c r="G24" s="18">
        <f t="shared" si="0"/>
        <v>6</v>
      </c>
    </row>
    <row r="25" spans="1:7" thickTop="1" thickBot="1">
      <c r="A25" s="19">
        <v>23</v>
      </c>
      <c r="B25" s="18" t="s">
        <v>93</v>
      </c>
      <c r="C25" s="18">
        <v>4</v>
      </c>
      <c r="D25" s="18">
        <v>6</v>
      </c>
      <c r="E25" s="18">
        <v>3</v>
      </c>
      <c r="F25" s="18" t="s">
        <v>489</v>
      </c>
      <c r="G25" s="18">
        <f t="shared" si="0"/>
        <v>13</v>
      </c>
    </row>
    <row r="26" spans="1:7" thickTop="1" thickBot="1">
      <c r="A26" s="19">
        <v>24</v>
      </c>
      <c r="B26" s="18" t="s">
        <v>94</v>
      </c>
      <c r="C26" s="18">
        <v>4</v>
      </c>
      <c r="D26" s="18">
        <v>4</v>
      </c>
      <c r="E26" s="18">
        <v>4</v>
      </c>
      <c r="F26" s="18" t="s">
        <v>95</v>
      </c>
      <c r="G26" s="18">
        <f t="shared" si="0"/>
        <v>12</v>
      </c>
    </row>
    <row r="27" spans="1:7" thickTop="1" thickBot="1">
      <c r="A27" s="19">
        <v>25</v>
      </c>
      <c r="B27" s="18" t="s">
        <v>96</v>
      </c>
      <c r="C27" s="18">
        <v>2</v>
      </c>
      <c r="D27" s="18">
        <v>2</v>
      </c>
      <c r="E27" s="18">
        <v>3</v>
      </c>
      <c r="F27" s="18" t="s">
        <v>97</v>
      </c>
      <c r="G27" s="18">
        <f t="shared" si="0"/>
        <v>7</v>
      </c>
    </row>
    <row r="28" spans="1:7" thickTop="1" thickBot="1">
      <c r="A28" s="19">
        <v>26</v>
      </c>
      <c r="B28" s="18" t="s">
        <v>98</v>
      </c>
      <c r="C28" s="18">
        <v>2</v>
      </c>
      <c r="D28" s="18">
        <v>5</v>
      </c>
      <c r="E28" s="18">
        <v>5</v>
      </c>
      <c r="F28" s="18" t="s">
        <v>482</v>
      </c>
      <c r="G28" s="18">
        <f t="shared" si="0"/>
        <v>12</v>
      </c>
    </row>
    <row r="29" spans="1:7" thickTop="1" thickBot="1">
      <c r="A29" s="19">
        <v>27</v>
      </c>
      <c r="B29" s="18" t="s">
        <v>99</v>
      </c>
      <c r="C29" s="18">
        <v>7</v>
      </c>
      <c r="D29" s="18">
        <v>5</v>
      </c>
      <c r="E29" s="18">
        <v>4</v>
      </c>
      <c r="F29" s="18" t="s">
        <v>480</v>
      </c>
      <c r="G29" s="18">
        <f t="shared" si="0"/>
        <v>16</v>
      </c>
    </row>
    <row r="30" spans="1:7" thickTop="1" thickBot="1">
      <c r="A30" s="19">
        <v>28</v>
      </c>
      <c r="B30" s="18" t="s">
        <v>119</v>
      </c>
      <c r="C30" s="18">
        <v>5</v>
      </c>
      <c r="D30" s="18">
        <v>6</v>
      </c>
      <c r="E30" s="18">
        <v>5</v>
      </c>
      <c r="F30" s="18" t="s">
        <v>479</v>
      </c>
      <c r="G30" s="18">
        <f t="shared" si="0"/>
        <v>16</v>
      </c>
    </row>
    <row r="31" spans="1:7" thickTop="1" thickBot="1">
      <c r="A31" s="19">
        <v>29</v>
      </c>
      <c r="B31" s="18" t="s">
        <v>100</v>
      </c>
      <c r="C31" s="18">
        <v>7</v>
      </c>
      <c r="D31" s="18">
        <v>6</v>
      </c>
      <c r="E31" s="18">
        <v>3</v>
      </c>
      <c r="F31" s="18" t="s">
        <v>481</v>
      </c>
      <c r="G31" s="18">
        <f t="shared" si="0"/>
        <v>16</v>
      </c>
    </row>
    <row r="32" spans="1:7" thickTop="1" thickBot="1">
      <c r="A32" s="19">
        <v>30</v>
      </c>
      <c r="B32" s="18" t="s">
        <v>120</v>
      </c>
      <c r="C32" s="18">
        <v>6</v>
      </c>
      <c r="D32" s="18">
        <v>10</v>
      </c>
      <c r="E32" s="18">
        <v>3</v>
      </c>
      <c r="F32" s="18" t="s">
        <v>101</v>
      </c>
      <c r="G32" s="18">
        <f t="shared" si="0"/>
        <v>19</v>
      </c>
    </row>
    <row r="33" spans="1:7" thickTop="1" thickBot="1">
      <c r="A33" s="19">
        <v>31</v>
      </c>
      <c r="B33" s="18" t="s">
        <v>102</v>
      </c>
      <c r="C33" s="18">
        <v>6</v>
      </c>
      <c r="D33" s="18">
        <v>8</v>
      </c>
      <c r="E33" s="18">
        <v>3</v>
      </c>
      <c r="F33" s="18" t="s">
        <v>483</v>
      </c>
      <c r="G33" s="18">
        <f t="shared" si="0"/>
        <v>17</v>
      </c>
    </row>
    <row r="34" spans="1:7" thickTop="1" thickBot="1">
      <c r="A34" s="19">
        <v>32</v>
      </c>
      <c r="B34" s="18" t="s">
        <v>103</v>
      </c>
      <c r="C34" s="18">
        <v>7</v>
      </c>
      <c r="D34" s="18">
        <v>5</v>
      </c>
      <c r="E34" s="18">
        <v>5</v>
      </c>
      <c r="F34" s="18" t="s">
        <v>104</v>
      </c>
      <c r="G34" s="18">
        <f t="shared" si="0"/>
        <v>17</v>
      </c>
    </row>
    <row r="35" spans="1:7" thickTop="1" thickBot="1">
      <c r="A35" s="19">
        <v>33</v>
      </c>
      <c r="B35" s="18" t="s">
        <v>121</v>
      </c>
      <c r="C35" s="18">
        <v>4</v>
      </c>
      <c r="D35" s="18">
        <v>7</v>
      </c>
      <c r="E35" s="18">
        <v>5</v>
      </c>
      <c r="F35" s="18" t="s">
        <v>484</v>
      </c>
      <c r="G35" s="18">
        <f t="shared" si="0"/>
        <v>16</v>
      </c>
    </row>
    <row r="36" spans="1:7" thickTop="1" thickBot="1">
      <c r="A36" s="19">
        <v>34</v>
      </c>
      <c r="B36" s="18" t="s">
        <v>122</v>
      </c>
      <c r="C36" s="18">
        <v>6</v>
      </c>
      <c r="D36" s="18">
        <v>6</v>
      </c>
      <c r="E36" s="18">
        <v>6</v>
      </c>
      <c r="F36" s="18" t="s">
        <v>736</v>
      </c>
      <c r="G36" s="18">
        <f t="shared" si="0"/>
        <v>18</v>
      </c>
    </row>
    <row r="37" spans="1:7" ht="15.75" customHeight="1" thickTop="1" thickBot="1">
      <c r="A37" s="19">
        <v>35</v>
      </c>
      <c r="B37" s="18" t="s">
        <v>124</v>
      </c>
      <c r="C37" s="18">
        <v>8</v>
      </c>
      <c r="D37" s="18">
        <v>5</v>
      </c>
      <c r="E37" s="18">
        <v>3</v>
      </c>
      <c r="F37" s="18" t="s">
        <v>123</v>
      </c>
      <c r="G37" s="18">
        <f t="shared" si="0"/>
        <v>16</v>
      </c>
    </row>
    <row r="38" spans="1:7" thickTop="1" thickBot="1">
      <c r="A38" s="19">
        <v>36</v>
      </c>
      <c r="B38" s="18" t="s">
        <v>1088</v>
      </c>
      <c r="C38" s="18">
        <v>5</v>
      </c>
      <c r="D38" s="18">
        <v>5</v>
      </c>
      <c r="E38" s="18">
        <v>5</v>
      </c>
      <c r="F38" s="18" t="s">
        <v>778</v>
      </c>
      <c r="G38" s="18">
        <f t="shared" si="0"/>
        <v>15</v>
      </c>
    </row>
    <row r="39" spans="1:7" thickTop="1" thickBot="1">
      <c r="A39" s="19">
        <v>37</v>
      </c>
      <c r="B39" s="18" t="s">
        <v>125</v>
      </c>
      <c r="C39" s="18">
        <v>7</v>
      </c>
      <c r="D39" s="18">
        <v>7</v>
      </c>
      <c r="E39" s="18">
        <v>3</v>
      </c>
      <c r="F39" s="18" t="s">
        <v>126</v>
      </c>
      <c r="G39" s="18">
        <f t="shared" si="0"/>
        <v>17</v>
      </c>
    </row>
    <row r="40" spans="1:7" thickTop="1" thickBot="1">
      <c r="A40" s="19">
        <v>38</v>
      </c>
      <c r="B40" s="18" t="s">
        <v>127</v>
      </c>
      <c r="C40" s="18">
        <v>8</v>
      </c>
      <c r="D40" s="18">
        <v>6</v>
      </c>
      <c r="E40" s="18">
        <v>4</v>
      </c>
      <c r="F40" s="18" t="s">
        <v>576</v>
      </c>
      <c r="G40" s="18">
        <f t="shared" si="0"/>
        <v>18</v>
      </c>
    </row>
    <row r="41" spans="1:7" thickTop="1" thickBot="1">
      <c r="A41" s="19">
        <v>39</v>
      </c>
      <c r="B41" s="18" t="s">
        <v>132</v>
      </c>
      <c r="C41" s="18">
        <v>2</v>
      </c>
      <c r="D41" s="18">
        <v>2</v>
      </c>
      <c r="E41" s="18">
        <v>2</v>
      </c>
      <c r="F41" s="18" t="s">
        <v>577</v>
      </c>
      <c r="G41" s="18">
        <f t="shared" si="0"/>
        <v>6</v>
      </c>
    </row>
    <row r="42" spans="1:7" thickTop="1" thickBot="1">
      <c r="A42" s="19">
        <v>40</v>
      </c>
      <c r="B42" s="18" t="s">
        <v>133</v>
      </c>
      <c r="C42" s="18">
        <v>4</v>
      </c>
      <c r="D42" s="18">
        <v>6</v>
      </c>
      <c r="E42" s="18">
        <v>5</v>
      </c>
      <c r="F42" s="18" t="s">
        <v>589</v>
      </c>
      <c r="G42" s="18">
        <f t="shared" si="0"/>
        <v>15</v>
      </c>
    </row>
    <row r="43" spans="1:7" thickTop="1" thickBot="1">
      <c r="A43" s="19">
        <v>41</v>
      </c>
      <c r="B43" s="18" t="s">
        <v>1188</v>
      </c>
      <c r="C43" s="18">
        <v>4</v>
      </c>
      <c r="D43" s="18">
        <v>5</v>
      </c>
      <c r="E43" s="18">
        <v>6</v>
      </c>
      <c r="F43" s="18" t="s">
        <v>1189</v>
      </c>
      <c r="G43" s="18">
        <f t="shared" si="0"/>
        <v>15</v>
      </c>
    </row>
    <row r="44" spans="1:7" thickTop="1" thickBot="1">
      <c r="A44" s="19">
        <v>42</v>
      </c>
      <c r="B44" s="18" t="s">
        <v>134</v>
      </c>
      <c r="C44" s="18">
        <v>5</v>
      </c>
      <c r="D44" s="18">
        <v>7</v>
      </c>
      <c r="E44" s="18">
        <v>3</v>
      </c>
      <c r="F44" s="18" t="s">
        <v>584</v>
      </c>
      <c r="G44" s="18">
        <f t="shared" si="0"/>
        <v>15</v>
      </c>
    </row>
    <row r="45" spans="1:7" thickTop="1" thickBot="1">
      <c r="A45" s="19">
        <v>43</v>
      </c>
      <c r="B45" s="18" t="s">
        <v>135</v>
      </c>
      <c r="C45" s="18">
        <v>7</v>
      </c>
      <c r="D45" s="18">
        <v>6</v>
      </c>
      <c r="E45" s="18">
        <v>2</v>
      </c>
      <c r="F45" s="18" t="s">
        <v>608</v>
      </c>
      <c r="G45" s="18">
        <f t="shared" si="0"/>
        <v>15</v>
      </c>
    </row>
    <row r="46" spans="1:7" thickTop="1" thickBot="1">
      <c r="A46" s="19">
        <v>44</v>
      </c>
      <c r="B46" s="18" t="s">
        <v>136</v>
      </c>
      <c r="C46" s="18">
        <v>5</v>
      </c>
      <c r="D46" s="18">
        <v>5</v>
      </c>
      <c r="E46" s="18">
        <v>5</v>
      </c>
      <c r="F46" s="18" t="s">
        <v>593</v>
      </c>
      <c r="G46" s="18">
        <f t="shared" si="0"/>
        <v>15</v>
      </c>
    </row>
    <row r="47" spans="1:7" thickTop="1" thickBot="1">
      <c r="A47" s="19">
        <v>45</v>
      </c>
      <c r="B47" s="18" t="s">
        <v>137</v>
      </c>
      <c r="C47" s="18">
        <v>8</v>
      </c>
      <c r="D47" s="18">
        <v>4</v>
      </c>
      <c r="E47" s="18">
        <v>3</v>
      </c>
      <c r="F47" s="18" t="s">
        <v>595</v>
      </c>
      <c r="G47" s="18">
        <f t="shared" si="0"/>
        <v>15</v>
      </c>
    </row>
    <row r="48" spans="1:7" thickTop="1" thickBot="1">
      <c r="A48" s="19">
        <v>46</v>
      </c>
      <c r="B48" s="18" t="s">
        <v>790</v>
      </c>
      <c r="C48" s="18">
        <v>5</v>
      </c>
      <c r="D48" s="18">
        <v>5</v>
      </c>
      <c r="E48" s="18">
        <v>5</v>
      </c>
      <c r="F48" s="18" t="s">
        <v>791</v>
      </c>
      <c r="G48" s="18">
        <f t="shared" si="0"/>
        <v>15</v>
      </c>
    </row>
    <row r="49" spans="1:7" thickTop="1" thickBot="1">
      <c r="A49" s="19">
        <v>47</v>
      </c>
      <c r="B49" s="18" t="s">
        <v>904</v>
      </c>
      <c r="C49" s="18">
        <v>5</v>
      </c>
      <c r="D49" s="18">
        <v>7</v>
      </c>
      <c r="E49" s="18">
        <v>3</v>
      </c>
      <c r="F49" s="18" t="s">
        <v>905</v>
      </c>
      <c r="G49" s="18">
        <f t="shared" si="0"/>
        <v>15</v>
      </c>
    </row>
    <row r="50" spans="1:7" thickTop="1" thickBot="1">
      <c r="A50" s="19">
        <v>48</v>
      </c>
      <c r="B50" s="18" t="s">
        <v>138</v>
      </c>
      <c r="C50" s="18">
        <v>6</v>
      </c>
      <c r="D50" s="18">
        <v>3</v>
      </c>
      <c r="E50" s="18">
        <v>6</v>
      </c>
      <c r="F50" s="18" t="s">
        <v>598</v>
      </c>
      <c r="G50" s="18">
        <f t="shared" si="0"/>
        <v>15</v>
      </c>
    </row>
    <row r="51" spans="1:7" thickTop="1" thickBot="1">
      <c r="A51" s="19">
        <v>49</v>
      </c>
      <c r="B51" s="18" t="s">
        <v>139</v>
      </c>
      <c r="C51" s="18">
        <v>1</v>
      </c>
      <c r="D51" s="18">
        <v>7</v>
      </c>
      <c r="E51" s="18">
        <v>7</v>
      </c>
      <c r="F51" s="18" t="s">
        <v>601</v>
      </c>
      <c r="G51" s="18">
        <f t="shared" si="0"/>
        <v>15</v>
      </c>
    </row>
    <row r="52" spans="1:7" thickTop="1" thickBot="1">
      <c r="A52" s="19">
        <v>50</v>
      </c>
      <c r="B52" s="18" t="s">
        <v>140</v>
      </c>
      <c r="C52" s="18">
        <v>6</v>
      </c>
      <c r="D52" s="18">
        <v>6</v>
      </c>
      <c r="E52" s="18">
        <v>3</v>
      </c>
      <c r="F52" s="18" t="s">
        <v>738</v>
      </c>
      <c r="G52" s="18">
        <f t="shared" si="0"/>
        <v>15</v>
      </c>
    </row>
    <row r="53" spans="1:7" thickTop="1" thickBot="1">
      <c r="A53" s="19">
        <v>51</v>
      </c>
      <c r="B53" s="18" t="s">
        <v>141</v>
      </c>
      <c r="C53" s="18">
        <v>8</v>
      </c>
      <c r="D53" s="18">
        <v>5</v>
      </c>
      <c r="E53" s="18">
        <v>2</v>
      </c>
      <c r="F53" s="18" t="s">
        <v>607</v>
      </c>
      <c r="G53" s="18">
        <f t="shared" si="0"/>
        <v>15</v>
      </c>
    </row>
    <row r="54" spans="1:7" thickTop="1" thickBot="1">
      <c r="A54" s="19">
        <v>52</v>
      </c>
      <c r="B54" s="18" t="s">
        <v>142</v>
      </c>
      <c r="F54" s="18" t="s">
        <v>743</v>
      </c>
      <c r="G54" s="18">
        <f t="shared" si="0"/>
        <v>0</v>
      </c>
    </row>
    <row r="55" spans="1:7" thickTop="1" thickBot="1">
      <c r="A55" s="19">
        <v>53</v>
      </c>
      <c r="B55" s="18" t="s">
        <v>143</v>
      </c>
      <c r="F55" s="18" t="s">
        <v>616</v>
      </c>
      <c r="G55" s="18">
        <f t="shared" si="0"/>
        <v>0</v>
      </c>
    </row>
    <row r="56" spans="1:7" thickTop="1" thickBot="1">
      <c r="A56" s="19">
        <v>54</v>
      </c>
      <c r="B56" s="18" t="s">
        <v>144</v>
      </c>
      <c r="F56" s="18" t="s">
        <v>735</v>
      </c>
      <c r="G56" s="18">
        <f t="shared" si="0"/>
        <v>0</v>
      </c>
    </row>
    <row r="57" spans="1:7" thickTop="1" thickBot="1">
      <c r="A57" s="19">
        <v>55</v>
      </c>
      <c r="B57" s="18" t="s">
        <v>741</v>
      </c>
      <c r="C57" s="18">
        <v>4</v>
      </c>
      <c r="D57" s="18">
        <v>4</v>
      </c>
      <c r="E57" s="18">
        <v>4</v>
      </c>
      <c r="F57" s="18" t="s">
        <v>742</v>
      </c>
      <c r="G57" s="18">
        <f t="shared" si="0"/>
        <v>12</v>
      </c>
    </row>
    <row r="58" spans="1:7" thickTop="1" thickBot="1">
      <c r="A58" s="19">
        <v>56</v>
      </c>
      <c r="B58" s="18" t="s">
        <v>1116</v>
      </c>
      <c r="G58" s="18">
        <f t="shared" si="0"/>
        <v>0</v>
      </c>
    </row>
    <row r="59" spans="1:7" thickTop="1" thickBot="1">
      <c r="A59" s="19">
        <v>57</v>
      </c>
      <c r="B59" s="18" t="s">
        <v>1117</v>
      </c>
      <c r="G59" s="18">
        <f t="shared" si="0"/>
        <v>0</v>
      </c>
    </row>
    <row r="60" spans="1:7" thickTop="1" thickBot="1">
      <c r="A60" s="19">
        <v>58</v>
      </c>
      <c r="B60" s="18" t="s">
        <v>109</v>
      </c>
      <c r="C60" s="18">
        <v>4</v>
      </c>
      <c r="D60" s="18">
        <v>3</v>
      </c>
      <c r="E60" s="18">
        <v>12</v>
      </c>
      <c r="G60" s="18">
        <f t="shared" si="0"/>
        <v>19</v>
      </c>
    </row>
    <row r="61" spans="1:7" thickTop="1" thickBot="1">
      <c r="A61" s="19">
        <v>59</v>
      </c>
      <c r="B61" s="18" t="s">
        <v>151</v>
      </c>
      <c r="C61" s="18">
        <v>9</v>
      </c>
      <c r="D61" s="18">
        <v>4</v>
      </c>
      <c r="E61" s="18">
        <v>2</v>
      </c>
      <c r="G61" s="18">
        <f t="shared" si="0"/>
        <v>15</v>
      </c>
    </row>
    <row r="62" spans="1:7" thickTop="1" thickBot="1">
      <c r="A62" s="19">
        <v>60</v>
      </c>
      <c r="B62" s="18" t="s">
        <v>1072</v>
      </c>
      <c r="C62" s="18">
        <v>6</v>
      </c>
      <c r="D62" s="18">
        <v>3</v>
      </c>
      <c r="E62" s="18">
        <v>6</v>
      </c>
      <c r="G62" s="18">
        <f t="shared" si="0"/>
        <v>15</v>
      </c>
    </row>
    <row r="63" spans="1:7" thickTop="1" thickBot="1">
      <c r="A63" s="19">
        <v>61</v>
      </c>
      <c r="B63" s="18" t="s">
        <v>760</v>
      </c>
      <c r="C63" s="18">
        <v>3</v>
      </c>
      <c r="D63" s="18">
        <v>6</v>
      </c>
      <c r="E63" s="18">
        <v>6</v>
      </c>
      <c r="G63" s="18">
        <f t="shared" si="0"/>
        <v>15</v>
      </c>
    </row>
    <row r="64" spans="1:7" thickTop="1" thickBot="1">
      <c r="A64" s="19">
        <v>62</v>
      </c>
      <c r="B64" s="18" t="s">
        <v>758</v>
      </c>
      <c r="C64" s="18">
        <v>10</v>
      </c>
      <c r="D64" s="18">
        <v>2</v>
      </c>
      <c r="E64" s="18">
        <v>3</v>
      </c>
      <c r="G64" s="18">
        <f t="shared" si="0"/>
        <v>15</v>
      </c>
    </row>
    <row r="65" spans="1:7" thickTop="1" thickBot="1">
      <c r="A65" s="19">
        <v>63</v>
      </c>
      <c r="B65" s="18" t="s">
        <v>755</v>
      </c>
      <c r="C65" s="18">
        <v>3</v>
      </c>
      <c r="D65" s="18">
        <v>9</v>
      </c>
      <c r="E65" s="18">
        <v>3</v>
      </c>
      <c r="G65" s="18">
        <f t="shared" si="0"/>
        <v>15</v>
      </c>
    </row>
    <row r="66" spans="1:7" thickTop="1" thickBot="1">
      <c r="A66" s="19">
        <v>64</v>
      </c>
      <c r="B66" s="18" t="s">
        <v>810</v>
      </c>
      <c r="C66" s="18">
        <v>5</v>
      </c>
      <c r="D66" s="18">
        <v>7</v>
      </c>
      <c r="E66" s="18">
        <v>3</v>
      </c>
      <c r="F66" s="18" t="s">
        <v>1091</v>
      </c>
      <c r="G66" s="18">
        <f t="shared" si="0"/>
        <v>15</v>
      </c>
    </row>
    <row r="67" spans="1:7" thickTop="1" thickBot="1">
      <c r="A67" s="19">
        <v>65</v>
      </c>
      <c r="B67" s="18" t="s">
        <v>1115</v>
      </c>
      <c r="G67" s="18">
        <f t="shared" ref="G67:G74" si="1">SUM(C67:E67)</f>
        <v>0</v>
      </c>
    </row>
    <row r="68" spans="1:7" thickTop="1" thickBot="1">
      <c r="A68" s="19">
        <v>66</v>
      </c>
      <c r="B68" s="18" t="s">
        <v>759</v>
      </c>
      <c r="C68" s="18">
        <v>7</v>
      </c>
      <c r="D68" s="18">
        <v>7</v>
      </c>
      <c r="E68" s="18">
        <v>1</v>
      </c>
      <c r="G68" s="18">
        <f t="shared" si="1"/>
        <v>15</v>
      </c>
    </row>
    <row r="69" spans="1:7" thickTop="1" thickBot="1">
      <c r="A69" s="19">
        <v>67</v>
      </c>
      <c r="B69" s="18" t="s">
        <v>1086</v>
      </c>
      <c r="C69" s="18">
        <v>7</v>
      </c>
      <c r="D69" s="18">
        <v>5</v>
      </c>
      <c r="E69" s="18">
        <v>3</v>
      </c>
      <c r="F69" s="18" t="s">
        <v>1087</v>
      </c>
      <c r="G69" s="18">
        <f t="shared" si="1"/>
        <v>15</v>
      </c>
    </row>
    <row r="70" spans="1:7" thickTop="1" thickBot="1">
      <c r="A70" s="19">
        <v>68</v>
      </c>
      <c r="B70" s="18" t="s">
        <v>153</v>
      </c>
      <c r="C70" s="18">
        <v>8</v>
      </c>
      <c r="D70" s="18">
        <v>2</v>
      </c>
      <c r="E70" s="18">
        <v>5</v>
      </c>
      <c r="G70" s="18">
        <f t="shared" si="1"/>
        <v>15</v>
      </c>
    </row>
    <row r="71" spans="1:7" thickTop="1" thickBot="1">
      <c r="A71" s="19">
        <v>69</v>
      </c>
      <c r="B71" s="18" t="s">
        <v>756</v>
      </c>
      <c r="C71" s="18">
        <v>5</v>
      </c>
      <c r="D71" s="18">
        <v>5</v>
      </c>
      <c r="E71" s="18">
        <v>5</v>
      </c>
      <c r="G71" s="18">
        <f t="shared" si="1"/>
        <v>15</v>
      </c>
    </row>
    <row r="72" spans="1:7" thickTop="1" thickBot="1">
      <c r="A72" s="19">
        <v>70</v>
      </c>
      <c r="B72" s="18" t="s">
        <v>150</v>
      </c>
      <c r="G72" s="18">
        <f t="shared" si="1"/>
        <v>0</v>
      </c>
    </row>
    <row r="73" spans="1:7" thickTop="1" thickBot="1">
      <c r="A73" s="19">
        <v>71</v>
      </c>
      <c r="B73" s="18" t="s">
        <v>511</v>
      </c>
      <c r="C73" s="18">
        <v>15</v>
      </c>
      <c r="D73" s="18">
        <v>15</v>
      </c>
      <c r="E73" s="18">
        <v>15</v>
      </c>
      <c r="F73" s="18" t="s">
        <v>514</v>
      </c>
      <c r="G73" s="18">
        <f t="shared" si="1"/>
        <v>45</v>
      </c>
    </row>
    <row r="74" spans="1:7" thickTop="1" thickBot="1">
      <c r="A74" s="19">
        <v>72</v>
      </c>
      <c r="B74" s="18" t="s">
        <v>512</v>
      </c>
      <c r="C74" s="18">
        <v>15</v>
      </c>
      <c r="D74" s="18">
        <v>15</v>
      </c>
      <c r="E74" s="18">
        <v>15</v>
      </c>
      <c r="F74" s="18" t="s">
        <v>516</v>
      </c>
      <c r="G74" s="18">
        <f t="shared" si="1"/>
        <v>45</v>
      </c>
    </row>
    <row r="75" spans="1:7" thickTop="1" thickBot="1">
      <c r="A75" s="19">
        <v>73</v>
      </c>
      <c r="B75" s="18" t="s">
        <v>513</v>
      </c>
      <c r="C75" s="18">
        <v>15</v>
      </c>
      <c r="D75" s="18">
        <v>15</v>
      </c>
      <c r="E75" s="18">
        <v>15</v>
      </c>
      <c r="F75" s="18" t="s">
        <v>515</v>
      </c>
    </row>
    <row r="80" spans="1:7" ht="17.25" customHeight="1" thickTop="1" thickBot="1"/>
    <row r="87" ht="12.75" customHeight="1" thickTop="1" thickBot="1"/>
    <row r="98" ht="14.25" customHeight="1" thickTop="1" thickBot="1"/>
  </sheetData>
  <autoFilter ref="A1:G72"/>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01"/>
  <sheetViews>
    <sheetView tabSelected="1" zoomScaleNormal="100" workbookViewId="0">
      <pane ySplit="1" topLeftCell="A325" activePane="bottomLeft" state="frozen"/>
      <selection pane="bottomLeft" activeCell="I317" sqref="I317:I346"/>
    </sheetView>
  </sheetViews>
  <sheetFormatPr defaultRowHeight="21.75" thickBottom="1"/>
  <cols>
    <col min="1" max="1" width="15.25" style="45" bestFit="1" customWidth="1"/>
    <col min="2" max="2" width="25.125" style="46" bestFit="1" customWidth="1"/>
    <col min="3" max="3" width="22" style="46" bestFit="1" customWidth="1"/>
    <col min="4" max="4" width="13.125" style="46" customWidth="1" phonetic="1"/>
    <col min="5" max="5" width="13.125" style="101" customWidth="1" phonetic="1"/>
    <col min="6" max="8" width="5.875" style="46" customWidth="1"/>
    <col min="9" max="9" width="44.375" style="47" bestFit="1" customWidth="1"/>
    <col min="10" max="10" width="13" customWidth="1"/>
    <col min="11" max="11" width="5.25" style="180" hidden="1" customWidth="1"/>
  </cols>
  <sheetData>
    <row r="1" spans="1:12" thickBot="1">
      <c r="A1" s="45" t="s">
        <v>475</v>
      </c>
      <c r="B1" s="46" t="str">
        <f>PHONETIC(C1)</f>
        <v>あびりてぃりすと</v>
      </c>
      <c r="C1" s="46" t="s">
        <v>523</v>
      </c>
      <c r="D1" s="56" t="s" ph="1">
        <v>476</v>
      </c>
      <c r="E1" s="102"/>
      <c r="F1" s="46" t="s">
        <v>105</v>
      </c>
      <c r="G1" s="46" t="s">
        <v>8</v>
      </c>
      <c r="H1" s="46" t="s">
        <v>10</v>
      </c>
      <c r="I1" s="47" t="s">
        <v>162</v>
      </c>
      <c r="J1" t="str">
        <f t="shared" ref="J1" si="0">IF(COUNTIF(C:C,C1)&gt;=2,"重複あり","")</f>
        <v/>
      </c>
      <c r="K1" s="181" t="s">
        <v>1505</v>
      </c>
      <c r="L1" t="str">
        <f t="shared" ref="L1:L64" si="1">"|"&amp;RIGHT(D1,2)&amp;"|"&amp;C1&amp;"|"&amp;I1&amp;"|"</f>
        <v>|条件|アビリティリスト|特殊効果|</v>
      </c>
    </row>
    <row r="2" spans="1:12" thickBot="1">
      <c r="B2" s="46" t="str">
        <f>PHONETIC(C2)</f>
        <v>そせい</v>
      </c>
      <c r="C2" s="46" t="s">
        <v>404</v>
      </c>
      <c r="D2" s="56" t="s" ph="1">
        <v>1057</v>
      </c>
      <c r="E2" s="56" ph="1"/>
      <c r="J2" t="str">
        <f>IF(K2="","",IF(COUNTIF(K:K,K2)&gt;=2,"重複あり",""))</f>
        <v/>
      </c>
      <c r="K2" s="180" t="str">
        <f>C2&amp;D2</f>
        <v>蘇生医士</v>
      </c>
      <c r="L2" t="str">
        <f>"|"&amp;RIGHT(D2,2)&amp;"|"&amp;C2&amp;"|"&amp;I2&amp;"|"</f>
        <v>|医士|蘇生||</v>
      </c>
    </row>
    <row r="3" spans="1:12" thickBot="1">
      <c r="A3" s="45">
        <v>4000</v>
      </c>
      <c r="B3" s="46" t="str">
        <f>PHONETIC(C3)</f>
        <v>しゅじゅつ</v>
      </c>
      <c r="C3" s="46" t="s">
        <v>373</v>
      </c>
      <c r="D3" s="56" t="s" ph="1">
        <v>966</v>
      </c>
      <c r="E3" s="56" ph="1"/>
      <c r="I3" s="47" t="s">
        <v>395</v>
      </c>
      <c r="J3" t="str">
        <f>IF(K3="","",IF(COUNTIF(K:K,K3)&gt;=2,"重複あり",""))</f>
        <v/>
      </c>
      <c r="K3" s="180" t="str">
        <f>C3&amp;D3</f>
        <v>手術医士000</v>
      </c>
      <c r="L3" t="str">
        <f>"|"&amp;RIGHT(D3,2)&amp;"|"&amp;C3&amp;"|"&amp;I3&amp;"|"</f>
        <v>|00|手術|医士の基本アビリティ|</v>
      </c>
    </row>
    <row r="4" spans="1:12" thickBot="1">
      <c r="A4" s="45">
        <v>7500</v>
      </c>
      <c r="D4" s="57" t="s" ph="1">
        <v>149</v>
      </c>
      <c r="E4" s="57" ph="1"/>
      <c r="I4" s="46" t="s">
        <v>149</v>
      </c>
      <c r="J4" t="str">
        <f>IF(K4="","",IF(COUNTIF(K:K,K4)&gt;=2,"重複あり",""))</f>
        <v/>
      </c>
      <c r="K4" s="180" t="str">
        <f>C4&amp;D4</f>
        <v>いんだら（午）</v>
      </c>
      <c r="L4" t="str">
        <f>"|"&amp;RIGHT(D4,2)&amp;"|"&amp;C4&amp;"|"&amp;I4&amp;"|"</f>
        <v>|午）||いんだら（午）|</v>
      </c>
    </row>
    <row r="5" spans="1:12" thickBot="1">
      <c r="A5" s="45">
        <v>5400</v>
      </c>
      <c r="B5" s="46" t="str">
        <f>PHONETIC(C5)</f>
        <v>かいたい</v>
      </c>
      <c r="C5" s="46" t="s">
        <v>594</v>
      </c>
      <c r="D5" s="56" t="s" ph="1">
        <v>978</v>
      </c>
      <c r="E5" s="56" ph="1"/>
      <c r="I5" s="47" t="s">
        <v>592</v>
      </c>
      <c r="J5" t="str">
        <f>IF(K5="","",IF(COUNTIF(K:K,K5)&gt;=2,"重複あり",""))</f>
        <v/>
      </c>
      <c r="K5" s="180" t="str">
        <f>C5&amp;D5</f>
        <v>解体解体士000</v>
      </c>
      <c r="L5" t="str">
        <f>"|"&amp;RIGHT(D5,2)&amp;"|"&amp;C5&amp;"|"&amp;I5&amp;"|"</f>
        <v>|00|解体|解体士の基本アビリティ|</v>
      </c>
    </row>
    <row r="6" spans="1:12" thickBot="1">
      <c r="A6" s="45">
        <v>54</v>
      </c>
      <c r="B6" s="46" t="str">
        <f>PHONETIC(C6)</f>
        <v>かいじょう</v>
      </c>
      <c r="C6" s="46" t="s">
        <v>258</v>
      </c>
      <c r="D6" s="56" t="s" ph="1">
        <v>1036</v>
      </c>
      <c r="E6" s="56" ph="1"/>
      <c r="J6" t="str">
        <f>IF(K6="","",IF(COUNTIF(K:K,K6)&gt;=2,"重複あり",""))</f>
        <v/>
      </c>
      <c r="K6" s="180" t="str">
        <f>C6&amp;D6</f>
        <v>解錠鍵士</v>
      </c>
      <c r="L6" t="str">
        <f>"|"&amp;RIGHT(D6,2)&amp;"|"&amp;C6&amp;"|"&amp;I6&amp;"|"</f>
        <v>|鍵士|解錠||</v>
      </c>
    </row>
    <row r="7" spans="1:12" thickBot="1">
      <c r="A7" s="45">
        <v>6900</v>
      </c>
      <c r="D7" s="57" t="s" ph="1">
        <v>151</v>
      </c>
      <c r="E7" s="57" ph="1"/>
      <c r="I7" s="46" t="s">
        <v>151</v>
      </c>
      <c r="J7" t="str">
        <f>IF(K7="","",IF(COUNTIF(K:K,K7)&gt;=2,"重複あり",""))</f>
        <v/>
      </c>
      <c r="K7" s="180" t="str">
        <f>C7&amp;D7</f>
        <v>鍵士（びから）（子）</v>
      </c>
      <c r="L7" t="str">
        <f>"|"&amp;RIGHT(D7,2)&amp;"|"&amp;C7&amp;"|"&amp;I7&amp;"|"</f>
        <v>|子）||鍵士（びから）（子）|</v>
      </c>
    </row>
    <row r="8" spans="1:12" thickBot="1">
      <c r="A8" s="45">
        <v>3800</v>
      </c>
      <c r="B8" s="46" t="str">
        <f>PHONETIC(C8)</f>
        <v>えんそう</v>
      </c>
      <c r="C8" s="46" t="s">
        <v>371</v>
      </c>
      <c r="D8" s="56" t="s" ph="1">
        <v>964</v>
      </c>
      <c r="E8" s="56" ph="1"/>
      <c r="I8" s="47" t="s">
        <v>393</v>
      </c>
      <c r="J8" t="str">
        <f>IF(K8="","",IF(COUNTIF(K:K,K8)&gt;=2,"重複あり",""))</f>
        <v/>
      </c>
      <c r="K8" s="180" t="str">
        <f>C8&amp;D8</f>
        <v>演奏楽士000</v>
      </c>
      <c r="L8" t="str">
        <f>"|"&amp;RIGHT(D8,2)&amp;"|"&amp;C8&amp;"|"&amp;I8&amp;"|"</f>
        <v>|00|演奏|楽士の基本アビリティ|</v>
      </c>
    </row>
    <row r="9" spans="1:12" thickBot="1">
      <c r="B9" s="46" t="str">
        <f>PHONETIC(C9)</f>
        <v>せいれん</v>
      </c>
      <c r="C9" s="46" t="s">
        <v>283</v>
      </c>
      <c r="D9" s="56" t="s" ph="1">
        <v>1037</v>
      </c>
      <c r="E9" s="56" ph="1"/>
      <c r="J9" t="str">
        <f>IF(K9="","",IF(COUNTIF(K:K,K9)&gt;=2,"重複あり",""))</f>
        <v/>
      </c>
      <c r="K9" s="180" t="str">
        <f>C9&amp;D9</f>
        <v>精錬鍛冶士</v>
      </c>
      <c r="L9" t="str">
        <f>"|"&amp;RIGHT(D9,2)&amp;"|"&amp;C9&amp;"|"&amp;I9&amp;"|"</f>
        <v>|冶士|精錬||</v>
      </c>
    </row>
    <row r="10" spans="1:12" thickBot="1">
      <c r="A10" s="45">
        <v>58</v>
      </c>
      <c r="B10" s="46" t="str">
        <f>PHONETIC(C10)</f>
        <v>ぶきせいせい</v>
      </c>
      <c r="C10" s="46" t="s">
        <v>282</v>
      </c>
      <c r="D10" s="56" t="s" ph="1">
        <v>1037</v>
      </c>
      <c r="E10" s="56" ph="1"/>
      <c r="J10" t="str">
        <f>IF(K10="","",IF(COUNTIF(K:K,K10)&gt;=2,"重複あり",""))</f>
        <v/>
      </c>
      <c r="K10" s="180" t="str">
        <f>C10&amp;D10</f>
        <v>武器生成鍛冶士</v>
      </c>
      <c r="L10" t="str">
        <f>"|"&amp;RIGHT(D10,2)&amp;"|"&amp;C10&amp;"|"&amp;I10&amp;"|"</f>
        <v>|冶士|武器生成||</v>
      </c>
    </row>
    <row r="11" spans="1:12" thickBot="1">
      <c r="A11" s="45">
        <v>61</v>
      </c>
      <c r="B11" s="46" t="str">
        <f>PHONETIC(C11)</f>
        <v>ぶっしつごうせい</v>
      </c>
      <c r="C11" s="46" t="s">
        <v>260</v>
      </c>
      <c r="D11" s="56" t="s" ph="1">
        <v>1037</v>
      </c>
      <c r="E11" s="56" ph="1"/>
      <c r="J11" t="str">
        <f>IF(K11="","",IF(COUNTIF(K:K,K11)&gt;=2,"重複あり",""))</f>
        <v/>
      </c>
      <c r="K11" s="180" t="str">
        <f>C11&amp;D11</f>
        <v>物質合成鍛冶士</v>
      </c>
      <c r="L11" t="str">
        <f>"|"&amp;RIGHT(D11,2)&amp;"|"&amp;C11&amp;"|"&amp;I11&amp;"|"</f>
        <v>|冶士|物質合成||</v>
      </c>
    </row>
    <row r="12" spans="1:12" thickBot="1">
      <c r="A12" s="45">
        <v>3600</v>
      </c>
      <c r="B12" s="46" t="str">
        <f>PHONETIC(C12)</f>
        <v>れんぎ</v>
      </c>
      <c r="C12" s="46" t="s">
        <v>369</v>
      </c>
      <c r="D12" s="56" t="s" ph="1">
        <v>962</v>
      </c>
      <c r="E12" s="56" ph="1"/>
      <c r="I12" s="47" t="s">
        <v>391</v>
      </c>
      <c r="J12" t="str">
        <f>IF(K12="","",IF(COUNTIF(K:K,K12)&gt;=2,"重複あり",""))</f>
        <v/>
      </c>
      <c r="K12" s="180" t="str">
        <f>C12&amp;D12</f>
        <v>錬技鍛冶士000</v>
      </c>
      <c r="L12" t="str">
        <f>"|"&amp;RIGHT(D12,2)&amp;"|"&amp;C12&amp;"|"&amp;I12&amp;"|"</f>
        <v>|00|錬技|鍛冶士の基本アビリティ|</v>
      </c>
    </row>
    <row r="13" spans="1:12" thickBot="1">
      <c r="A13" s="45">
        <v>5300</v>
      </c>
      <c r="B13" s="46" t="str">
        <f>PHONETIC(C13)</f>
        <v>ゆう</v>
      </c>
      <c r="C13" s="46" t="s">
        <v>609</v>
      </c>
      <c r="D13" s="56" t="s" ph="1">
        <v>977</v>
      </c>
      <c r="E13" s="56" ph="1"/>
      <c r="I13" s="47" t="s">
        <v>591</v>
      </c>
      <c r="J13" t="str">
        <f>IF(K13="","",IF(COUNTIF(K:K,K13)&gt;=2,"重複あり",""))</f>
        <v/>
      </c>
      <c r="K13" s="180" t="str">
        <f>C13&amp;D13</f>
        <v>結う髪結い士000</v>
      </c>
      <c r="L13" t="str">
        <f>"|"&amp;RIGHT(D13,2)&amp;"|"&amp;C13&amp;"|"&amp;I13&amp;"|"</f>
        <v>|00|結う|髪結い士の基本アビリティ|</v>
      </c>
    </row>
    <row r="14" spans="1:12" thickBot="1">
      <c r="B14" s="46" t="str">
        <f>PHONETIC(C14)</f>
        <v>せんぱつ</v>
      </c>
      <c r="C14" s="46" t="s">
        <v>254</v>
      </c>
      <c r="D14" s="56" t="s" ph="1">
        <v>992</v>
      </c>
      <c r="E14" s="56" ph="1"/>
      <c r="J14" t="str">
        <f>IF(K14="","",IF(COUNTIF(K:K,K14)&gt;=2,"重複あり",""))</f>
        <v/>
      </c>
      <c r="K14" s="180" t="str">
        <f>C14&amp;D14</f>
        <v>洗髪髪結い士002</v>
      </c>
      <c r="L14" t="str">
        <f>"|"&amp;RIGHT(D14,2)&amp;"|"&amp;C14&amp;"|"&amp;I14&amp;"|"</f>
        <v>|02|洗髪||</v>
      </c>
    </row>
    <row r="15" spans="1:12" thickBot="1">
      <c r="B15" s="46" t="str">
        <f>PHONETIC(C15)</f>
        <v>せんじょうこうりつ</v>
      </c>
      <c r="C15" s="46" t="s">
        <v>226</v>
      </c>
      <c r="D15" s="56" t="s" ph="1">
        <v>993</v>
      </c>
      <c r="E15" s="56" ph="1"/>
      <c r="J15" t="str">
        <f>IF(K15="","",IF(COUNTIF(K:K,K15)&gt;=2,"重複あり",""))</f>
        <v/>
      </c>
      <c r="K15" s="180" t="str">
        <f>C15&amp;D15</f>
        <v>洗浄効率髪結い士003</v>
      </c>
      <c r="L15" t="str">
        <f>"|"&amp;RIGHT(D15,2)&amp;"|"&amp;C15&amp;"|"&amp;I15&amp;"|"</f>
        <v>|03|洗浄効率||</v>
      </c>
    </row>
    <row r="16" spans="1:12" thickBot="1">
      <c r="A16" s="45">
        <v>4100</v>
      </c>
      <c r="B16" s="46" t="str">
        <f>PHONETIC(C16)</f>
        <v>いりょう</v>
      </c>
      <c r="C16" s="46" t="s">
        <v>374</v>
      </c>
      <c r="D16" s="56" t="s" ph="1">
        <v>967</v>
      </c>
      <c r="E16" s="56" ph="1"/>
      <c r="I16" s="47" t="s">
        <v>396</v>
      </c>
      <c r="J16" t="str">
        <f>IF(K16="","",IF(COUNTIF(K:K,K16)&gt;=2,"重複あり",""))</f>
        <v/>
      </c>
      <c r="K16" s="180" t="str">
        <f>C16&amp;D16</f>
        <v>医療看護婦000</v>
      </c>
      <c r="L16" t="str">
        <f>"|"&amp;RIGHT(D16,2)&amp;"|"&amp;C16&amp;"|"&amp;I16&amp;"|"</f>
        <v>|00|医療|看護婦の基本アビリティ|</v>
      </c>
    </row>
    <row r="17" spans="1:12" thickBot="1">
      <c r="A17" s="45">
        <v>4300</v>
      </c>
      <c r="B17" s="46" t="str">
        <f>PHONETIC(C17)</f>
        <v>きかい</v>
      </c>
      <c r="C17" s="46" t="s">
        <v>376</v>
      </c>
      <c r="D17" s="56" t="s" ph="1">
        <v>969</v>
      </c>
      <c r="E17" s="56" ph="1"/>
      <c r="I17" s="47" t="s">
        <v>398</v>
      </c>
      <c r="J17" t="str">
        <f>IF(K17="","",IF(COUNTIF(K:K,K17)&gt;=2,"重複あり",""))</f>
        <v/>
      </c>
      <c r="K17" s="180" t="str">
        <f>C17&amp;D17</f>
        <v>機械機械工000</v>
      </c>
      <c r="L17" t="str">
        <f>"|"&amp;RIGHT(D17,2)&amp;"|"&amp;C17&amp;"|"&amp;I17&amp;"|"</f>
        <v>|00|機械|機械工の基本アビリティ|</v>
      </c>
    </row>
    <row r="18" spans="1:12" thickBot="1">
      <c r="A18" s="45">
        <v>4200</v>
      </c>
      <c r="B18" s="46" t="str">
        <f>PHONETIC(C18)</f>
        <v>さす</v>
      </c>
      <c r="C18" s="46" t="s">
        <v>375</v>
      </c>
      <c r="D18" s="56" t="s" ph="1">
        <v>968</v>
      </c>
      <c r="E18" s="56" ph="1"/>
      <c r="I18" s="47" t="s">
        <v>397</v>
      </c>
      <c r="J18" t="str">
        <f>IF(K18="","",IF(COUNTIF(K:K,K18)&gt;=2,"重複あり",""))</f>
        <v/>
      </c>
      <c r="K18" s="180" t="str">
        <f>C18&amp;D18</f>
        <v>指す棋士000</v>
      </c>
      <c r="L18" t="str">
        <f>"|"&amp;RIGHT(D18,2)&amp;"|"&amp;C18&amp;"|"&amp;I18&amp;"|"</f>
        <v>|00|指す|棋士の基本アビリティ|</v>
      </c>
    </row>
    <row r="19" spans="1:12" thickBot="1">
      <c r="A19" s="45">
        <v>2400</v>
      </c>
      <c r="B19" s="46" t="str">
        <f>PHONETIC(C19)</f>
        <v>ばじゅつ</v>
      </c>
      <c r="C19" s="46" t="s">
        <v>361</v>
      </c>
      <c r="D19" s="56" t="s" ph="1">
        <v>950</v>
      </c>
      <c r="E19" s="56" ph="1"/>
      <c r="I19" s="47" t="s">
        <v>380</v>
      </c>
      <c r="J19" t="str">
        <f>IF(K19="","",IF(COUNTIF(K:K,K19)&gt;=2,"重複あり",""))</f>
        <v/>
      </c>
      <c r="K19" s="180" t="str">
        <f>C19&amp;D19</f>
        <v>馬術騎兵000</v>
      </c>
      <c r="L19" t="str">
        <f>"|"&amp;RIGHT(D19,2)&amp;"|"&amp;C19&amp;"|"&amp;I19&amp;"|"</f>
        <v>|00|馬術|騎兵の基本アビリティ|</v>
      </c>
    </row>
    <row r="20" spans="1:12" thickBot="1">
      <c r="A20" s="45">
        <v>19</v>
      </c>
      <c r="B20" s="46" t="str">
        <f>PHONETIC(C20)</f>
        <v>きじょう</v>
      </c>
      <c r="C20" s="46" t="s">
        <v>553</v>
      </c>
      <c r="D20" s="56" t="s" ph="1">
        <v>935</v>
      </c>
      <c r="E20" s="56" ph="1"/>
      <c r="J20" t="str">
        <f>IF(K20="","",IF(COUNTIF(K:K,K20)&gt;=2,"重複あり",""))</f>
        <v/>
      </c>
      <c r="K20" s="180" t="str">
        <f>C20&amp;D20</f>
        <v>騎乗騎兵001</v>
      </c>
      <c r="L20" t="str">
        <f>"|"&amp;RIGHT(D20,2)&amp;"|"&amp;C20&amp;"|"&amp;I20&amp;"|"</f>
        <v>|01|騎乗||</v>
      </c>
    </row>
    <row r="21" spans="1:12" thickBot="1">
      <c r="B21" s="46" t="str">
        <f>PHONETIC(C21)</f>
        <v>いかさま</v>
      </c>
      <c r="C21" s="46" t="s">
        <v>528</v>
      </c>
      <c r="D21" s="56" t="s" ph="1">
        <v>1044</v>
      </c>
      <c r="E21" s="56" ph="1"/>
      <c r="J21" t="str">
        <f>IF(K21="","",IF(COUNTIF(K:K,K21)&gt;=2,"重複あり",""))</f>
        <v/>
      </c>
      <c r="K21" s="180" t="str">
        <f>C21&amp;D21</f>
        <v>イカサマギャンブラー</v>
      </c>
      <c r="L21" t="str">
        <f>"|"&amp;RIGHT(D21,2)&amp;"|"&amp;C21&amp;"|"&amp;I21&amp;"|"</f>
        <v>|ラー|イカサマ||</v>
      </c>
    </row>
    <row r="22" spans="1:12" thickBot="1">
      <c r="B22" s="46" t="str">
        <f>PHONETIC(C22)</f>
        <v>うそつき</v>
      </c>
      <c r="C22" s="46" t="s">
        <v>274</v>
      </c>
      <c r="D22" s="56" t="s" ph="1">
        <v>1044</v>
      </c>
      <c r="E22" s="56" ph="1"/>
      <c r="J22" t="str">
        <f>IF(K22="","",IF(COUNTIF(K:K,K22)&gt;=2,"重複あり",""))</f>
        <v/>
      </c>
      <c r="K22" s="180" t="str">
        <f>C22&amp;D22</f>
        <v>嘘つきギャンブラー</v>
      </c>
      <c r="L22" t="str">
        <f>"|"&amp;RIGHT(D22,2)&amp;"|"&amp;C22&amp;"|"&amp;I22&amp;"|"</f>
        <v>|ラー|嘘つき||</v>
      </c>
    </row>
    <row r="23" spans="1:12" thickBot="1">
      <c r="B23" s="46" t="str">
        <f>PHONETIC(C23)</f>
        <v>うちけし</v>
      </c>
      <c r="C23" s="46" t="s">
        <v>1011</v>
      </c>
      <c r="D23" s="57" t="s" ph="1">
        <v>1044</v>
      </c>
      <c r="E23" s="57" ph="1"/>
      <c r="J23" t="str">
        <f>IF(K23="","",IF(COUNTIF(K:K,K23)&gt;=2,"重複あり",""))</f>
        <v/>
      </c>
      <c r="K23" s="180" t="str">
        <f>C23&amp;D23</f>
        <v>打ち消しギャンブラー</v>
      </c>
      <c r="L23" t="str">
        <f>"|"&amp;RIGHT(D23,2)&amp;"|"&amp;C23&amp;"|"&amp;I23&amp;"|"</f>
        <v>|ラー|打ち消し||</v>
      </c>
    </row>
    <row r="24" spans="1:12" thickBot="1">
      <c r="B24" s="46" t="str">
        <f>PHONETIC(C24)</f>
        <v>うん</v>
      </c>
      <c r="C24" s="46" t="s">
        <v>277</v>
      </c>
      <c r="D24" s="56" t="s" ph="1">
        <v>1044</v>
      </c>
      <c r="E24" s="56" ph="1"/>
      <c r="J24" t="str">
        <f>IF(K24="","",IF(COUNTIF(K:K,K24)&gt;=2,"重複あり",""))</f>
        <v/>
      </c>
      <c r="K24" s="180" t="str">
        <f>C24&amp;D24</f>
        <v>運ギャンブラー</v>
      </c>
      <c r="L24" t="str">
        <f>"|"&amp;RIGHT(D24,2)&amp;"|"&amp;C24&amp;"|"&amp;I24&amp;"|"</f>
        <v>|ラー|運||</v>
      </c>
    </row>
    <row r="25" spans="1:12" thickBot="1">
      <c r="B25" s="46" t="str">
        <f>PHONETIC(C25)</f>
        <v>かくりつ</v>
      </c>
      <c r="C25" s="46" t="s">
        <v>335</v>
      </c>
      <c r="D25" s="56" t="s" ph="1">
        <v>1044</v>
      </c>
      <c r="E25" s="56" ph="1"/>
      <c r="J25" t="str">
        <f>IF(K25="","",IF(COUNTIF(K:K,K25)&gt;=2,"重複あり",""))</f>
        <v/>
      </c>
      <c r="K25" s="180" t="str">
        <f>C25&amp;D25</f>
        <v>確率ギャンブラー</v>
      </c>
      <c r="L25" t="str">
        <f>"|"&amp;RIGHT(D25,2)&amp;"|"&amp;C25&amp;"|"&amp;I25&amp;"|"</f>
        <v>|ラー|確率||</v>
      </c>
    </row>
    <row r="26" spans="1:12" thickBot="1">
      <c r="B26" s="46" t="str">
        <f>PHONETIC(C26)</f>
        <v>ぽーかーふぇいす</v>
      </c>
      <c r="C26" s="46" t="s">
        <v>542</v>
      </c>
      <c r="D26" s="56" t="s" ph="1">
        <v>1044</v>
      </c>
      <c r="E26" s="56" ph="1"/>
      <c r="J26" t="str">
        <f>IF(K26="","",IF(COUNTIF(K:K,K26)&gt;=2,"重複あり",""))</f>
        <v/>
      </c>
      <c r="K26" s="180" t="str">
        <f>C26&amp;D26</f>
        <v>ポーカーフェイスギャンブラー</v>
      </c>
      <c r="L26" t="str">
        <f>"|"&amp;RIGHT(D26,2)&amp;"|"&amp;C26&amp;"|"&amp;I26&amp;"|"</f>
        <v>|ラー|ポーカーフェイス||</v>
      </c>
    </row>
    <row r="27" spans="1:12" thickBot="1">
      <c r="A27" s="45">
        <v>3100</v>
      </c>
      <c r="B27" s="46" t="str">
        <f>PHONETIC(C27)</f>
        <v>すろっと</v>
      </c>
      <c r="C27" s="46" t="s">
        <v>525</v>
      </c>
      <c r="D27" s="56" t="s" ph="1">
        <v>957</v>
      </c>
      <c r="E27" s="56" ph="1"/>
      <c r="I27" s="47" t="s">
        <v>386</v>
      </c>
      <c r="J27" t="str">
        <f>IF(K27="","",IF(COUNTIF(K:K,K27)&gt;=2,"重複あり",""))</f>
        <v/>
      </c>
      <c r="K27" s="180" t="str">
        <f>C27&amp;D27</f>
        <v>スロットギャンブラー000</v>
      </c>
      <c r="L27" t="str">
        <f>"|"&amp;RIGHT(D27,2)&amp;"|"&amp;C27&amp;"|"&amp;I27&amp;"|"</f>
        <v>|00|スロット|ギャンブラーの基本アビリティ|</v>
      </c>
    </row>
    <row r="28" spans="1:12" thickBot="1">
      <c r="B28" s="46" t="str">
        <f>PHONETIC(C28)</f>
        <v>こううん</v>
      </c>
      <c r="C28" s="46" t="s">
        <v>190</v>
      </c>
      <c r="D28" s="56" t="s" ph="1">
        <v>996</v>
      </c>
      <c r="E28" s="56" ph="1"/>
      <c r="J28" t="str">
        <f>IF(K28="","",IF(COUNTIF(K:K,K28)&gt;=2,"重複あり",""))</f>
        <v/>
      </c>
      <c r="K28" s="180" t="str">
        <f>C28&amp;D28</f>
        <v>幸運ギャンブラー002</v>
      </c>
      <c r="L28" t="str">
        <f>"|"&amp;RIGHT(D28,2)&amp;"|"&amp;C28&amp;"|"&amp;I28&amp;"|"</f>
        <v>|02|幸運||</v>
      </c>
    </row>
    <row r="29" spans="1:12" thickBot="1">
      <c r="B29" s="46" t="str">
        <f>PHONETIC(C29)</f>
        <v>こいんなげ</v>
      </c>
      <c r="C29" s="46" t="s">
        <v>183</v>
      </c>
      <c r="D29" s="56" t="s" ph="1">
        <v>995</v>
      </c>
      <c r="E29" s="56" ph="1"/>
      <c r="J29" t="str">
        <f>IF(K29="","",IF(COUNTIF(K:K,K29)&gt;=2,"重複あり",""))</f>
        <v/>
      </c>
      <c r="K29" s="180" t="str">
        <f>C29&amp;D29</f>
        <v>コイン投げギャンブラー003</v>
      </c>
      <c r="L29" t="str">
        <f>"|"&amp;RIGHT(D29,2)&amp;"|"&amp;C29&amp;"|"&amp;I29&amp;"|"</f>
        <v>|03|コイン投げ||</v>
      </c>
    </row>
    <row r="30" spans="1:12" thickBot="1">
      <c r="B30" s="46" t="str">
        <f>PHONETIC(C30)</f>
        <v>けはいさっち</v>
      </c>
      <c r="C30" s="46" t="s">
        <v>811</v>
      </c>
      <c r="D30" s="57" t="s" ph="1">
        <v>1052</v>
      </c>
      <c r="E30" s="57" ph="1"/>
      <c r="J30" t="str">
        <f>IF(K30="","",IF(COUNTIF(K:K,K30)&gt;=2,"重複あり",""))</f>
        <v/>
      </c>
      <c r="K30" s="180" t="str">
        <f>C30&amp;D30</f>
        <v>気配察知弓士</v>
      </c>
      <c r="L30" t="str">
        <f>"|"&amp;RIGHT(D30,2)&amp;"|"&amp;C30&amp;"|"&amp;I30&amp;"|"</f>
        <v>|弓士|気配察知||</v>
      </c>
    </row>
    <row r="31" spans="1:12" thickBot="1">
      <c r="A31" s="45">
        <v>1300</v>
      </c>
      <c r="B31" s="46" t="str">
        <f>PHONETIC(C31)</f>
        <v>ゆみじゅつ</v>
      </c>
      <c r="C31" s="46" t="s">
        <v>343</v>
      </c>
      <c r="D31" s="56" t="s" ph="1">
        <v>940</v>
      </c>
      <c r="E31" s="56" ph="1"/>
      <c r="I31" s="47" t="s">
        <v>477</v>
      </c>
      <c r="J31" t="str">
        <f>IF(K31="","",IF(COUNTIF(K:K,K31)&gt;=2,"重複あり",""))</f>
        <v/>
      </c>
      <c r="K31" s="180" t="str">
        <f>C31&amp;D31</f>
        <v>弓術弓士000</v>
      </c>
      <c r="L31" t="str">
        <f>"|"&amp;RIGHT(D31,2)&amp;"|"&amp;C31&amp;"|"&amp;I31&amp;"|"</f>
        <v>|00|弓術|弓士の基本アビリティ|</v>
      </c>
    </row>
    <row r="32" spans="1:12" thickBot="1">
      <c r="B32" s="46" t="str">
        <f>PHONETIC(C32)</f>
        <v>いる</v>
      </c>
      <c r="C32" s="46" t="s">
        <v>922</v>
      </c>
      <c r="D32" s="57" t="s" ph="1">
        <v>923</v>
      </c>
      <c r="E32" s="57" ph="1"/>
      <c r="I32" s="47" t="s">
        <v>924</v>
      </c>
      <c r="J32" t="str">
        <f>IF(K32="","",IF(COUNTIF(K:K,K32)&gt;=2,"重複あり",""))</f>
        <v/>
      </c>
      <c r="K32" s="180" t="str">
        <f>C32&amp;D32</f>
        <v>射る弓士001</v>
      </c>
      <c r="L32" t="str">
        <f>"|"&amp;RIGHT(D32,2)&amp;"|"&amp;C32&amp;"|"&amp;I32&amp;"|"</f>
        <v>|01|射る|弓を射る|</v>
      </c>
    </row>
    <row r="33" spans="1:12" thickBot="1">
      <c r="B33" s="46" t="str">
        <f>PHONETIC(C33)</f>
        <v>そうてん</v>
      </c>
      <c r="C33" s="46" t="s">
        <v>929</v>
      </c>
      <c r="D33" s="57" t="s" ph="1">
        <v>925</v>
      </c>
      <c r="E33" s="57" ph="1"/>
      <c r="I33" s="47" t="s">
        <v>931</v>
      </c>
      <c r="J33" t="str">
        <f>IF(K33="","",IF(COUNTIF(K:K,K33)&gt;=2,"重複あり",""))</f>
        <v/>
      </c>
      <c r="K33" s="180" t="str">
        <f>C33&amp;D33</f>
        <v>装填弓士002</v>
      </c>
      <c r="L33" t="str">
        <f>"|"&amp;RIGHT(D33,2)&amp;"|"&amp;C33&amp;"|"&amp;I33&amp;"|"</f>
        <v>|02|装填|矢をセットする速度がアップ|</v>
      </c>
    </row>
    <row r="34" spans="1:12" thickBot="1">
      <c r="B34" s="46" t="str">
        <f>PHONETIC(C34)</f>
        <v>せいしんとういつ</v>
      </c>
      <c r="C34" s="46" t="s">
        <v>926</v>
      </c>
      <c r="D34" s="57" t="s" ph="1">
        <v>927</v>
      </c>
      <c r="E34" s="57" ph="1"/>
      <c r="J34" t="str">
        <f>IF(K34="","",IF(COUNTIF(K:K,K34)&gt;=2,"重複あり",""))</f>
        <v/>
      </c>
      <c r="K34" s="180" t="str">
        <f>C34&amp;D34</f>
        <v>精神統一弓士003</v>
      </c>
      <c r="L34" t="str">
        <f>"|"&amp;RIGHT(D34,2)&amp;"|"&amp;C34&amp;"|"&amp;I34&amp;"|"</f>
        <v>|03|精神統一||</v>
      </c>
    </row>
    <row r="35" spans="1:12" thickBot="1">
      <c r="B35" s="46" t="str">
        <f>PHONETIC(C35)</f>
        <v>しゅうちゅう</v>
      </c>
      <c r="C35" s="46" t="s">
        <v>930</v>
      </c>
      <c r="D35" s="57" t="s" ph="1">
        <v>928</v>
      </c>
      <c r="E35" s="57" ph="1"/>
      <c r="J35" t="str">
        <f>IF(K35="","",IF(COUNTIF(K:K,K35)&gt;=2,"重複あり",""))</f>
        <v/>
      </c>
      <c r="K35" s="180" t="str">
        <f>C35&amp;D35</f>
        <v>集中弓士004</v>
      </c>
      <c r="L35" t="str">
        <f>"|"&amp;RIGHT(D35,2)&amp;"|"&amp;C35&amp;"|"&amp;I35&amp;"|"</f>
        <v>|04|集中||</v>
      </c>
    </row>
    <row r="36" spans="1:12" thickBot="1">
      <c r="B36" s="46" t="str">
        <f>PHONETIC(C36)</f>
        <v>さくてき</v>
      </c>
      <c r="C36" s="46" t="s">
        <v>812</v>
      </c>
      <c r="D36" s="57" t="s" ph="1">
        <v>998</v>
      </c>
      <c r="E36" s="57" ph="1"/>
      <c r="J36" t="str">
        <f>IF(K36="","",IF(COUNTIF(K:K,K36)&gt;=2,"重複あり",""))</f>
        <v/>
      </c>
      <c r="K36" s="180" t="str">
        <f>C36&amp;D36</f>
        <v>索敵弓士006</v>
      </c>
      <c r="L36" t="str">
        <f>"|"&amp;RIGHT(D36,2)&amp;"|"&amp;C36&amp;"|"&amp;I36&amp;"|"</f>
        <v>|06|索敵||</v>
      </c>
    </row>
    <row r="37" spans="1:12" thickBot="1">
      <c r="A37" s="45">
        <v>2600</v>
      </c>
      <c r="B37" s="46" t="str">
        <f>PHONETIC(C37)</f>
        <v>じゅぎょう</v>
      </c>
      <c r="C37" s="46" t="s">
        <v>363</v>
      </c>
      <c r="D37" s="56" t="s" ph="1">
        <v>952</v>
      </c>
      <c r="E37" s="56" ph="1"/>
      <c r="I37" s="47" t="s">
        <v>382</v>
      </c>
      <c r="J37" t="str">
        <f>IF(K37="","",IF(COUNTIF(K:K,K37)&gt;=2,"重複あり",""))</f>
        <v/>
      </c>
      <c r="K37" s="180" t="str">
        <f>C37&amp;D37</f>
        <v>授業教師000</v>
      </c>
      <c r="L37" t="str">
        <f>"|"&amp;RIGHT(D37,2)&amp;"|"&amp;C37&amp;"|"&amp;I37&amp;"|"</f>
        <v>|00|授業|教師の基本アビリティ|</v>
      </c>
    </row>
    <row r="38" spans="1:12" thickBot="1">
      <c r="A38" s="45">
        <v>3500</v>
      </c>
      <c r="B38" s="46" t="str">
        <f>PHONETIC(C38)</f>
        <v>あばれる</v>
      </c>
      <c r="C38" s="46" t="s">
        <v>526</v>
      </c>
      <c r="D38" s="56" t="s" ph="1">
        <v>961</v>
      </c>
      <c r="E38" s="56" ph="1"/>
      <c r="I38" s="47" t="s">
        <v>390</v>
      </c>
      <c r="J38" t="str">
        <f>IF(K38="","",IF(COUNTIF(K:K,K38)&gt;=2,"重複あり",""))</f>
        <v/>
      </c>
      <c r="K38" s="180" t="str">
        <f>C38&amp;D38</f>
        <v>あばれる狂戦士000</v>
      </c>
      <c r="L38" t="str">
        <f>"|"&amp;RIGHT(D38,2)&amp;"|"&amp;C38&amp;"|"&amp;I38&amp;"|"</f>
        <v>|00|あばれる|狂戦士の基本アビリティ|</v>
      </c>
    </row>
    <row r="39" spans="1:12" thickBot="1">
      <c r="B39" s="46" t="str">
        <f>PHONETIC(C39)</f>
        <v>はんきょう</v>
      </c>
      <c r="C39" s="46" t="s">
        <v>415</v>
      </c>
      <c r="D39" s="56" t="s" ph="1">
        <v>1060</v>
      </c>
      <c r="E39" s="56" ph="1"/>
      <c r="J39" t="str">
        <f>IF(K39="","",IF(COUNTIF(K:K,K39)&gt;=2,"重複あり",""))</f>
        <v/>
      </c>
      <c r="K39" s="180" t="str">
        <f>C39&amp;D39</f>
        <v>反響吟遊詩人</v>
      </c>
      <c r="L39" t="str">
        <f>"|"&amp;RIGHT(D39,2)&amp;"|"&amp;C39&amp;"|"&amp;I39&amp;"|"</f>
        <v>|詩人|反響||</v>
      </c>
    </row>
    <row r="40" spans="1:12" thickBot="1">
      <c r="B40" s="46" t="str">
        <f>PHONETIC(C40)</f>
        <v>りんしょう</v>
      </c>
      <c r="C40" s="46" t="s">
        <v>424</v>
      </c>
      <c r="D40" s="56" t="s" ph="1">
        <v>1064</v>
      </c>
      <c r="E40" s="56" ph="1"/>
      <c r="J40" t="str">
        <f>IF(K40="","",IF(COUNTIF(K:K,K40)&gt;=2,"重複あり",""))</f>
        <v/>
      </c>
      <c r="K40" s="180" t="str">
        <f>C40&amp;D40</f>
        <v>輪唱吟遊詩人</v>
      </c>
      <c r="L40" t="str">
        <f>"|"&amp;RIGHT(D40,2)&amp;"|"&amp;C40&amp;"|"&amp;I40&amp;"|"</f>
        <v>|詩人|輪唱||</v>
      </c>
    </row>
    <row r="41" spans="1:12" thickBot="1">
      <c r="A41" s="45">
        <v>3700</v>
      </c>
      <c r="B41" s="46" t="str">
        <f>PHONETIC(C41)</f>
        <v>かしょう</v>
      </c>
      <c r="C41" s="46" t="s">
        <v>370</v>
      </c>
      <c r="D41" s="56" t="s" ph="1">
        <v>963</v>
      </c>
      <c r="E41" s="56" ph="1"/>
      <c r="I41" s="47" t="s">
        <v>392</v>
      </c>
      <c r="J41" t="str">
        <f>IF(K41="","",IF(COUNTIF(K:K,K41)&gt;=2,"重複あり",""))</f>
        <v/>
      </c>
      <c r="K41" s="180" t="str">
        <f>C41&amp;D41</f>
        <v>歌唱吟遊詩人000</v>
      </c>
      <c r="L41" t="str">
        <f>"|"&amp;RIGHT(D41,2)&amp;"|"&amp;C41&amp;"|"&amp;I41&amp;"|"</f>
        <v>|00|歌唱|吟遊詩人の基本アビリティ|</v>
      </c>
    </row>
    <row r="42" spans="1:12" thickBot="1">
      <c r="B42" s="46" t="str">
        <f>PHONETIC(C42)</f>
        <v>せいしんたいせい</v>
      </c>
      <c r="C42" s="46" t="s">
        <v>181</v>
      </c>
      <c r="D42" s="56" t="s" ph="1">
        <v>1054</v>
      </c>
      <c r="E42" s="56" ph="1"/>
      <c r="J42" t="str">
        <f>IF(K42="","",IF(COUNTIF(K:K,K42)&gt;=2,"重複あり",""))</f>
        <v/>
      </c>
      <c r="K42" s="180" t="str">
        <f>C42&amp;D42</f>
        <v>精神耐性傀儡士</v>
      </c>
      <c r="L42" t="str">
        <f>"|"&amp;RIGHT(D42,2)&amp;"|"&amp;C42&amp;"|"&amp;I42&amp;"|"</f>
        <v>|儡士|精神耐性||</v>
      </c>
    </row>
    <row r="43" spans="1:12" thickBot="1">
      <c r="A43" s="45">
        <v>4800</v>
      </c>
      <c r="B43" s="46" t="str">
        <f>PHONETIC(C43)</f>
        <v>あやつる</v>
      </c>
      <c r="C43" s="46" t="s">
        <v>579</v>
      </c>
      <c r="D43" s="57" t="s" ph="1">
        <v>973</v>
      </c>
      <c r="E43" s="57" ph="1"/>
      <c r="I43" s="46" t="s">
        <v>580</v>
      </c>
      <c r="J43" t="str">
        <f>IF(K43="","",IF(COUNTIF(K:K,K43)&gt;=2,"重複あり",""))</f>
        <v/>
      </c>
      <c r="K43" s="180" t="str">
        <f>C43&amp;D43</f>
        <v>あやつる傀儡士000</v>
      </c>
      <c r="L43" t="str">
        <f>"|"&amp;RIGHT(D43,2)&amp;"|"&amp;C43&amp;"|"&amp;I43&amp;"|"</f>
        <v>|00|あやつる|傀儡士の基本アビリティ|</v>
      </c>
    </row>
    <row r="44" spans="1:12" thickBot="1">
      <c r="B44" s="46" t="str">
        <f>PHONETIC(C44)</f>
        <v>げきぶつ</v>
      </c>
      <c r="C44" s="46" t="s">
        <v>570</v>
      </c>
      <c r="D44" s="56" t="s" ph="1">
        <v>1051</v>
      </c>
      <c r="E44" s="56" ph="1"/>
      <c r="J44" t="str">
        <f>IF(K44="","",IF(COUNTIF(K:K,K44)&gt;=2,"重複あり",""))</f>
        <v/>
      </c>
      <c r="K44" s="180" t="str">
        <f>C44&amp;D44</f>
        <v>劇物薬士</v>
      </c>
      <c r="L44" t="str">
        <f>"|"&amp;RIGHT(D44,2)&amp;"|"&amp;C44&amp;"|"&amp;I44&amp;"|"</f>
        <v>|薬士|劇物||</v>
      </c>
    </row>
    <row r="45" spans="1:12" thickBot="1">
      <c r="B45" s="46" t="str">
        <f>PHONETIC(C45)</f>
        <v>そっこう</v>
      </c>
      <c r="C45" s="46" t="s">
        <v>455</v>
      </c>
      <c r="D45" s="56" t="s" ph="1">
        <v>1051</v>
      </c>
      <c r="E45" s="56" ph="1"/>
      <c r="J45" t="str">
        <f>IF(K45="","",IF(COUNTIF(K:K,K45)&gt;=2,"重複あり",""))</f>
        <v/>
      </c>
      <c r="K45" s="180" t="str">
        <f>C45&amp;D45</f>
        <v>速効薬士</v>
      </c>
      <c r="L45" t="str">
        <f>"|"&amp;RIGHT(D45,2)&amp;"|"&amp;C45&amp;"|"&amp;I45&amp;"|"</f>
        <v>|薬士|速効||</v>
      </c>
    </row>
    <row r="46" spans="1:12" thickBot="1">
      <c r="B46" s="46" t="str">
        <f>PHONETIC(C46)</f>
        <v>どく</v>
      </c>
      <c r="C46" s="46" t="s">
        <v>308</v>
      </c>
      <c r="D46" s="56" t="s" ph="1">
        <v>1051</v>
      </c>
      <c r="E46" s="56" ph="1"/>
      <c r="J46" t="str">
        <f>IF(K46="","",IF(COUNTIF(K:K,K46)&gt;=2,"重複あり",""))</f>
        <v/>
      </c>
      <c r="K46" s="180" t="str">
        <f>C46&amp;D46</f>
        <v>毒薬士</v>
      </c>
      <c r="L46" t="str">
        <f>"|"&amp;RIGHT(D46,2)&amp;"|"&amp;C46&amp;"|"&amp;I46&amp;"|"</f>
        <v>|薬士|毒||</v>
      </c>
    </row>
    <row r="47" spans="1:12" thickBot="1">
      <c r="B47" s="46" t="str">
        <f>PHONETIC(C47)</f>
        <v>ゆうどく</v>
      </c>
      <c r="C47" s="46" t="s">
        <v>411</v>
      </c>
      <c r="D47" s="56" t="s" ph="1">
        <v>1051</v>
      </c>
      <c r="E47" s="56" ph="1"/>
      <c r="J47" t="str">
        <f>IF(K47="","",IF(COUNTIF(K:K,K47)&gt;=2,"重複あり",""))</f>
        <v/>
      </c>
      <c r="K47" s="180" t="str">
        <f>C47&amp;D47</f>
        <v>有毒薬士</v>
      </c>
      <c r="L47" t="str">
        <f>"|"&amp;RIGHT(D47,2)&amp;"|"&amp;C47&amp;"|"&amp;I47&amp;"|"</f>
        <v>|薬士|有毒||</v>
      </c>
    </row>
    <row r="48" spans="1:12" thickBot="1">
      <c r="A48" s="45">
        <v>7400</v>
      </c>
      <c r="C48" s="46" t="s">
        <v>1024</v>
      </c>
      <c r="D48" s="57" t="s" ph="1">
        <v>1023</v>
      </c>
      <c r="E48" s="57" ph="1"/>
      <c r="I48" s="46" t="s">
        <v>1023</v>
      </c>
      <c r="J48" t="str">
        <f>IF(K48="","",IF(COUNTIF(K:K,K48)&gt;=2,"重複あり",""))</f>
        <v/>
      </c>
      <c r="K48" s="180" t="str">
        <f>C48&amp;D48</f>
        <v>処方薬士（さんちら）(巳）</v>
      </c>
      <c r="L48" t="str">
        <f>"|"&amp;RIGHT(D48,2)&amp;"|"&amp;C48&amp;"|"&amp;I48&amp;"|"</f>
        <v>|巳）|処方|薬士（さんちら）(巳）|</v>
      </c>
    </row>
    <row r="49" spans="1:12" thickBot="1">
      <c r="A49" s="45">
        <v>8000</v>
      </c>
      <c r="D49" s="57" t="s" ph="1">
        <v>150</v>
      </c>
      <c r="E49" s="57" ph="1"/>
      <c r="I49" s="46" t="s">
        <v>150</v>
      </c>
      <c r="J49" t="str">
        <f>IF(K49="","",IF(COUNTIF(K:K,K49)&gt;=2,"重複あり",""))</f>
        <v/>
      </c>
      <c r="K49" s="180" t="str">
        <f>C49&amp;D49</f>
        <v>くびら（亥）</v>
      </c>
      <c r="L49" t="str">
        <f>"|"&amp;RIGHT(D49,2)&amp;"|"&amp;C49&amp;"|"&amp;I49&amp;"|"</f>
        <v>|亥）||くびら（亥）|</v>
      </c>
    </row>
    <row r="50" spans="1:12" thickBot="1">
      <c r="A50" s="45">
        <v>1800</v>
      </c>
      <c r="B50" s="46" t="str">
        <f>PHONETIC(C50)</f>
        <v>げいじゅつ</v>
      </c>
      <c r="C50" s="46" t="s">
        <v>348</v>
      </c>
      <c r="D50" s="56" t="s" ph="1">
        <v>945</v>
      </c>
      <c r="E50" s="56" ph="1"/>
      <c r="I50" s="47" t="s">
        <v>355</v>
      </c>
      <c r="J50" t="str">
        <f>IF(K50="","",IF(COUNTIF(K:K,K50)&gt;=2,"重複あり",""))</f>
        <v/>
      </c>
      <c r="K50" s="180" t="str">
        <f>C50&amp;D50</f>
        <v>芸術芸人000</v>
      </c>
      <c r="L50" t="str">
        <f>"|"&amp;RIGHT(D50,2)&amp;"|"&amp;C50&amp;"|"&amp;I50&amp;"|"</f>
        <v>|00|芸術|芸人の基本アビリティ|</v>
      </c>
    </row>
    <row r="51" spans="1:12" thickBot="1">
      <c r="B51" s="46" t="str">
        <f>PHONETIC(C51)</f>
        <v>あーてぃすとだましい</v>
      </c>
      <c r="C51" s="46" t="s">
        <v>208</v>
      </c>
      <c r="D51" s="56" t="s" ph="1">
        <v>938</v>
      </c>
      <c r="E51" s="56" ph="1"/>
      <c r="J51" t="str">
        <f>IF(K51="","",IF(COUNTIF(K:K,K51)&gt;=2,"重複あり",""))</f>
        <v/>
      </c>
      <c r="K51" s="180" t="str">
        <f>C51&amp;D51</f>
        <v>アーティスト魂芸人002</v>
      </c>
      <c r="L51" t="str">
        <f>"|"&amp;RIGHT(D51,2)&amp;"|"&amp;C51&amp;"|"&amp;I51&amp;"|"</f>
        <v>|02|アーティスト魂||</v>
      </c>
    </row>
    <row r="52" spans="1:12" thickBot="1">
      <c r="B52" s="46" t="str">
        <f>PHONETIC(C52)</f>
        <v>いしのこぶし</v>
      </c>
      <c r="C52" s="46" t="s">
        <v>214</v>
      </c>
      <c r="D52" s="56" t="s" ph="1">
        <v>1041</v>
      </c>
      <c r="E52" s="56" ph="1"/>
      <c r="J52" t="str">
        <f>IF(K52="","",IF(COUNTIF(K:K,K52)&gt;=2,"重複あり",""))</f>
        <v/>
      </c>
      <c r="K52" s="180" t="str">
        <f>C52&amp;D52</f>
        <v>石の拳拳士</v>
      </c>
      <c r="L52" t="str">
        <f>"|"&amp;RIGHT(D52,2)&amp;"|"&amp;C52&amp;"|"&amp;I52&amp;"|"</f>
        <v>|拳士|石の拳||</v>
      </c>
    </row>
    <row r="53" spans="1:12" thickBot="1">
      <c r="A53" s="45">
        <v>201</v>
      </c>
      <c r="B53" s="46" t="str">
        <f>PHONETIC(C53)</f>
        <v>しぜんちゆ</v>
      </c>
      <c r="C53" s="46" t="s">
        <v>240</v>
      </c>
      <c r="D53" s="56" t="s" ph="1">
        <v>1041</v>
      </c>
      <c r="E53" s="56" ph="1"/>
      <c r="J53" t="str">
        <f>IF(K53="","",IF(COUNTIF(K:K,K53)&gt;=2,"重複あり",""))</f>
        <v/>
      </c>
      <c r="K53" s="180" t="str">
        <f>C53&amp;D53</f>
        <v>自然治癒拳士</v>
      </c>
      <c r="L53" t="str">
        <f>"|"&amp;RIGHT(D53,2)&amp;"|"&amp;C53&amp;"|"&amp;I53&amp;"|"</f>
        <v>|拳士|自然治癒||</v>
      </c>
    </row>
    <row r="54" spans="1:12" thickBot="1">
      <c r="B54" s="46" t="str">
        <f>PHONETIC(C54)</f>
        <v>せんせいこうげき</v>
      </c>
      <c r="C54" s="46" t="s">
        <v>920</v>
      </c>
      <c r="D54" s="57" t="s" ph="1">
        <v>1041</v>
      </c>
      <c r="E54" s="57" ph="1"/>
      <c r="J54" t="str">
        <f>IF(K54="","",IF(COUNTIF(K:K,K54)&gt;=2,"重複あり",""))</f>
        <v/>
      </c>
      <c r="K54" s="180" t="str">
        <f>C54&amp;D54</f>
        <v>先制攻撃拳士</v>
      </c>
      <c r="L54" t="str">
        <f>"|"&amp;RIGHT(D54,2)&amp;"|"&amp;C54&amp;"|"&amp;I54&amp;"|"</f>
        <v>|拳士|先制攻撃||</v>
      </c>
    </row>
    <row r="55" spans="1:12" thickBot="1">
      <c r="B55" s="46" t="str">
        <f>PHONETIC(C55)</f>
        <v>ためたんしゅく</v>
      </c>
      <c r="C55" s="46" t="s">
        <v>266</v>
      </c>
      <c r="D55" s="56" t="s" ph="1">
        <v>1041</v>
      </c>
      <c r="E55" s="56" ph="1"/>
      <c r="J55" t="str">
        <f>IF(K55="","",IF(COUNTIF(K:K,K55)&gt;=2,"重複あり",""))</f>
        <v/>
      </c>
      <c r="K55" s="180" t="str">
        <f>C55&amp;D55</f>
        <v>溜め短縮拳士</v>
      </c>
      <c r="L55" t="str">
        <f>"|"&amp;RIGHT(D55,2)&amp;"|"&amp;C55&amp;"|"&amp;I55&amp;"|"</f>
        <v>|拳士|溜め短縮||</v>
      </c>
    </row>
    <row r="56" spans="1:12" thickBot="1">
      <c r="A56" s="45">
        <v>1200</v>
      </c>
      <c r="B56" s="46" t="str">
        <f>PHONETIC(C56)</f>
        <v>たいぎ</v>
      </c>
      <c r="C56" s="46" t="s">
        <v>342</v>
      </c>
      <c r="D56" s="56" t="s" ph="1">
        <v>939</v>
      </c>
      <c r="E56" s="56" ph="1"/>
      <c r="I56" s="47" t="s">
        <v>350</v>
      </c>
      <c r="J56" t="str">
        <f>IF(K56="","",IF(COUNTIF(K:K,K56)&gt;=2,"重複あり",""))</f>
        <v/>
      </c>
      <c r="K56" s="180" t="str">
        <f>C56&amp;D56</f>
        <v>体技拳士000</v>
      </c>
      <c r="L56" t="str">
        <f>"|"&amp;RIGHT(D56,2)&amp;"|"&amp;C56&amp;"|"&amp;I56&amp;"|"</f>
        <v>|00|体技|拳士の基本アビリティ|</v>
      </c>
    </row>
    <row r="57" spans="1:12" thickBot="1">
      <c r="B57" s="46" t="str">
        <f>PHONETIC(C57)</f>
        <v>ごうげき</v>
      </c>
      <c r="C57" s="46" t="s">
        <v>1111</v>
      </c>
      <c r="D57" s="57" t="s" ph="1">
        <v>897</v>
      </c>
      <c r="E57" s="57" ph="1"/>
      <c r="I57" s="47" t="s">
        <v>1112</v>
      </c>
      <c r="J57" t="str">
        <f>IF(K57="","",IF(COUNTIF(K:K,K57)&gt;=2,"重複あり",""))</f>
        <v/>
      </c>
      <c r="K57" s="180" t="str">
        <f>C57&amp;D57</f>
        <v>剛撃拳士001</v>
      </c>
      <c r="L57" t="str">
        <f>"|"&amp;RIGHT(D57,2)&amp;"|"&amp;C57&amp;"|"&amp;I57&amp;"|"</f>
        <v>|01|剛撃|殴打や蹴脚での攻撃力上昇|</v>
      </c>
    </row>
    <row r="58" spans="1:12" thickBot="1">
      <c r="B58" s="46" t="str">
        <f>PHONETIC(C58)</f>
        <v>あてみ</v>
      </c>
      <c r="C58" s="46" t="s">
        <v>1113</v>
      </c>
      <c r="D58" s="57" t="s" ph="1">
        <v>898</v>
      </c>
      <c r="E58" s="57" ph="1"/>
      <c r="I58" s="47" t="s">
        <v>1114</v>
      </c>
      <c r="J58" t="str">
        <f>IF(K58="","",IF(COUNTIF(K:K,K58)&gt;=2,"重複あり",""))</f>
        <v/>
      </c>
      <c r="K58" s="180" t="str">
        <f>C58&amp;D58</f>
        <v>当て身拳士002</v>
      </c>
      <c r="L58" t="str">
        <f>"|"&amp;RIGHT(D58,2)&amp;"|"&amp;C58&amp;"|"&amp;I58&amp;"|"</f>
        <v>|02|当て身|攻撃に|</v>
      </c>
    </row>
    <row r="59" spans="1:12" thickBot="1">
      <c r="B59" s="46" t="str">
        <f>PHONETIC(C59)</f>
        <v>つかむ</v>
      </c>
      <c r="C59" s="46" t="s">
        <v>899</v>
      </c>
      <c r="D59" s="57" t="s" ph="1">
        <v>902</v>
      </c>
      <c r="E59" s="57" ph="1"/>
      <c r="I59" s="47" t="s">
        <v>900</v>
      </c>
      <c r="J59" t="str">
        <f>IF(K59="","",IF(COUNTIF(K:K,K59)&gt;=2,"重複あり",""))</f>
        <v/>
      </c>
      <c r="K59" s="180" t="str">
        <f>C59&amp;D59</f>
        <v>つかむ拳士003</v>
      </c>
      <c r="L59" t="str">
        <f>"|"&amp;RIGHT(D59,2)&amp;"|"&amp;C59&amp;"|"&amp;I59&amp;"|"</f>
        <v>|03|つかむ|掴む|</v>
      </c>
    </row>
    <row r="60" spans="1:12" thickBot="1">
      <c r="B60" s="46" t="str">
        <f>PHONETIC(C60)</f>
        <v>なげる</v>
      </c>
      <c r="C60" s="46" t="s">
        <v>901</v>
      </c>
      <c r="D60" s="57" t="s" ph="1">
        <v>903</v>
      </c>
      <c r="E60" s="57" ph="1"/>
      <c r="J60" t="str">
        <f>IF(K60="","",IF(COUNTIF(K:K,K60)&gt;=2,"重複あり",""))</f>
        <v/>
      </c>
      <c r="K60" s="180" t="str">
        <f>C60&amp;D60</f>
        <v>投げる拳士004</v>
      </c>
      <c r="L60" t="str">
        <f>"|"&amp;RIGHT(D60,2)&amp;"|"&amp;C60&amp;"|"&amp;I60&amp;"|"</f>
        <v>|04|投げる||</v>
      </c>
    </row>
    <row r="61" spans="1:12" thickBot="1">
      <c r="B61" s="46" t="str">
        <f>PHONETIC(C61)</f>
        <v>ばんぷあっぷ</v>
      </c>
      <c r="C61" s="46" t="s">
        <v>906</v>
      </c>
      <c r="D61" s="57" t="s" ph="1">
        <v>907</v>
      </c>
      <c r="E61" s="57" ph="1"/>
      <c r="J61" t="str">
        <f>IF(K61="","",IF(COUNTIF(K:K,K61)&gt;=2,"重複あり",""))</f>
        <v/>
      </c>
      <c r="K61" s="180" t="str">
        <f>C61&amp;D61</f>
        <v>バンプアップ拳士005</v>
      </c>
      <c r="L61" t="str">
        <f>"|"&amp;RIGHT(D61,2)&amp;"|"&amp;C61&amp;"|"&amp;I61&amp;"|"</f>
        <v>|05|バンプアップ||</v>
      </c>
    </row>
    <row r="62" spans="1:12" thickBot="1">
      <c r="A62" s="45">
        <v>195</v>
      </c>
      <c r="B62" s="46" t="str">
        <f>PHONETIC(C62)</f>
        <v>かうんたー</v>
      </c>
      <c r="C62" s="46" t="s">
        <v>530</v>
      </c>
      <c r="D62" s="56" t="s" ph="1">
        <v>908</v>
      </c>
      <c r="E62" s="56" ph="1"/>
      <c r="J62" t="str">
        <f>IF(K62="","",IF(COUNTIF(K:K,K62)&gt;=2,"重複あり",""))</f>
        <v/>
      </c>
      <c r="K62" s="180" t="str">
        <f>C62&amp;D62</f>
        <v>カウンター拳士006</v>
      </c>
      <c r="L62" t="str">
        <f>"|"&amp;RIGHT(D62,2)&amp;"|"&amp;C62&amp;"|"&amp;I62&amp;"|"</f>
        <v>|06|カウンター||</v>
      </c>
    </row>
    <row r="63" spans="1:12" thickBot="1">
      <c r="B63" s="46" t="str">
        <f>PHONETIC(C63)</f>
        <v>れんぞくこうげき</v>
      </c>
      <c r="C63" s="46" t="s">
        <v>919</v>
      </c>
      <c r="D63" s="57" t="s" ph="1">
        <v>1009</v>
      </c>
      <c r="E63" s="57" ph="1"/>
      <c r="J63" t="str">
        <f>IF(K63="","",IF(COUNTIF(K:K,K63)&gt;=2,"重複あり",""))</f>
        <v/>
      </c>
      <c r="K63" s="180" t="str">
        <f>C63&amp;D63</f>
        <v>連続攻撃拳士007</v>
      </c>
      <c r="L63" t="str">
        <f>"|"&amp;RIGHT(D63,2)&amp;"|"&amp;C63&amp;"|"&amp;I63&amp;"|"</f>
        <v>|07|連続攻撃||</v>
      </c>
    </row>
    <row r="64" spans="1:12" thickBot="1">
      <c r="A64" s="45">
        <v>6400</v>
      </c>
      <c r="B64" s="46" t="str">
        <f>PHONETIC(C64)</f>
        <v>こうかいじゅつ</v>
      </c>
      <c r="C64" s="46" t="s">
        <v>613</v>
      </c>
      <c r="D64" s="56" t="s" ph="1">
        <v>987</v>
      </c>
      <c r="E64" s="56" ph="1"/>
      <c r="I64" s="47" t="s">
        <v>615</v>
      </c>
      <c r="J64" t="str">
        <f>IF(K64="","",IF(COUNTIF(K:K,K64)&gt;=2,"重複あり",""))</f>
        <v/>
      </c>
      <c r="K64" s="180" t="str">
        <f>C64&amp;D64</f>
        <v>航海術航海士000</v>
      </c>
      <c r="L64" t="str">
        <f>"|"&amp;RIGHT(D64,2)&amp;"|"&amp;C64&amp;"|"&amp;I64&amp;"|"</f>
        <v>|00|航海術|航海士の基本アビリティ|</v>
      </c>
    </row>
    <row r="65" spans="1:12" thickBot="1">
      <c r="A65" s="45">
        <v>42</v>
      </c>
      <c r="B65" s="46" t="str">
        <f>PHONETIC(C65)</f>
        <v>びるどあっぷ</v>
      </c>
      <c r="C65" s="46" t="s">
        <v>555</v>
      </c>
      <c r="D65" s="56" t="s" ph="1">
        <v>1110</v>
      </c>
      <c r="E65" s="56" ph="1"/>
      <c r="J65" t="str">
        <f>IF(K65="","",IF(COUNTIF(K:K,K65)&gt;=2,"重複あり",""))</f>
        <v/>
      </c>
      <c r="K65" s="180" t="str">
        <f>C65&amp;D65</f>
        <v>ビルドアップ拳士</v>
      </c>
      <c r="L65" t="str">
        <f>"|"&amp;RIGHT(D65,2)&amp;"|"&amp;C65&amp;"|"&amp;I65&amp;"|"</f>
        <v>|拳士|ビルドアップ||</v>
      </c>
    </row>
    <row r="66" spans="1:12" thickBot="1">
      <c r="A66" s="45">
        <v>3200</v>
      </c>
      <c r="B66" s="46" t="str">
        <f>PHONETIC(C66)</f>
        <v>はじゅつ</v>
      </c>
      <c r="C66" s="46" t="s">
        <v>487</v>
      </c>
      <c r="D66" s="56" t="s" ph="1">
        <v>958</v>
      </c>
      <c r="E66" s="56" ph="1"/>
      <c r="I66" s="47" t="s">
        <v>387</v>
      </c>
      <c r="J66" t="str">
        <f>IF(K66="","",IF(COUNTIF(K:K,K66)&gt;=2,"重複あり",""))</f>
        <v/>
      </c>
      <c r="K66" s="180" t="str">
        <f>C66&amp;D66</f>
        <v>破術壊し屋000</v>
      </c>
      <c r="L66" t="str">
        <f>"|"&amp;RIGHT(D66,2)&amp;"|"&amp;C66&amp;"|"&amp;I66&amp;"|"</f>
        <v>|00|破術|壊し屋の基本アビリティ|</v>
      </c>
    </row>
    <row r="67" spans="1:12" thickBot="1">
      <c r="B67" s="46" t="str">
        <f>PHONETIC(C67)</f>
        <v>あんじ</v>
      </c>
      <c r="C67" s="46" t="s">
        <v>192</v>
      </c>
      <c r="D67" s="56" t="s" ph="1">
        <v>1045</v>
      </c>
      <c r="E67" s="56" ph="1"/>
      <c r="J67" t="str">
        <f>IF(K67="","",IF(COUNTIF(K:K,K67)&gt;=2,"重複あり",""))</f>
        <v/>
      </c>
      <c r="K67" s="180" t="str">
        <f>C67&amp;D67</f>
        <v>暗示催眠術師</v>
      </c>
      <c r="L67" t="str">
        <f>"|"&amp;RIGHT(D67,2)&amp;"|"&amp;C67&amp;"|"&amp;I67&amp;"|"</f>
        <v>|術師|暗示||</v>
      </c>
    </row>
    <row r="68" spans="1:12" thickBot="1">
      <c r="B68" s="46" t="str">
        <f>PHONETIC(C68)</f>
        <v>きれあじ</v>
      </c>
      <c r="C68" s="46" t="s">
        <v>233</v>
      </c>
      <c r="D68" s="56" t="s" ph="1">
        <v>1035</v>
      </c>
      <c r="E68" s="56" ph="1"/>
      <c r="J68" t="str">
        <f>IF(K68="","",IF(COUNTIF(K:K,K68)&gt;=2,"重複あり",""))</f>
        <v/>
      </c>
      <c r="K68" s="180" t="str">
        <f>C68&amp;D68</f>
        <v>斬れ味侍</v>
      </c>
      <c r="L68" t="str">
        <f>"|"&amp;RIGHT(D68,2)&amp;"|"&amp;C68&amp;"|"&amp;I68&amp;"|"</f>
        <v>|侍|斬れ味||</v>
      </c>
    </row>
    <row r="69" spans="1:12" thickBot="1">
      <c r="B69" s="46" t="str">
        <f>PHONETIC(C69)</f>
        <v>のうとう</v>
      </c>
      <c r="C69" s="46" t="s">
        <v>280</v>
      </c>
      <c r="D69" s="56" t="s" ph="1">
        <v>1035</v>
      </c>
      <c r="E69" s="56" ph="1"/>
      <c r="J69" t="str">
        <f>IF(K69="","",IF(COUNTIF(K:K,K69)&gt;=2,"重複あり",""))</f>
        <v/>
      </c>
      <c r="K69" s="180" t="str">
        <f>C69&amp;D69</f>
        <v>納刀侍</v>
      </c>
      <c r="L69" t="str">
        <f>"|"&amp;RIGHT(D69,2)&amp;"|"&amp;C69&amp;"|"&amp;I69&amp;"|"</f>
        <v>|侍|納刀||</v>
      </c>
    </row>
    <row r="70" spans="1:12" thickBot="1">
      <c r="A70" s="45">
        <v>47</v>
      </c>
      <c r="B70" s="46" t="str">
        <f>PHONETIC(C70)</f>
        <v>ばっとう</v>
      </c>
      <c r="C70" s="46" t="s">
        <v>281</v>
      </c>
      <c r="D70" s="56" t="s" ph="1">
        <v>1035</v>
      </c>
      <c r="E70" s="56" ph="1"/>
      <c r="J70" t="str">
        <f>IF(K70="","",IF(COUNTIF(K:K,K70)&gt;=2,"重複あり",""))</f>
        <v/>
      </c>
      <c r="K70" s="180" t="str">
        <f>C70&amp;D70</f>
        <v>抜刀侍</v>
      </c>
      <c r="L70" t="str">
        <f>"|"&amp;RIGHT(D70,2)&amp;"|"&amp;C70&amp;"|"&amp;I70&amp;"|"</f>
        <v>|侍|抜刀||</v>
      </c>
    </row>
    <row r="71" spans="1:12" thickBot="1">
      <c r="A71" s="45">
        <v>7900</v>
      </c>
      <c r="B71" s="46" t="str">
        <f>PHONETIC(C71)</f>
        <v>かたなわざ</v>
      </c>
      <c r="C71" s="46" t="s">
        <v>1318</v>
      </c>
      <c r="D71" s="57" t="s" ph="1">
        <v>756</v>
      </c>
      <c r="E71" s="57" ph="1"/>
      <c r="I71" s="46" t="s">
        <v>756</v>
      </c>
      <c r="J71" t="str">
        <f>IF(K71="","",IF(COUNTIF(K:K,K71)&gt;=2,"重複あり",""))</f>
        <v/>
      </c>
      <c r="K71" s="180" t="str">
        <f>C71&amp;D71</f>
        <v>刀技侍(ばさら)（戌）</v>
      </c>
      <c r="L71" t="str">
        <f>"|"&amp;RIGHT(D71,2)&amp;"|"&amp;C71&amp;"|"&amp;I71&amp;"|"</f>
        <v>|戌）|刀技|侍(ばさら)（戌）|</v>
      </c>
    </row>
    <row r="72" spans="1:12" thickBot="1">
      <c r="A72" s="45">
        <v>5200</v>
      </c>
      <c r="B72" s="46" t="str">
        <f>PHONETIC(C72)</f>
        <v>にんじゅつ</v>
      </c>
      <c r="C72" s="46" t="s">
        <v>936</v>
      </c>
      <c r="D72" s="56" t="s" ph="1">
        <v>1325</v>
      </c>
      <c r="E72" s="56" ph="1"/>
      <c r="I72" s="47" t="s">
        <v>937</v>
      </c>
      <c r="J72" t="str">
        <f>IF(K72="","",IF(COUNTIF(K:K,K72)&gt;=2,"重複あり",""))</f>
        <v/>
      </c>
      <c r="K72" s="180" t="str">
        <f>C72&amp;D72</f>
        <v>忍術忍000</v>
      </c>
      <c r="L72" t="str">
        <f>"|"&amp;RIGHT(D72,2)&amp;"|"&amp;C72&amp;"|"&amp;I72&amp;"|"</f>
        <v>|00|忍術|忍の基本アビリティ|</v>
      </c>
    </row>
    <row r="73" spans="1:12" thickBot="1">
      <c r="B73" s="46" t="str">
        <f>PHONETIC(C73)</f>
        <v>しのびあし</v>
      </c>
      <c r="C73" s="46" t="s">
        <v>1324</v>
      </c>
      <c r="D73" s="57" t="s" ph="1">
        <v>1369</v>
      </c>
      <c r="E73" s="57" ph="1"/>
      <c r="I73" s="47" t="s">
        <v>1370</v>
      </c>
      <c r="J73" t="str">
        <f>IF(K73="","",IF(COUNTIF(K:K,K73)&gt;=2,"重複あり",""))</f>
        <v/>
      </c>
      <c r="K73" s="180" t="str">
        <f>C73&amp;D73</f>
        <v>忍び足忍001</v>
      </c>
      <c r="L73" t="str">
        <f>"|"&amp;RIGHT(D73,2)&amp;"|"&amp;C73&amp;"|"&amp;I73&amp;"|"</f>
        <v>|01|忍び足|足音を軽減。|</v>
      </c>
    </row>
    <row r="74" spans="1:12" thickBot="1">
      <c r="B74" s="46" t="str">
        <f>PHONETIC(C74)</f>
        <v>なげる</v>
      </c>
      <c r="C74" s="46" t="s">
        <v>1322</v>
      </c>
      <c r="D74" s="57" t="s" ph="1">
        <v>1323</v>
      </c>
      <c r="E74" s="57" ph="1"/>
      <c r="I74" s="47" t="s">
        <v>1376</v>
      </c>
      <c r="J74" t="str">
        <f>IF(K74="","",IF(COUNTIF(K:K,K74)&gt;=2,"重複あり",""))</f>
        <v/>
      </c>
      <c r="K74" s="180" t="str">
        <f>C74&amp;D74</f>
        <v>投げる忍002</v>
      </c>
      <c r="L74" t="str">
        <f>"|"&amp;RIGHT(D74,2)&amp;"|"&amp;C74&amp;"|"&amp;I74&amp;"|"</f>
        <v>|02|投げる|アイテムを投げて攻撃。レベルで飛距離、命中率上昇。|</v>
      </c>
    </row>
    <row r="75" spans="1:12" thickBot="1">
      <c r="B75" s="46" t="str">
        <f>PHONETIC(C75)</f>
        <v>かいしゅう</v>
      </c>
      <c r="C75" s="46" t="s">
        <v>1330</v>
      </c>
      <c r="D75" s="57" t="s" ph="1">
        <v>1373</v>
      </c>
      <c r="E75" s="57" ph="1"/>
      <c r="I75" s="47" t="s">
        <v>1377</v>
      </c>
      <c r="J75" t="str">
        <f>IF(K75="","",IF(COUNTIF(K:K,K75)&gt;=2,"重複あり",""))</f>
        <v/>
      </c>
      <c r="K75" s="180" t="str">
        <f>C75&amp;D75</f>
        <v>回収忍003</v>
      </c>
      <c r="L75" t="str">
        <f>"|"&amp;RIGHT(D75,2)&amp;"|"&amp;C75&amp;"|"&amp;I75&amp;"|"</f>
        <v>|03|回収|PPを消費して最後に投げたアイテムを回収する。レベル上昇で回収個数増加。|</v>
      </c>
    </row>
    <row r="76" spans="1:12" thickBot="1">
      <c r="B76" s="46" t="str">
        <f>PHONETIC(C76)</f>
        <v>ていさつ</v>
      </c>
      <c r="C76" s="46" t="s">
        <v>1365</v>
      </c>
      <c r="D76" s="57" t="s" ph="1">
        <v>1374</v>
      </c>
      <c r="E76" s="57" ph="1"/>
      <c r="J76" t="str">
        <f>IF(K76="","",IF(COUNTIF(K:K,K76)&gt;=2,"重複あり",""))</f>
        <v/>
      </c>
      <c r="K76" s="180" t="str">
        <f>C76&amp;D76</f>
        <v>偵察忍004</v>
      </c>
      <c r="L76" t="str">
        <f>"|"&amp;RIGHT(D76,2)&amp;"|"&amp;C76&amp;"|"&amp;I76&amp;"|"</f>
        <v>|04|偵察||</v>
      </c>
    </row>
    <row r="77" spans="1:12" thickBot="1">
      <c r="B77" s="46" t="str">
        <f>PHONETIC(C77)</f>
        <v>さくてき</v>
      </c>
      <c r="C77" s="46" t="s">
        <v>1366</v>
      </c>
      <c r="D77" s="57" t="s" ph="1">
        <v>1381</v>
      </c>
      <c r="E77" s="57" ph="1"/>
      <c r="I77" s="47" t="s">
        <v>1420</v>
      </c>
      <c r="J77" t="str">
        <f>IF(K77="","",IF(COUNTIF(K:K,K77)&gt;=2,"重複あり",""))</f>
        <v/>
      </c>
      <c r="K77" s="180" t="str">
        <f>C77&amp;D77</f>
        <v>索敵忍005</v>
      </c>
      <c r="L77" t="str">
        <f>"|"&amp;RIGHT(D77,2)&amp;"|"&amp;C77&amp;"|"&amp;I77&amp;"|"</f>
        <v>|05|索敵|周囲に敵がいるかを把握することができる。|</v>
      </c>
    </row>
    <row r="78" spans="1:12" thickBot="1">
      <c r="B78" s="46" t="str">
        <f>PHONETIC(C78)</f>
        <v>たんち</v>
      </c>
      <c r="C78" s="46" t="s">
        <v>1367</v>
      </c>
      <c r="D78" s="57" t="s" ph="1">
        <v>1382</v>
      </c>
      <c r="E78" s="57" ph="1"/>
      <c r="I78" s="47" t="s">
        <v>1419</v>
      </c>
      <c r="J78" t="str">
        <f>IF(K78="","",IF(COUNTIF(K:K,K78)&gt;=2,"重複あり",""))</f>
        <v/>
      </c>
      <c r="K78" s="180" t="str">
        <f>C78&amp;D78</f>
        <v>探知忍006</v>
      </c>
      <c r="L78" t="str">
        <f>"|"&amp;RIGHT(D78,2)&amp;"|"&amp;C78&amp;"|"&amp;I78&amp;"|"</f>
        <v>|06|探知|見えない範囲になにがあるかを探知できるようになる。|</v>
      </c>
    </row>
    <row r="79" spans="1:12" thickBot="1">
      <c r="A79" s="45">
        <v>202</v>
      </c>
      <c r="B79" s="46" t="str">
        <f>PHONETIC(C79)</f>
        <v>じごくみみ</v>
      </c>
      <c r="C79" s="46" t="s">
        <v>330</v>
      </c>
      <c r="D79" s="56" t="s" ph="1">
        <v>1384</v>
      </c>
      <c r="E79" s="56" ph="1"/>
      <c r="I79" s="47" t="s">
        <v>1393</v>
      </c>
      <c r="J79" t="str">
        <f>IF(K79="","",IF(COUNTIF(K:K,K79)&gt;=2,"重複あり",""))</f>
        <v/>
      </c>
      <c r="K79" s="180" t="str">
        <f>C79&amp;D79</f>
        <v>地獄耳忍007</v>
      </c>
      <c r="L79" t="str">
        <f>"|"&amp;RIGHT(D79,2)&amp;"|"&amp;C79&amp;"|"&amp;I79&amp;"|"</f>
        <v>|07|地獄耳|小さな音でも聞こえるようになる。|</v>
      </c>
    </row>
    <row r="80" spans="1:12" thickBot="1">
      <c r="B80" s="46" t="str">
        <f>PHONETIC(C80)</f>
        <v>うきぐも</v>
      </c>
      <c r="C80" s="46" t="s">
        <v>1371</v>
      </c>
      <c r="D80" s="57" t="s" ph="1">
        <v>1405</v>
      </c>
      <c r="E80" s="57" ph="1"/>
      <c r="I80" s="47" t="s">
        <v>1372</v>
      </c>
      <c r="J80" t="str">
        <f>IF(K80="","",IF(COUNTIF(K:K,K80)&gt;=2,"重複あり",""))</f>
        <v/>
      </c>
      <c r="K80" s="180" t="str">
        <f>C80&amp;D80</f>
        <v>うきぐも忍008</v>
      </c>
      <c r="L80" t="str">
        <f>"|"&amp;RIGHT(D80,2)&amp;"|"&amp;C80&amp;"|"&amp;I80&amp;"|"</f>
        <v>|08|うきぐも|水面を歩いたり、壁面を走ったりすることができる。|</v>
      </c>
    </row>
    <row r="81" spans="1:12" thickBot="1">
      <c r="B81" s="46" t="str">
        <f>PHONETIC(C81)</f>
        <v>おんぎょう</v>
      </c>
      <c r="C81" s="46" t="s">
        <v>1326</v>
      </c>
      <c r="D81" s="57" t="s" ph="1">
        <v>1398</v>
      </c>
      <c r="E81" s="57" ph="1"/>
      <c r="I81" s="47" t="s">
        <v>1383</v>
      </c>
      <c r="J81" t="str">
        <f>IF(K81="","",IF(COUNTIF(K:K,K81)&gt;=2,"重複あり",""))</f>
        <v/>
      </c>
      <c r="K81" s="180" t="str">
        <f>C81&amp;D81</f>
        <v>隠形忍009</v>
      </c>
      <c r="L81" t="str">
        <f>"|"&amp;RIGHT(D81,2)&amp;"|"&amp;C81&amp;"|"&amp;I81&amp;"|"</f>
        <v>|09|隠形|様々な力を使い身を隠す。火遁、水遁、土遁など。|</v>
      </c>
    </row>
    <row r="82" spans="1:12" thickBot="1">
      <c r="B82" s="46" t="str">
        <f>PHONETIC(C82)</f>
        <v>へんそう</v>
      </c>
      <c r="C82" s="46" t="s">
        <v>1319</v>
      </c>
      <c r="D82" s="57" t="s" ph="1">
        <v>1406</v>
      </c>
      <c r="E82" s="57" ph="1"/>
      <c r="I82" s="47" t="s">
        <v>1385</v>
      </c>
      <c r="J82" t="str">
        <f>IF(K82="","",IF(COUNTIF(K:K,K82)&gt;=2,"重複あり",""))</f>
        <v/>
      </c>
      <c r="K82" s="180" t="str">
        <f>C82&amp;D82</f>
        <v>変装忍010</v>
      </c>
      <c r="L82" t="str">
        <f>"|"&amp;RIGHT(D82,2)&amp;"|"&amp;C82&amp;"|"&amp;I82&amp;"|"</f>
        <v>|10|変装|他人に変装する。レベル上昇で再現度上昇。|</v>
      </c>
    </row>
    <row r="83" spans="1:12" thickBot="1">
      <c r="A83" s="45">
        <v>66</v>
      </c>
      <c r="B83" s="46" t="str">
        <f>PHONETIC(C83)</f>
        <v>よめ</v>
      </c>
      <c r="C83" s="46" t="s">
        <v>223</v>
      </c>
      <c r="D83" s="56" t="s" ph="1">
        <v>1407</v>
      </c>
      <c r="E83" s="56" ph="1"/>
      <c r="I83" s="47" t="s">
        <v>1399</v>
      </c>
      <c r="J83" t="str">
        <f>IF(K83="","",IF(COUNTIF(K:K,K83)&gt;=2,"重複あり",""))</f>
        <v/>
      </c>
      <c r="K83" s="180" t="str">
        <f>C83&amp;D83</f>
        <v>夜目忍011</v>
      </c>
      <c r="L83" t="str">
        <f>"|"&amp;RIGHT(D83,2)&amp;"|"&amp;C83&amp;"|"&amp;I83&amp;"|"</f>
        <v>|11|夜目|暗い夜でもよく見えるようになる。視力はよくならない。|</v>
      </c>
    </row>
    <row r="84" spans="1:12" thickBot="1">
      <c r="B84" s="46" t="str">
        <f>PHONETIC(C84)</f>
        <v>にんぐさくせい</v>
      </c>
      <c r="C84" s="46" t="s">
        <v>1336</v>
      </c>
      <c r="D84" s="57" t="s" ph="1">
        <v>1395</v>
      </c>
      <c r="E84" s="57" ph="1"/>
      <c r="J84" t="str">
        <f>IF(K84="","",IF(COUNTIF(K:K,K84)&gt;=2,"重複あり",""))</f>
        <v/>
      </c>
      <c r="K84" s="180" t="str">
        <f>C84&amp;D84</f>
        <v>忍具作成忍012</v>
      </c>
      <c r="L84" t="str">
        <f>"|"&amp;RIGHT(D84,2)&amp;"|"&amp;C84&amp;"|"&amp;I84&amp;"|"</f>
        <v>|12|忍具作成||</v>
      </c>
    </row>
    <row r="85" spans="1:12" thickBot="1">
      <c r="B85" s="46" t="str">
        <f>PHONETIC(C85)</f>
        <v>しのびけもの</v>
      </c>
      <c r="C85" s="46" t="s">
        <v>1340</v>
      </c>
      <c r="D85" s="57" t="s" ph="1">
        <v>1396</v>
      </c>
      <c r="E85" s="57" ph="1"/>
      <c r="I85" s="47" t="s">
        <v>1339</v>
      </c>
      <c r="J85" t="str">
        <f>IF(K85="","",IF(COUNTIF(K:K,K85)&gt;=2,"重複あり",""))</f>
        <v/>
      </c>
      <c r="K85" s="180" t="str">
        <f>C85&amp;D85</f>
        <v>忍獣忍013</v>
      </c>
      <c r="L85" t="str">
        <f>"|"&amp;RIGHT(D85,2)&amp;"|"&amp;C85&amp;"|"&amp;I85&amp;"|"</f>
        <v>|13|忍獣|獣を鍛えて忍○にして使役できる。|</v>
      </c>
    </row>
    <row r="86" spans="1:12" thickBot="1">
      <c r="B86" s="46" t="str">
        <f>PHONETIC(C86)</f>
        <v>りょうきき</v>
      </c>
      <c r="C86" s="46" t="s">
        <v>1166</v>
      </c>
      <c r="D86" s="57" t="s" ph="1">
        <v>1401</v>
      </c>
      <c r="E86" s="57" ph="1"/>
      <c r="I86" s="47" t="s">
        <v>1169</v>
      </c>
      <c r="J86" t="str">
        <f>IF(K86="","",IF(COUNTIF(K:K,K86)&gt;=2,"重複あり",""))</f>
        <v/>
      </c>
      <c r="K86" s="180" t="str">
        <f>C86&amp;D86</f>
        <v>両利き忍014</v>
      </c>
      <c r="L86" t="str">
        <f>"|"&amp;RIGHT(D86,2)&amp;"|"&amp;C86&amp;"|"&amp;I86&amp;"|"</f>
        <v>|14|両利き|【右・左効き】を習得した時に置き換わる形で習得。
両手に持った武器や盾に効果ボーナス（ダメージ増加、ブロッキング効率）
両手で綺麗な文字が書ける。|</v>
      </c>
    </row>
    <row r="87" spans="1:12" thickBot="1">
      <c r="B87" s="46" t="str">
        <f>PHONETIC(C87)</f>
        <v>あんき</v>
      </c>
      <c r="C87" s="46" t="s">
        <v>1333</v>
      </c>
      <c r="D87" s="57" t="s" ph="1">
        <v>1408</v>
      </c>
      <c r="E87" s="57" ph="1"/>
      <c r="I87" s="47" t="s">
        <v>1363</v>
      </c>
      <c r="J87" t="str">
        <f>IF(K87="","",IF(COUNTIF(K:K,K87)&gt;=2,"重複あり",""))</f>
        <v/>
      </c>
      <c r="K87" s="180" t="str">
        <f>C87&amp;D87</f>
        <v>暗器忍015</v>
      </c>
      <c r="L87" t="str">
        <f>"|"&amp;RIGHT(D87,2)&amp;"|"&amp;C87&amp;"|"&amp;I87&amp;"|"</f>
        <v>|15|暗器|体に武器を隠し持つことができる。|</v>
      </c>
    </row>
    <row r="88" spans="1:12" thickBot="1">
      <c r="B88" s="46" t="str">
        <f>PHONETIC(C88)</f>
        <v>きけんぶつとりあつかい</v>
      </c>
      <c r="C88" s="46" t="s">
        <v>1338</v>
      </c>
      <c r="D88" s="57" t="s" ph="1">
        <v>1409</v>
      </c>
      <c r="E88" s="57" ph="1"/>
      <c r="J88" t="str">
        <f>IF(K88="","",IF(COUNTIF(K:K,K88)&gt;=2,"重複あり",""))</f>
        <v/>
      </c>
      <c r="K88" s="180" t="str">
        <f>C88&amp;D88</f>
        <v>危険物取扱忍016</v>
      </c>
      <c r="L88" t="str">
        <f>"|"&amp;RIGHT(D88,2)&amp;"|"&amp;C88&amp;"|"&amp;I88&amp;"|"</f>
        <v>|16|危険物取扱||</v>
      </c>
    </row>
    <row r="89" spans="1:12" thickBot="1">
      <c r="B89" s="46" t="str">
        <f>PHONETIC(C89)</f>
        <v>ひきよせ</v>
      </c>
      <c r="C89" s="46" t="s">
        <v>1331</v>
      </c>
      <c r="D89" s="57" t="s" ph="1">
        <v>1410</v>
      </c>
      <c r="E89" s="57" ph="1"/>
      <c r="I89" s="47" t="s">
        <v>1402</v>
      </c>
      <c r="J89" t="str">
        <f>IF(K89="","",IF(COUNTIF(K:K,K89)&gt;=2,"重複あり",""))</f>
        <v/>
      </c>
      <c r="K89" s="180" t="str">
        <f>C89&amp;D89</f>
        <v>引き寄せ忍017</v>
      </c>
      <c r="L89" t="str">
        <f>"|"&amp;RIGHT(D89,2)&amp;"|"&amp;C89&amp;"|"&amp;I89&amp;"|"</f>
        <v>|17|引き寄せ|投擲したものや特定の物品を手元に引き寄せる。対象の状態次第では自分の体が引っ張られる|</v>
      </c>
    </row>
    <row r="90" spans="1:12" thickBot="1">
      <c r="B90" s="46" t="str">
        <f>PHONETIC(C90)</f>
        <v>せんぷく</v>
      </c>
      <c r="C90" s="46" t="s">
        <v>1321</v>
      </c>
      <c r="D90" s="57" t="s" ph="1">
        <v>1411</v>
      </c>
      <c r="E90" s="57" ph="1"/>
      <c r="J90" t="str">
        <f>IF(K90="","",IF(COUNTIF(K:K,K90)&gt;=2,"重複あり",""))</f>
        <v/>
      </c>
      <c r="K90" s="180" t="str">
        <f>C90&amp;D90</f>
        <v>潜伏忍018</v>
      </c>
      <c r="L90" t="str">
        <f>"|"&amp;RIGHT(D90,2)&amp;"|"&amp;C90&amp;"|"&amp;I90&amp;"|"</f>
        <v>|18|潜伏||</v>
      </c>
    </row>
    <row r="91" spans="1:12" thickBot="1">
      <c r="B91" s="46" t="str">
        <f>PHONETIC(C91)</f>
        <v>かげふみ</v>
      </c>
      <c r="C91" s="46" t="s">
        <v>267</v>
      </c>
      <c r="D91" s="56" t="s" ph="1">
        <v>1404</v>
      </c>
      <c r="E91" s="56" ph="1"/>
      <c r="I91" s="47" t="s">
        <v>1417</v>
      </c>
      <c r="J91" t="str">
        <f>IF(K91="","",IF(COUNTIF(K:K,K91)&gt;=2,"重複あり",""))</f>
        <v/>
      </c>
      <c r="K91" s="180" t="str">
        <f>C91&amp;D91</f>
        <v>影踏み忍019</v>
      </c>
      <c r="L91" t="str">
        <f>"|"&amp;RIGHT(D91,2)&amp;"|"&amp;C91&amp;"|"&amp;I91&amp;"|"</f>
        <v>|19|影踏み|対象の影を踏むことで対象の行動に干渉する。|</v>
      </c>
    </row>
    <row r="92" spans="1:12" thickBot="1">
      <c r="B92" s="46" t="str">
        <f>PHONETIC(C92)</f>
        <v>げんえい</v>
      </c>
      <c r="C92" s="46" t="s">
        <v>271</v>
      </c>
      <c r="D92" s="56" t="s" ph="1">
        <v>1415</v>
      </c>
      <c r="E92" s="56" ph="1"/>
      <c r="I92" s="47" t="s">
        <v>1416</v>
      </c>
      <c r="J92" t="str">
        <f>IF(K92="","",IF(COUNTIF(K:K,K92)&gt;=2,"重複あり",""))</f>
        <v/>
      </c>
      <c r="K92" s="180" t="str">
        <f>C92&amp;D92</f>
        <v>幻影忍020</v>
      </c>
      <c r="L92" t="str">
        <f>"|"&amp;RIGHT(D92,2)&amp;"|"&amp;C92&amp;"|"&amp;I92&amp;"|"</f>
        <v>|20|幻影|実体を持たない幻影を出現させる。レベル上昇で発動距離、持続時間上昇。|</v>
      </c>
    </row>
    <row r="93" spans="1:12" thickBot="1">
      <c r="B93" s="46" t="str">
        <f>PHONETIC(C93)</f>
        <v>うつせみ</v>
      </c>
      <c r="C93" s="46" t="s">
        <v>1329</v>
      </c>
      <c r="D93" s="57" t="s" ph="1">
        <v>1412</v>
      </c>
      <c r="E93" s="57" ph="1"/>
      <c r="I93" s="47" t="s">
        <v>1394</v>
      </c>
      <c r="J93" t="str">
        <f>IF(K93="","",IF(COUNTIF(K:K,K93)&gt;=2,"重複あり",""))</f>
        <v/>
      </c>
      <c r="K93" s="180" t="str">
        <f>C93&amp;D93</f>
        <v>空蝉忍021</v>
      </c>
      <c r="L93" t="str">
        <f>"|"&amp;RIGHT(D93,2)&amp;"|"&amp;C93&amp;"|"&amp;I93&amp;"|"</f>
        <v>|21|空蝉|攻撃がヒットしたとき、PPを消費して無効化。|</v>
      </c>
    </row>
    <row r="94" spans="1:12" thickBot="1">
      <c r="B94" s="46" t="str">
        <f>PHONETIC(C94)</f>
        <v>ものまね</v>
      </c>
      <c r="C94" s="46" t="s">
        <v>1320</v>
      </c>
      <c r="D94" s="57" t="s" ph="1">
        <v>1403</v>
      </c>
      <c r="E94" s="57" ph="1"/>
      <c r="I94" s="47" t="s">
        <v>1400</v>
      </c>
      <c r="J94" t="str">
        <f>IF(K94="","",IF(COUNTIF(K:K,K94)&gt;=2,"重複あり",""))</f>
        <v/>
      </c>
      <c r="K94" s="180" t="str">
        <f>C94&amp;D94</f>
        <v>モノマネ忍022</v>
      </c>
      <c r="L94" t="str">
        <f>"|"&amp;RIGHT(D94,2)&amp;"|"&amp;C94&amp;"|"&amp;I94&amp;"|"</f>
        <v>|22|モノマネ|相手が最後に使用したスキルをPPを２倍消費して発動する。|</v>
      </c>
    </row>
    <row r="95" spans="1:12" thickBot="1">
      <c r="B95" s="46" t="str">
        <f>PHONETIC(C95)</f>
        <v>しゅんそく</v>
      </c>
      <c r="C95" s="46" t="s">
        <v>1337</v>
      </c>
      <c r="D95" s="57" t="s" ph="1">
        <v>1414</v>
      </c>
      <c r="E95" s="57" ph="1"/>
      <c r="I95" s="47" t="s">
        <v>1362</v>
      </c>
      <c r="J95" t="str">
        <f>IF(K95="","",IF(COUNTIF(K:K,K95)&gt;=2,"重複あり",""))</f>
        <v/>
      </c>
      <c r="K95" s="180" t="str">
        <f>C95&amp;D95</f>
        <v>瞬足忍023</v>
      </c>
      <c r="L95" t="str">
        <f>"|"&amp;RIGHT(D95,2)&amp;"|"&amp;C95&amp;"|"&amp;I95&amp;"|"</f>
        <v>|23|瞬足|記録した場所に移動できる。移動可能な距離、記録個数はレベルにより増加。|</v>
      </c>
    </row>
    <row r="96" spans="1:12" thickBot="1">
      <c r="B96" s="46" t="str">
        <f>PHONETIC(C96)</f>
        <v>だつい</v>
      </c>
      <c r="C96" s="46" t="s">
        <v>1368</v>
      </c>
      <c r="D96" s="57" t="s" ph="1">
        <v>1397</v>
      </c>
      <c r="E96" s="57" ph="1"/>
      <c r="I96" s="47" t="s">
        <v>1392</v>
      </c>
      <c r="J96" t="str">
        <f>IF(K96="","",IF(COUNTIF(K:K,K96)&gt;=2,"重複あり",""))</f>
        <v/>
      </c>
      <c r="K96" s="180" t="str">
        <f>C96&amp;D96</f>
        <v>脱衣忍024</v>
      </c>
      <c r="L96" t="str">
        <f>"|"&amp;RIGHT(D96,2)&amp;"|"&amp;C96&amp;"|"&amp;I96&amp;"|"</f>
        <v>|24|脱衣|服を脱ぐことで回避率、逃走速度が上昇。レベルで効果上昇|</v>
      </c>
    </row>
    <row r="97" spans="1:12" thickBot="1">
      <c r="B97" s="46" t="str">
        <f>PHONETIC(C97)</f>
        <v>ぶんしん</v>
      </c>
      <c r="C97" s="46" t="s">
        <v>496</v>
      </c>
      <c r="D97" s="56" t="s" ph="1">
        <v>1413</v>
      </c>
      <c r="E97" s="56" ph="1"/>
      <c r="I97" s="47" t="s">
        <v>932</v>
      </c>
      <c r="J97" t="str">
        <f>IF(K97="","",IF(COUNTIF(K:K,K97)&gt;=2,"重複あり",""))</f>
        <v/>
      </c>
      <c r="K97" s="180" t="str">
        <f>C97&amp;D97</f>
        <v>分身忍025</v>
      </c>
      <c r="L97" t="str">
        <f>"|"&amp;RIGHT(D97,2)&amp;"|"&amp;C97&amp;"|"&amp;I97&amp;"|"</f>
        <v>|25|分身|PPを半分消費して自身の分身をつくる|</v>
      </c>
    </row>
    <row r="98" spans="1:12" thickBot="1">
      <c r="B98" s="46" t="str">
        <f>PHONETIC(C98)</f>
        <v>みがわり</v>
      </c>
      <c r="C98" s="46" t="s">
        <v>1378</v>
      </c>
      <c r="D98" s="56" t="s" ph="1">
        <v>1375</v>
      </c>
      <c r="E98" s="56" ph="1"/>
      <c r="I98" s="47" t="s">
        <v>1379</v>
      </c>
      <c r="J98" t="str">
        <f>IF(K98="","",IF(COUNTIF(K:K,K98)&gt;=2,"重複あり",""))</f>
        <v/>
      </c>
      <c r="K98" s="180" t="str">
        <f>C98&amp;D98</f>
        <v>身代わり忍026</v>
      </c>
      <c r="L98" t="str">
        <f>"|"&amp;RIGHT(D98,2)&amp;"|"&amp;C98&amp;"|"&amp;I98&amp;"|"</f>
        <v>|26|身代わり|分身を身代わりにする。|</v>
      </c>
    </row>
    <row r="99" spans="1:12" thickBot="1">
      <c r="B99" s="46" t="str">
        <f>PHONETIC(C99)</f>
        <v>かげもぐり</v>
      </c>
      <c r="C99" s="46" t="s">
        <v>1364</v>
      </c>
      <c r="D99" s="57" t="s" ph="1">
        <v>1388</v>
      </c>
      <c r="E99" s="57" ph="1"/>
      <c r="I99" s="47" t="s">
        <v>1418</v>
      </c>
      <c r="J99" t="str">
        <f>IF(K99="","",IF(COUNTIF(K:K,K99)&gt;=2,"重複あり",""))</f>
        <v/>
      </c>
      <c r="K99" s="180" t="str">
        <f>C99&amp;D99</f>
        <v>影潜り忍028</v>
      </c>
      <c r="L99" t="str">
        <f>"|"&amp;RIGHT(D99,2)&amp;"|"&amp;C99&amp;"|"&amp;I99&amp;"|"</f>
        <v>|28|影潜り|自身または他者の影に潜ることができる。影から|</v>
      </c>
    </row>
    <row r="100" spans="1:12" thickBot="1">
      <c r="A100" s="45">
        <v>212</v>
      </c>
      <c r="B100" s="46" t="str">
        <f>PHONETIC(C100)</f>
        <v>こきゅうていし</v>
      </c>
      <c r="C100" s="46" t="s">
        <v>197</v>
      </c>
      <c r="D100" s="56" t="s" ph="1">
        <v>1386</v>
      </c>
      <c r="E100" s="56" ph="1"/>
      <c r="I100" s="47" t="s">
        <v>1389</v>
      </c>
      <c r="J100" t="str">
        <f>IF(K100="","",IF(COUNTIF(K:K,K100)&gt;=2,"重複あり",""))</f>
        <v/>
      </c>
      <c r="K100" s="180" t="str">
        <f>C100&amp;D100</f>
        <v>呼吸停止忍029</v>
      </c>
      <c r="L100" t="str">
        <f>"|"&amp;RIGHT(D100,2)&amp;"|"&amp;C100&amp;"|"&amp;I100&amp;"|"</f>
        <v>|29|呼吸停止|呼吸を停止したまま行動できる。レベル上昇で持続時間上昇。|</v>
      </c>
    </row>
    <row r="101" spans="1:12" thickBot="1">
      <c r="B101" s="46" t="str">
        <f>PHONETIC(C101)</f>
        <v>しのびのごくい</v>
      </c>
      <c r="C101" s="46" t="s">
        <v>1341</v>
      </c>
      <c r="D101" s="57" t="s" ph="1">
        <v>1386</v>
      </c>
      <c r="E101" s="57" ph="1"/>
      <c r="I101" s="47" t="s">
        <v>1391</v>
      </c>
      <c r="J101" t="str">
        <f>IF(K101="","",IF(COUNTIF(K:K,K101)&gt;=2,"重複あり",""))</f>
        <v/>
      </c>
      <c r="K101" s="180" t="str">
        <f>C101&amp;D101</f>
        <v>忍の極意忍029</v>
      </c>
      <c r="L101" t="str">
        <f>"|"&amp;RIGHT(D101,2)&amp;"|"&amp;C101&amp;"|"&amp;I101&amp;"|"</f>
        <v>|29|忍の極意|忍の極意を得る。|</v>
      </c>
    </row>
    <row r="102" spans="1:12" thickBot="1">
      <c r="B102" s="46" t="str">
        <f>PHONETIC(C102)</f>
        <v>すりぬけ</v>
      </c>
      <c r="C102" s="46" t="s">
        <v>276</v>
      </c>
      <c r="D102" s="56" t="s" ph="1">
        <v>1387</v>
      </c>
      <c r="E102" s="56" ph="1"/>
      <c r="I102" s="47" t="s">
        <v>1390</v>
      </c>
      <c r="J102" t="str">
        <f>IF(K102="","",IF(COUNTIF(K:K,K102)&gt;=2,"重複あり",""))</f>
        <v/>
      </c>
      <c r="K102" s="180" t="str">
        <f>C102&amp;D102</f>
        <v>すり抜け忍030</v>
      </c>
      <c r="L102" t="str">
        <f>"|"&amp;RIGHT(D102,2)&amp;"|"&amp;C102&amp;"|"&amp;I102&amp;"|"</f>
        <v>|30|すり抜け|自身または投擲物が物体をすり抜けるようにできる。|</v>
      </c>
    </row>
    <row r="103" spans="1:12" thickBot="1">
      <c r="A103" s="45">
        <v>183</v>
      </c>
      <c r="B103" s="46" t="str">
        <f>PHONETIC(C103)</f>
        <v>しょうひまりょくはんげん</v>
      </c>
      <c r="C103" s="46" t="s">
        <v>619</v>
      </c>
      <c r="D103" s="56" t="s" ph="1">
        <v>881</v>
      </c>
      <c r="E103" s="56" ph="1"/>
      <c r="I103" s="47" t="s">
        <v>620</v>
      </c>
      <c r="J103" t="str">
        <f>IF(K103="","",IF(COUNTIF(K:K,K103)&gt;=2,"重複あり",""))</f>
        <v/>
      </c>
      <c r="K103" s="180" t="str">
        <f>C103&amp;D103</f>
        <v>消費魔力半減酌士</v>
      </c>
      <c r="L103" t="str">
        <f>"|"&amp;RIGHT(D103,2)&amp;"|"&amp;C103&amp;"|"&amp;I103&amp;"|"</f>
        <v>|酌士|消費魔力半減|魔術を消費するときのマナ半減（小数点切り上げ）|</v>
      </c>
    </row>
    <row r="104" spans="1:12" thickBot="1">
      <c r="A104" s="45">
        <v>6000</v>
      </c>
      <c r="B104" s="46" t="str">
        <f>PHONETIC(C104)</f>
        <v>そそぐ</v>
      </c>
      <c r="C104" s="46" t="s">
        <v>737</v>
      </c>
      <c r="D104" s="56" t="s" ph="1">
        <v>983</v>
      </c>
      <c r="E104" s="56" ph="1"/>
      <c r="I104" s="47" t="s">
        <v>604</v>
      </c>
      <c r="J104" t="str">
        <f>IF(K104="","",IF(COUNTIF(K:K,K104)&gt;=2,"重複あり",""))</f>
        <v/>
      </c>
      <c r="K104" s="180" t="str">
        <f>C104&amp;D104</f>
        <v>注ぐ酌士000</v>
      </c>
      <c r="L104" t="str">
        <f>"|"&amp;RIGHT(D104,2)&amp;"|"&amp;C104&amp;"|"&amp;I104&amp;"|"</f>
        <v>|00|注ぐ|酌士の基本アビリティ|</v>
      </c>
    </row>
    <row r="105" spans="1:12" thickBot="1">
      <c r="B105" s="46" t="str">
        <f>PHONETIC(C105)</f>
        <v>みずをそそぐ</v>
      </c>
      <c r="C105" s="46" t="s">
        <v>855</v>
      </c>
      <c r="D105" s="57" t="s" ph="1">
        <v>856</v>
      </c>
      <c r="E105" s="57" ph="1"/>
      <c r="I105" s="47" t="s">
        <v>885</v>
      </c>
      <c r="J105" t="str">
        <f>IF(K105="","",IF(COUNTIF(K:K,K105)&gt;=2,"重複あり",""))</f>
        <v/>
      </c>
      <c r="K105" s="180" t="str">
        <f>C105&amp;D105</f>
        <v>水を注ぐ酌士001</v>
      </c>
      <c r="L105" t="str">
        <f>"|"&amp;RIGHT(D105,2)&amp;"|"&amp;C105&amp;"|"&amp;I105&amp;"|"</f>
        <v>|01|水を注ぐ|器に水を適切な量注ぐことができる|</v>
      </c>
    </row>
    <row r="106" spans="1:12" thickBot="1">
      <c r="B106" s="46" t="str">
        <f>PHONETIC(C106)</f>
        <v>さけをそそぐ</v>
      </c>
      <c r="C106" s="46" t="s">
        <v>857</v>
      </c>
      <c r="D106" s="57" t="s" ph="1">
        <v>858</v>
      </c>
      <c r="E106" s="57" ph="1"/>
      <c r="I106" s="47" t="s">
        <v>886</v>
      </c>
      <c r="J106" t="str">
        <f>IF(K106="","",IF(COUNTIF(K:K,K106)&gt;=2,"重複あり",""))</f>
        <v/>
      </c>
      <c r="K106" s="180" t="str">
        <f>C106&amp;D106</f>
        <v>酒を注ぐ酌士002</v>
      </c>
      <c r="L106" t="str">
        <f>"|"&amp;RIGHT(D106,2)&amp;"|"&amp;C106&amp;"|"&amp;I106&amp;"|"</f>
        <v>|02|酒を注ぐ|器に酒を適切な量注ぐことができる|</v>
      </c>
    </row>
    <row r="107" spans="1:12" thickBot="1">
      <c r="B107" s="46" t="str">
        <f>PHONETIC(C107)</f>
        <v>よちむ</v>
      </c>
      <c r="C107" s="46" t="s">
        <v>859</v>
      </c>
      <c r="D107" s="57" t="s" ph="1">
        <v>860</v>
      </c>
      <c r="E107" s="57" ph="1"/>
      <c r="I107" s="47" t="s">
        <v>887</v>
      </c>
      <c r="J107" t="str">
        <f>IF(K107="","",IF(COUNTIF(K:K,K107)&gt;=2,"重複あり",""))</f>
        <v/>
      </c>
      <c r="K107" s="180" t="str">
        <f>C107&amp;D107</f>
        <v>予知夢酌士003</v>
      </c>
      <c r="L107" t="str">
        <f>"|"&amp;RIGHT(D107,2)&amp;"|"&amp;C107&amp;"|"&amp;I107&amp;"|"</f>
        <v>|03|予知夢|近い未来に起きることを夢でみることができる|</v>
      </c>
    </row>
    <row r="108" spans="1:12" thickBot="1">
      <c r="B108" s="46" t="str">
        <f>PHONETIC(C108)</f>
        <v>みそぎ</v>
      </c>
      <c r="C108" s="46" t="s">
        <v>861</v>
      </c>
      <c r="D108" s="57" t="s" ph="1">
        <v>882</v>
      </c>
      <c r="E108" s="57" ph="1"/>
      <c r="I108" s="47" t="s">
        <v>888</v>
      </c>
      <c r="J108" t="str">
        <f>IF(K108="","",IF(COUNTIF(K:K,K108)&gt;=2,"重複あり",""))</f>
        <v/>
      </c>
      <c r="K108" s="180" t="str">
        <f>C108&amp;D108</f>
        <v>禊ぎ酌士004</v>
      </c>
      <c r="L108" t="str">
        <f>"|"&amp;RIGHT(D108,2)&amp;"|"&amp;C108&amp;"|"&amp;I108&amp;"|"</f>
        <v>|04|禊ぎ|汚れを落とす|</v>
      </c>
    </row>
    <row r="109" spans="1:12" thickBot="1">
      <c r="B109" s="46" t="str">
        <f>PHONETIC(C109)</f>
        <v>おはだのうるおい</v>
      </c>
      <c r="C109" s="46" t="s">
        <v>862</v>
      </c>
      <c r="D109" s="57" t="s" ph="1">
        <v>863</v>
      </c>
      <c r="E109" s="57" ph="1"/>
      <c r="I109" s="47" t="s">
        <v>894</v>
      </c>
      <c r="J109" t="str">
        <f>IF(K109="","",IF(COUNTIF(K:K,K109)&gt;=2,"重複あり",""))</f>
        <v/>
      </c>
      <c r="K109" s="180" t="str">
        <f>C109&amp;D109</f>
        <v>お肌のうるおい酌士005</v>
      </c>
      <c r="L109" t="str">
        <f>"|"&amp;RIGHT(D109,2)&amp;"|"&amp;C109&amp;"|"&amp;I109&amp;"|"</f>
        <v>|05|お肌のうるおい|お肌がつやつやぷるるんになる|</v>
      </c>
    </row>
    <row r="110" spans="1:12" thickBot="1">
      <c r="B110" s="46" t="str">
        <f>PHONETIC(C110)</f>
        <v>うわばみ</v>
      </c>
      <c r="C110" s="46" t="s">
        <v>571</v>
      </c>
      <c r="D110" s="56" t="s" ph="1">
        <v>864</v>
      </c>
      <c r="E110" s="56" ph="1"/>
      <c r="I110" s="47" t="s">
        <v>865</v>
      </c>
      <c r="J110" t="str">
        <f>IF(K110="","",IF(COUNTIF(K:K,K110)&gt;=2,"重複あり",""))</f>
        <v/>
      </c>
      <c r="K110" s="180" t="str">
        <f>C110&amp;D110</f>
        <v>うわばみ酌士006</v>
      </c>
      <c r="L110" t="str">
        <f>"|"&amp;RIGHT(D110,2)&amp;"|"&amp;C110&amp;"|"&amp;I110&amp;"|"</f>
        <v>|06|うわばみ|酔い知らずになる|</v>
      </c>
    </row>
    <row r="111" spans="1:12" thickBot="1">
      <c r="B111" s="46" t="str">
        <f>PHONETIC(C111)</f>
        <v>おんどせってい</v>
      </c>
      <c r="C111" s="46" t="s">
        <v>238</v>
      </c>
      <c r="D111" s="56" t="s" ph="1">
        <v>866</v>
      </c>
      <c r="E111" s="56" ph="1"/>
      <c r="I111" s="47" t="s">
        <v>867</v>
      </c>
      <c r="J111" t="str">
        <f>IF(K111="","",IF(COUNTIF(K:K,K111)&gt;=2,"重複あり",""))</f>
        <v/>
      </c>
      <c r="K111" s="180" t="str">
        <f>C111&amp;D111</f>
        <v>温度設定酌士007</v>
      </c>
      <c r="L111" t="str">
        <f>"|"&amp;RIGHT(D111,2)&amp;"|"&amp;C111&amp;"|"&amp;I111&amp;"|"</f>
        <v>|07|温度設定|注ぐ水の温度を設定できる（０～100℃）|</v>
      </c>
    </row>
    <row r="112" spans="1:12" thickBot="1">
      <c r="B112" s="46" t="str">
        <f>PHONETIC(C112)</f>
        <v>すいりょうぞうだい</v>
      </c>
      <c r="C112" s="46" t="s">
        <v>739</v>
      </c>
      <c r="D112" s="56" t="s" ph="1">
        <v>868</v>
      </c>
      <c r="E112" s="56" ph="1"/>
      <c r="I112" s="47" t="s">
        <v>869</v>
      </c>
      <c r="J112" t="str">
        <f>IF(K112="","",IF(COUNTIF(K:K,K112)&gt;=2,"重複あり",""))</f>
        <v/>
      </c>
      <c r="K112" s="180" t="str">
        <f>C112&amp;D112</f>
        <v>水量増大酌士008</v>
      </c>
      <c r="L112" t="str">
        <f>"|"&amp;RIGHT(D112,2)&amp;"|"&amp;C112&amp;"|"&amp;I112&amp;"|"</f>
        <v>|08|水量増大|注ぐ水の量が増える|</v>
      </c>
    </row>
    <row r="113" spans="1:12" thickBot="1">
      <c r="A113" s="45">
        <v>41</v>
      </c>
      <c r="B113" s="46" t="str">
        <f>PHONETIC(C113)</f>
        <v>ないすばでぃ</v>
      </c>
      <c r="C113" s="46" t="s">
        <v>554</v>
      </c>
      <c r="D113" s="56" t="s" ph="1">
        <v>870</v>
      </c>
      <c r="E113" s="56" ph="1"/>
      <c r="I113" s="47" t="s">
        <v>871</v>
      </c>
      <c r="J113" t="str">
        <f>IF(K113="","",IF(COUNTIF(K:K,K113)&gt;=2,"重複あり",""))</f>
        <v/>
      </c>
      <c r="K113" s="180" t="str">
        <f>C113&amp;D113</f>
        <v>ナイスバディ酌士009</v>
      </c>
      <c r="L113" t="str">
        <f>"|"&amp;RIGHT(D113,2)&amp;"|"&amp;C113&amp;"|"&amp;I113&amp;"|"</f>
        <v>|09|ナイスバディ|ぼんきゅっぼんになる|</v>
      </c>
    </row>
    <row r="114" spans="1:12" thickBot="1">
      <c r="B114" s="46" t="str">
        <f>PHONETIC(C114)</f>
        <v>まりょくをそそぐ</v>
      </c>
      <c r="C114" s="46" t="s">
        <v>872</v>
      </c>
      <c r="D114" s="57" t="s" ph="1">
        <v>883</v>
      </c>
      <c r="E114" s="57" ph="1"/>
      <c r="I114" s="47" t="s">
        <v>873</v>
      </c>
      <c r="J114" t="str">
        <f>IF(K114="","",IF(COUNTIF(K:K,K114)&gt;=2,"重複あり",""))</f>
        <v/>
      </c>
      <c r="K114" s="180" t="str">
        <f>C114&amp;D114</f>
        <v>魔力を注ぐ酌士010</v>
      </c>
      <c r="L114" t="str">
        <f>"|"&amp;RIGHT(D114,2)&amp;"|"&amp;C114&amp;"|"&amp;I114&amp;"|"</f>
        <v>|10|魔力を注ぐ|構築した魔術に魔力を注ぐことができる|</v>
      </c>
    </row>
    <row r="115" spans="1:12" thickBot="1">
      <c r="A115" s="45">
        <v>200</v>
      </c>
      <c r="B115" s="46" t="str">
        <f>PHONETIC(C115)</f>
        <v>しゅくふく</v>
      </c>
      <c r="C115" s="46" t="s">
        <v>262</v>
      </c>
      <c r="D115" s="56" t="s" ph="1">
        <v>874</v>
      </c>
      <c r="E115" s="56" ph="1"/>
      <c r="I115" s="47" t="s">
        <v>889</v>
      </c>
      <c r="J115" t="str">
        <f>IF(K115="","",IF(COUNTIF(K:K,K115)&gt;=2,"重複あり",""))</f>
        <v/>
      </c>
      <c r="K115" s="180" t="str">
        <f>C115&amp;D115</f>
        <v>祝福酌士011</v>
      </c>
      <c r="L115" t="str">
        <f>"|"&amp;RIGHT(D115,2)&amp;"|"&amp;C115&amp;"|"&amp;I115&amp;"|"</f>
        <v>|11|祝福|相手の悪いものを取り除く|</v>
      </c>
    </row>
    <row r="116" spans="1:12" thickBot="1">
      <c r="A116" s="45">
        <v>199</v>
      </c>
      <c r="B116" s="46" t="str">
        <f>PHONETIC(C116)</f>
        <v>じゅうりょうけいげん</v>
      </c>
      <c r="C116" s="46" t="s">
        <v>189</v>
      </c>
      <c r="D116" s="56" t="s" ph="1">
        <v>875</v>
      </c>
      <c r="E116" s="56" ph="1"/>
      <c r="I116" s="47" t="s">
        <v>890</v>
      </c>
      <c r="J116" t="str">
        <f>IF(K116="","",IF(COUNTIF(K:K,K116)&gt;=2,"重複あり",""))</f>
        <v/>
      </c>
      <c r="K116" s="180" t="str">
        <f>C116&amp;D116</f>
        <v>重量軽減酌士012</v>
      </c>
      <c r="L116" t="str">
        <f>"|"&amp;RIGHT(D116,2)&amp;"|"&amp;C116&amp;"|"&amp;I116&amp;"|"</f>
        <v>|12|重量軽減|持ち物を重さを軽減する|</v>
      </c>
    </row>
    <row r="117" spans="1:12" thickBot="1">
      <c r="A117" s="45">
        <v>206</v>
      </c>
      <c r="B117" s="46" t="str">
        <f>PHONETIC(C117)</f>
        <v>こんじょう</v>
      </c>
      <c r="C117" s="46" t="s">
        <v>206</v>
      </c>
      <c r="D117" s="56" t="s" ph="1">
        <v>876</v>
      </c>
      <c r="E117" s="56" ph="1"/>
      <c r="I117" s="47" t="s">
        <v>891</v>
      </c>
      <c r="J117" t="str">
        <f>IF(K117="","",IF(COUNTIF(K:K,K117)&gt;=2,"重複あり",""))</f>
        <v/>
      </c>
      <c r="K117" s="180" t="str">
        <f>C117&amp;D117</f>
        <v>根性酌士013</v>
      </c>
      <c r="L117" t="str">
        <f>"|"&amp;RIGHT(D117,2)&amp;"|"&amp;C117&amp;"|"&amp;I117&amp;"|"</f>
        <v>|13|根性|もうちょっとだけがんばれる|</v>
      </c>
    </row>
    <row r="118" spans="1:12" thickBot="1">
      <c r="A118" s="45">
        <v>207</v>
      </c>
      <c r="B118" s="46" t="str">
        <f>PHONETIC(C118)</f>
        <v>ごりおし</v>
      </c>
      <c r="C118" s="46" t="s">
        <v>275</v>
      </c>
      <c r="D118" s="56" t="s" ph="1">
        <v>877</v>
      </c>
      <c r="E118" s="56" ph="1"/>
      <c r="I118" s="47" t="s">
        <v>892</v>
      </c>
      <c r="J118" t="str">
        <f>IF(K118="","",IF(COUNTIF(K:K,K118)&gt;=2,"重複あり",""))</f>
        <v/>
      </c>
      <c r="K118" s="180" t="str">
        <f>C118&amp;D118</f>
        <v>ごり押し酌士014</v>
      </c>
      <c r="L118" t="str">
        <f>"|"&amp;RIGHT(D118,2)&amp;"|"&amp;C118&amp;"|"&amp;I118&amp;"|"</f>
        <v>|14|ごり押し|もうちょっとだけがんばらせる|</v>
      </c>
    </row>
    <row r="119" spans="1:12" thickBot="1">
      <c r="A119" s="45">
        <v>198</v>
      </c>
      <c r="B119" s="46" t="str">
        <f>PHONETIC(C119)</f>
        <v>あくうかんほじ</v>
      </c>
      <c r="C119" s="46" t="s">
        <v>338</v>
      </c>
      <c r="D119" s="56" t="s" ph="1">
        <v>878</v>
      </c>
      <c r="E119" s="56" ph="1"/>
      <c r="J119" t="str">
        <f>IF(K119="","",IF(COUNTIF(K:K,K119)&gt;=2,"重複あり",""))</f>
        <v/>
      </c>
      <c r="K119" s="180" t="str">
        <f>C119&amp;D119</f>
        <v>亜空間保持酌士015</v>
      </c>
      <c r="L119" t="str">
        <f>"|"&amp;RIGHT(D119,2)&amp;"|"&amp;C119&amp;"|"&amp;I119&amp;"|"</f>
        <v>|15|亜空間保持||</v>
      </c>
    </row>
    <row r="120" spans="1:12" thickBot="1">
      <c r="A120" s="45">
        <v>63</v>
      </c>
      <c r="B120" s="46" t="str">
        <f>PHONETIC(C120)</f>
        <v>ふゆう</v>
      </c>
      <c r="C120" s="46" t="s">
        <v>327</v>
      </c>
      <c r="D120" s="56" t="s" ph="1">
        <v>879</v>
      </c>
      <c r="E120" s="56" ph="1"/>
      <c r="I120" s="47" t="s">
        <v>893</v>
      </c>
      <c r="J120" t="str">
        <f>IF(K120="","",IF(COUNTIF(K:K,K120)&gt;=2,"重複あり",""))</f>
        <v/>
      </c>
      <c r="K120" s="180" t="str">
        <f>C120&amp;D120</f>
        <v>浮遊酌士016</v>
      </c>
      <c r="L120" t="str">
        <f>"|"&amp;RIGHT(D120,2)&amp;"|"&amp;C120&amp;"|"&amp;I120&amp;"|"</f>
        <v>|16|浮遊|ふんわりと浮かべる|</v>
      </c>
    </row>
    <row r="121" spans="1:12" thickBot="1">
      <c r="B121" s="46" t="str">
        <f>PHONETIC(C121)</f>
        <v>あまごい</v>
      </c>
      <c r="C121" s="46" t="s">
        <v>880</v>
      </c>
      <c r="D121" s="57" t="s" ph="1">
        <v>884</v>
      </c>
      <c r="E121" s="57" ph="1"/>
      <c r="J121" t="str">
        <f>IF(K121="","",IF(COUNTIF(K:K,K121)&gt;=2,"重複あり",""))</f>
        <v/>
      </c>
      <c r="K121" s="180" t="str">
        <f>C121&amp;D121</f>
        <v>雨乞い酌士017</v>
      </c>
      <c r="L121" t="str">
        <f>"|"&amp;RIGHT(D121,2)&amp;"|"&amp;C121&amp;"|"&amp;I121&amp;"|"</f>
        <v>|17|雨乞い||</v>
      </c>
    </row>
    <row r="122" spans="1:12" thickBot="1">
      <c r="A122" s="45">
        <v>65</v>
      </c>
      <c r="B122" s="46" t="str">
        <f>PHONETIC(C122)</f>
        <v>あんし</v>
      </c>
      <c r="C122" s="46" t="s">
        <v>467</v>
      </c>
      <c r="D122" s="56" t="s" ph="1">
        <v>1040</v>
      </c>
      <c r="E122" s="56" ph="1"/>
      <c r="J122" t="str">
        <f>IF(K122="","",IF(COUNTIF(K:K,K122)&gt;=2,"重複あり",""))</f>
        <v/>
      </c>
      <c r="K122" s="180" t="str">
        <f>C122&amp;D122</f>
        <v>暗視銃士</v>
      </c>
      <c r="L122" t="str">
        <f>"|"&amp;RIGHT(D122,2)&amp;"|"&amp;C122&amp;"|"&amp;I122&amp;"|"</f>
        <v>|銃士|暗視||</v>
      </c>
    </row>
    <row r="123" spans="1:12" thickBot="1">
      <c r="B123" s="46" t="str">
        <f>PHONETIC(C123)</f>
        <v>きょくしゃ</v>
      </c>
      <c r="C123" s="46" t="s">
        <v>191</v>
      </c>
      <c r="D123" s="56" t="s" ph="1">
        <v>1040</v>
      </c>
      <c r="E123" s="56" ph="1"/>
      <c r="J123" t="str">
        <f>IF(K123="","",IF(COUNTIF(K:K,K123)&gt;=2,"重複あり",""))</f>
        <v/>
      </c>
      <c r="K123" s="180" t="str">
        <f>C123&amp;D123</f>
        <v>曲射銃士</v>
      </c>
      <c r="L123" t="str">
        <f>"|"&amp;RIGHT(D123,2)&amp;"|"&amp;C123&amp;"|"&amp;I123&amp;"|"</f>
        <v>|銃士|曲射||</v>
      </c>
    </row>
    <row r="124" spans="1:12" thickBot="1">
      <c r="B124" s="46" t="str">
        <f>PHONETIC(C124)</f>
        <v>せいみつしゃげき</v>
      </c>
      <c r="C124" s="46" t="s">
        <v>177</v>
      </c>
      <c r="D124" s="56" t="s" ph="1">
        <v>1040</v>
      </c>
      <c r="E124" s="56" ph="1"/>
      <c r="J124" t="str">
        <f>IF(K124="","",IF(COUNTIF(K:K,K124)&gt;=2,"重複あり",""))</f>
        <v/>
      </c>
      <c r="K124" s="180" t="str">
        <f>C124&amp;D124</f>
        <v>精密射撃銃士</v>
      </c>
      <c r="L124" t="str">
        <f>"|"&amp;RIGHT(D124,2)&amp;"|"&amp;C124&amp;"|"&amp;I124&amp;"|"</f>
        <v>|銃士|精密射撃||</v>
      </c>
    </row>
    <row r="125" spans="1:12" thickBot="1">
      <c r="B125" s="46" t="str">
        <f>PHONETIC(C125)</f>
        <v>ぜんだんはっしゃ</v>
      </c>
      <c r="C125" s="46" t="s">
        <v>265</v>
      </c>
      <c r="D125" s="56" t="s" ph="1">
        <v>1040</v>
      </c>
      <c r="E125" s="56" ph="1"/>
      <c r="J125" t="str">
        <f>IF(K125="","",IF(COUNTIF(K:K,K125)&gt;=2,"重複あり",""))</f>
        <v/>
      </c>
      <c r="K125" s="180" t="str">
        <f>C125&amp;D125</f>
        <v>全弾発射銃士</v>
      </c>
      <c r="L125" t="str">
        <f>"|"&amp;RIGHT(D125,2)&amp;"|"&amp;C125&amp;"|"&amp;I125&amp;"|"</f>
        <v>|銃士|全弾発射||</v>
      </c>
    </row>
    <row r="126" spans="1:12" thickBot="1">
      <c r="B126" s="46" t="str">
        <f>PHONETIC(C126)</f>
        <v>そうちゃく</v>
      </c>
      <c r="C126" s="46" t="s">
        <v>284</v>
      </c>
      <c r="D126" s="56" t="s" ph="1">
        <v>1040</v>
      </c>
      <c r="E126" s="56" ph="1"/>
      <c r="J126" t="str">
        <f>IF(K126="","",IF(COUNTIF(K:K,K126)&gt;=2,"重複あり",""))</f>
        <v/>
      </c>
      <c r="K126" s="180" t="str">
        <f>C126&amp;D126</f>
        <v>装着銃士</v>
      </c>
      <c r="L126" t="str">
        <f>"|"&amp;RIGHT(D126,2)&amp;"|"&amp;C126&amp;"|"&amp;I126&amp;"|"</f>
        <v>|銃士|装着||</v>
      </c>
    </row>
    <row r="127" spans="1:12" thickBot="1">
      <c r="B127" s="46" t="str">
        <f>PHONETIC(C127)</f>
        <v>そくしゃ</v>
      </c>
      <c r="C127" s="46" t="s">
        <v>305</v>
      </c>
      <c r="D127" s="56" t="s" ph="1">
        <v>1040</v>
      </c>
      <c r="E127" s="56" ph="1"/>
      <c r="J127" t="str">
        <f>IF(K127="","",IF(COUNTIF(K:K,K127)&gt;=2,"重複あり",""))</f>
        <v/>
      </c>
      <c r="K127" s="180" t="str">
        <f>C127&amp;D127</f>
        <v>速射銃士</v>
      </c>
      <c r="L127" t="str">
        <f>"|"&amp;RIGHT(D127,2)&amp;"|"&amp;C127&amp;"|"&amp;I127&amp;"|"</f>
        <v>|銃士|速射||</v>
      </c>
    </row>
    <row r="128" spans="1:12" thickBot="1">
      <c r="B128" s="46" t="str">
        <f>PHONETIC(C128)</f>
        <v>そげき</v>
      </c>
      <c r="C128" s="46" t="s">
        <v>304</v>
      </c>
      <c r="D128" s="56" t="s" ph="1">
        <v>1040</v>
      </c>
      <c r="E128" s="56" ph="1"/>
      <c r="J128" t="str">
        <f>IF(K128="","",IF(COUNTIF(K:K,K128)&gt;=2,"重複あり",""))</f>
        <v/>
      </c>
      <c r="K128" s="180" t="str">
        <f>C128&amp;D128</f>
        <v>狙撃銃士</v>
      </c>
      <c r="L128" t="str">
        <f>"|"&amp;RIGHT(D128,2)&amp;"|"&amp;C128&amp;"|"&amp;I128&amp;"|"</f>
        <v>|銃士|狙撃||</v>
      </c>
    </row>
    <row r="129" spans="1:12" thickBot="1">
      <c r="A129" s="45">
        <v>2500</v>
      </c>
      <c r="B129" s="46" t="str">
        <f>PHONETIC(C129)</f>
        <v>じゅうぎ</v>
      </c>
      <c r="C129" s="46" t="s">
        <v>362</v>
      </c>
      <c r="D129" s="47" t="s" ph="1">
        <v>951</v>
      </c>
      <c r="E129" s="47" ph="1"/>
      <c r="I129" s="47" t="s">
        <v>381</v>
      </c>
      <c r="J129" t="str">
        <f>IF(K129="","",IF(COUNTIF(K:K,K129)&gt;=2,"重複あり",""))</f>
        <v/>
      </c>
      <c r="K129" s="180" t="str">
        <f>C129&amp;D129</f>
        <v>銃技銃士000</v>
      </c>
      <c r="L129" t="str">
        <f>"|"&amp;RIGHT(D129,2)&amp;"|"&amp;C129&amp;"|"&amp;I129&amp;"|"</f>
        <v>|00|銃技|銃士の基本アビリティ|</v>
      </c>
    </row>
    <row r="130" spans="1:12" thickBot="1">
      <c r="A130" s="45">
        <v>2000</v>
      </c>
      <c r="B130" s="46" t="str">
        <f>PHONETIC(C130)</f>
        <v>じゅうまじゅつ</v>
      </c>
      <c r="C130" s="46" t="s">
        <v>357</v>
      </c>
      <c r="D130" s="47" t="s" ph="1">
        <v>947</v>
      </c>
      <c r="E130" s="47" ph="1"/>
      <c r="I130" s="47" t="s">
        <v>934</v>
      </c>
      <c r="J130" t="str">
        <f>IF(K130="","",IF(COUNTIF(K:K,K130)&gt;=2,"重複あり",""))</f>
        <v/>
      </c>
      <c r="K130" s="180" t="str">
        <f>C130&amp;D130</f>
        <v>獣魔術獣魔士000</v>
      </c>
      <c r="L130" t="str">
        <f>"|"&amp;RIGHT(D130,2)&amp;"|"&amp;C130&amp;"|"&amp;I130&amp;"|"</f>
        <v>|00|獣魔術|獣魔士の基本アビリティ|</v>
      </c>
    </row>
    <row r="131" spans="1:12" thickBot="1">
      <c r="B131" s="46" t="str">
        <f>PHONETIC(C131)</f>
        <v>じゅおん</v>
      </c>
      <c r="C131" s="46" t="s">
        <v>263</v>
      </c>
      <c r="D131" s="47" t="s" ph="1">
        <v>1053</v>
      </c>
      <c r="E131" s="47" ph="1"/>
      <c r="J131" t="str">
        <f>IF(K131="","",IF(COUNTIF(K:K,K131)&gt;=2,"重複あり",""))</f>
        <v/>
      </c>
      <c r="K131" s="180" t="str">
        <f>C131&amp;D131</f>
        <v>呪怨呪術士</v>
      </c>
      <c r="L131" t="str">
        <f>"|"&amp;RIGHT(D131,2)&amp;"|"&amp;C131&amp;"|"&amp;I131&amp;"|"</f>
        <v>|術士|呪怨||</v>
      </c>
    </row>
    <row r="132" spans="1:12" thickBot="1">
      <c r="B132" s="46" t="str">
        <f>PHONETIC(C132)</f>
        <v>せいのうじゃっか</v>
      </c>
      <c r="C132" s="46" t="s">
        <v>249</v>
      </c>
      <c r="D132" s="47" t="s" ph="1">
        <v>1055</v>
      </c>
      <c r="E132" s="47" ph="1"/>
      <c r="J132" t="str">
        <f>IF(K132="","",IF(COUNTIF(K:K,K132)&gt;=2,"重複あり",""))</f>
        <v/>
      </c>
      <c r="K132" s="180" t="str">
        <f>C132&amp;D132</f>
        <v>性能弱化呪術士</v>
      </c>
      <c r="L132" t="str">
        <f>"|"&amp;RIGHT(D132,2)&amp;"|"&amp;C132&amp;"|"&amp;I132&amp;"|"</f>
        <v>|術士|性能弱化||</v>
      </c>
    </row>
    <row r="133" spans="1:12" thickBot="1">
      <c r="B133" s="46" t="str">
        <f>PHONETIC(C133)</f>
        <v>ながれだま</v>
      </c>
      <c r="C133" s="46" t="s">
        <v>303</v>
      </c>
      <c r="D133" s="47" t="s" ph="1">
        <v>1055</v>
      </c>
      <c r="E133" s="47" ph="1"/>
      <c r="J133" t="str">
        <f>IF(K133="","",IF(COUNTIF(K:K,K133)&gt;=2,"重複あり",""))</f>
        <v/>
      </c>
      <c r="K133" s="180" t="str">
        <f>C133&amp;D133</f>
        <v>流れ弾呪術士</v>
      </c>
      <c r="L133" t="str">
        <f>"|"&amp;RIGHT(D133,2)&amp;"|"&amp;C133&amp;"|"&amp;I133&amp;"|"</f>
        <v>|術士|流れ弾||</v>
      </c>
    </row>
    <row r="134" spans="1:12" thickBot="1">
      <c r="A134" s="45">
        <v>1400</v>
      </c>
      <c r="B134" s="46" t="str">
        <f>PHONETIC(C134)</f>
        <v>まじゅつ</v>
      </c>
      <c r="C134" s="46" t="s">
        <v>344</v>
      </c>
      <c r="D134" s="47" t="s" ph="1">
        <v>941</v>
      </c>
      <c r="E134" s="47" ph="1"/>
      <c r="I134" s="47" t="s">
        <v>351</v>
      </c>
      <c r="J134" t="str">
        <f>IF(K134="","",IF(COUNTIF(K:K,K134)&gt;=2,"重複あり",""))</f>
        <v/>
      </c>
      <c r="K134" s="180" t="str">
        <f>C134&amp;D134</f>
        <v>魔術術士000</v>
      </c>
      <c r="L134" t="str">
        <f>"|"&amp;RIGHT(D134,2)&amp;"|"&amp;C134&amp;"|"&amp;I134&amp;"|"</f>
        <v>|00|魔術|術士の基本アビリティ|</v>
      </c>
    </row>
    <row r="135" spans="1:12" thickBot="1">
      <c r="B135" s="46" t="str">
        <f>PHONETIC(C135)</f>
        <v>まなほうしゅつ</v>
      </c>
      <c r="C135" s="46" t="s">
        <v>1191</v>
      </c>
      <c r="D135" s="46" t="s" ph="1">
        <v>1192</v>
      </c>
      <c r="E135" s="46" ph="1"/>
      <c r="J135" t="str">
        <f>IF(K135="","",IF(COUNTIF(K:K,K135)&gt;=2,"重複あり",""))</f>
        <v/>
      </c>
      <c r="K135" s="180" t="str">
        <f>C135&amp;D135</f>
        <v>マナ放出術士001</v>
      </c>
      <c r="L135" t="str">
        <f>"|"&amp;RIGHT(D135,2)&amp;"|"&amp;C135&amp;"|"&amp;I135&amp;"|"</f>
        <v>|01|マナ放出||</v>
      </c>
    </row>
    <row r="136" spans="1:12" thickBot="1">
      <c r="B136" s="46" t="str">
        <f>PHONETIC(C136)</f>
        <v>まなかんち</v>
      </c>
      <c r="C136" s="46" t="s">
        <v>1201</v>
      </c>
      <c r="D136" s="46" t="s" ph="1">
        <v>1193</v>
      </c>
      <c r="E136" s="46" ph="1"/>
      <c r="J136" t="str">
        <f>IF(K136="","",IF(COUNTIF(K:K,K136)&gt;=2,"重複あり",""))</f>
        <v/>
      </c>
      <c r="K136" s="180" t="str">
        <f>C136&amp;D136</f>
        <v>マナ感知術士002</v>
      </c>
      <c r="L136" t="str">
        <f>"|"&amp;RIGHT(D136,2)&amp;"|"&amp;C136&amp;"|"&amp;I136&amp;"|"</f>
        <v>|02|マナ感知||</v>
      </c>
    </row>
    <row r="137" spans="1:12" thickBot="1">
      <c r="B137" s="46" t="str">
        <f>PHONETIC(C137)</f>
        <v>まなそうさ</v>
      </c>
      <c r="C137" s="46" t="s">
        <v>1202</v>
      </c>
      <c r="D137" s="47" t="s" ph="1">
        <v>1197</v>
      </c>
      <c r="E137" s="47" ph="1"/>
      <c r="J137" t="str">
        <f>IF(K137="","",IF(COUNTIF(K:K,K137)&gt;=2,"重複あり",""))</f>
        <v/>
      </c>
      <c r="K137" s="180" t="str">
        <f>C137&amp;D137</f>
        <v>マナ操作術士003</v>
      </c>
      <c r="L137" t="str">
        <f>"|"&amp;RIGHT(D137,2)&amp;"|"&amp;C137&amp;"|"&amp;I137&amp;"|"</f>
        <v>|03|マナ操作||</v>
      </c>
    </row>
    <row r="138" spans="1:12" thickBot="1">
      <c r="B138" s="46" t="str">
        <f>PHONETIC(C138)</f>
        <v>まじゅつもじ</v>
      </c>
      <c r="C138" s="46" t="s">
        <v>164</v>
      </c>
      <c r="D138" s="47" t="s" ph="1">
        <v>1198</v>
      </c>
      <c r="E138" s="47" ph="1"/>
      <c r="J138" t="str">
        <f>IF(K138="","",IF(COUNTIF(K:K,K138)&gt;=2,"重複あり",""))</f>
        <v/>
      </c>
      <c r="K138" s="180" t="str">
        <f>C138&amp;D138</f>
        <v>魔術文字術士004</v>
      </c>
      <c r="L138" t="str">
        <f>"|"&amp;RIGHT(D138,2)&amp;"|"&amp;C138&amp;"|"&amp;I138&amp;"|"</f>
        <v>|04|魔術文字||</v>
      </c>
    </row>
    <row r="139" spans="1:12" thickBot="1">
      <c r="B139" s="46" t="str">
        <f>PHONETIC(C139)</f>
        <v>めいそう</v>
      </c>
      <c r="C139" s="46" t="s">
        <v>464</v>
      </c>
      <c r="D139" s="47" t="s" ph="1">
        <v>1199</v>
      </c>
      <c r="E139" s="47" ph="1"/>
      <c r="J139" t="str">
        <f>IF(K139="","",IF(COUNTIF(K:K,K139)&gt;=2,"重複あり",""))</f>
        <v/>
      </c>
      <c r="K139" s="180" t="str">
        <f>C139&amp;D139</f>
        <v>瞑想術士005</v>
      </c>
      <c r="L139" t="str">
        <f>"|"&amp;RIGHT(D139,2)&amp;"|"&amp;C139&amp;"|"&amp;I139&amp;"|"</f>
        <v>|05|瞑想||</v>
      </c>
    </row>
    <row r="140" spans="1:12" thickBot="1">
      <c r="B140" s="46" t="str">
        <f>PHONETIC(C140)</f>
        <v>まなしゅうちゅう</v>
      </c>
      <c r="C140" s="46" t="s">
        <v>1194</v>
      </c>
      <c r="D140" s="46" t="s" ph="1">
        <v>1032</v>
      </c>
      <c r="E140" s="46" ph="1"/>
      <c r="J140" t="str">
        <f>IF(K140="","",IF(COUNTIF(K:K,K140)&gt;=2,"重複あり",""))</f>
        <v/>
      </c>
      <c r="K140" s="180" t="str">
        <f>C140&amp;D140</f>
        <v>マナ集中術士006</v>
      </c>
      <c r="L140" t="str">
        <f>"|"&amp;RIGHT(D140,2)&amp;"|"&amp;C140&amp;"|"&amp;I140&amp;"|"</f>
        <v>|06|マナ集中||</v>
      </c>
    </row>
    <row r="141" spans="1:12" thickBot="1">
      <c r="B141" s="46" t="str">
        <f>PHONETIC(C141)</f>
        <v>まなかくさん</v>
      </c>
      <c r="C141" s="46" t="s">
        <v>1195</v>
      </c>
      <c r="D141" s="47" t="s" ph="1">
        <v>1031</v>
      </c>
      <c r="E141" s="47" ph="1"/>
      <c r="J141" t="str">
        <f>IF(K141="","",IF(COUNTIF(K:K,K141)&gt;=2,"重複あり",""))</f>
        <v/>
      </c>
      <c r="K141" s="180" t="str">
        <f>C141&amp;D141</f>
        <v>マナ拡散術士007</v>
      </c>
      <c r="L141" t="str">
        <f>"|"&amp;RIGHT(D141,2)&amp;"|"&amp;C141&amp;"|"&amp;I141&amp;"|"</f>
        <v>|07|マナ拡散||</v>
      </c>
    </row>
    <row r="142" spans="1:12" thickBot="1">
      <c r="B142" s="46" t="str">
        <f>PHONETIC(C142)</f>
        <v>まなゆうどう</v>
      </c>
      <c r="C142" s="46" t="s">
        <v>1196</v>
      </c>
      <c r="D142" s="47" t="s" ph="1">
        <v>1030</v>
      </c>
      <c r="E142" s="47" ph="1"/>
      <c r="J142" t="str">
        <f>IF(K142="","",IF(COUNTIF(K:K,K142)&gt;=2,"重複あり",""))</f>
        <v/>
      </c>
      <c r="K142" s="180" t="str">
        <f>C142&amp;D142</f>
        <v>マナ誘導術士008</v>
      </c>
      <c r="L142" t="str">
        <f>"|"&amp;RIGHT(D142,2)&amp;"|"&amp;C142&amp;"|"&amp;I142&amp;"|"</f>
        <v>|08|マナ誘導||</v>
      </c>
    </row>
    <row r="143" spans="1:12" thickBot="1">
      <c r="B143" s="46" t="str">
        <f>PHONETIC(C143)</f>
        <v>はんどうぼうぎょ</v>
      </c>
      <c r="C143" s="46" t="s">
        <v>246</v>
      </c>
      <c r="D143" s="47" t="s" ph="1">
        <v>1200</v>
      </c>
      <c r="E143" s="47" ph="1"/>
      <c r="J143" t="str">
        <f>IF(K143="","",IF(COUNTIF(K:K,K143)&gt;=2,"重複あり",""))</f>
        <v/>
      </c>
      <c r="K143" s="180" t="str">
        <f>C143&amp;D143</f>
        <v>反動防御術士009</v>
      </c>
      <c r="L143" t="str">
        <f>"|"&amp;RIGHT(D143,2)&amp;"|"&amp;C143&amp;"|"&amp;I143&amp;"|"</f>
        <v>|09|反動防御||</v>
      </c>
    </row>
    <row r="144" spans="1:12" thickBot="1">
      <c r="B144" s="46" t="str">
        <f>PHONETIC(C144)</f>
        <v>えんちゃんと</v>
      </c>
      <c r="C144" s="46" t="s">
        <v>1203</v>
      </c>
      <c r="D144" s="47" t="s" ph="1">
        <v>1204</v>
      </c>
      <c r="E144" s="47" ph="1"/>
      <c r="J144" t="str">
        <f>IF(K144="","",IF(COUNTIF(K:K,K144)&gt;=2,"重複あり",""))</f>
        <v/>
      </c>
      <c r="K144" s="180" t="str">
        <f>C144&amp;D144</f>
        <v>エンチャント術士010</v>
      </c>
      <c r="L144" t="str">
        <f>"|"&amp;RIGHT(D144,2)&amp;"|"&amp;C144&amp;"|"&amp;I144&amp;"|"</f>
        <v>|10|エンチャント||</v>
      </c>
    </row>
    <row r="145" spans="1:12" thickBot="1">
      <c r="B145" s="46" t="str">
        <f>PHONETIC(C145)</f>
        <v>まじゅつさくせい</v>
      </c>
      <c r="C145" s="46" t="s">
        <v>1028</v>
      </c>
      <c r="D145" s="47" t="s" ph="1">
        <v>1029</v>
      </c>
      <c r="E145" s="47" ph="1"/>
      <c r="J145" t="str">
        <f>IF(K145="","",IF(COUNTIF(K:K,K145)&gt;=2,"重複あり",""))</f>
        <v/>
      </c>
      <c r="K145" s="180" t="str">
        <f>C145&amp;D145</f>
        <v>魔術作成術士011</v>
      </c>
      <c r="L145" t="str">
        <f>"|"&amp;RIGHT(D145,2)&amp;"|"&amp;C145&amp;"|"&amp;I145&amp;"|"</f>
        <v>|11|魔術作成||</v>
      </c>
    </row>
    <row r="146" spans="1:12" thickBot="1">
      <c r="A146" s="45">
        <v>6700</v>
      </c>
      <c r="D146" s="46" t="s" ph="1">
        <v>147</v>
      </c>
      <c r="E146" s="46" ph="1"/>
      <c r="I146" s="46" t="s">
        <v>147</v>
      </c>
      <c r="J146" t="str">
        <f>IF(K146="","",IF(COUNTIF(K:K,K146)&gt;=2,"重複あり",""))</f>
        <v/>
      </c>
      <c r="K146" s="180" t="str">
        <f>C146&amp;D146</f>
        <v>守備兵</v>
      </c>
      <c r="L146" t="str">
        <f>"|"&amp;RIGHT(D146,2)&amp;"|"&amp;C146&amp;"|"&amp;I146&amp;"|"</f>
        <v>|備兵||守備兵|</v>
      </c>
    </row>
    <row r="147" spans="1:12" thickBot="1">
      <c r="A147" s="45">
        <v>2200</v>
      </c>
      <c r="B147" s="46" t="str">
        <f>PHONETIC(C147)</f>
        <v>しょうかん</v>
      </c>
      <c r="C147" s="46" t="s">
        <v>359</v>
      </c>
      <c r="D147" s="47" t="s" ph="1">
        <v>948</v>
      </c>
      <c r="E147" s="47" ph="1"/>
      <c r="I147" s="47" t="s">
        <v>378</v>
      </c>
      <c r="J147" t="str">
        <f>IF(K147="","",IF(COUNTIF(K:K,K147)&gt;=2,"重複あり",""))</f>
        <v/>
      </c>
      <c r="K147" s="180" t="str">
        <f>C147&amp;D147</f>
        <v>召喚召喚士000</v>
      </c>
      <c r="L147" t="str">
        <f>"|"&amp;RIGHT(D147,2)&amp;"|"&amp;C147&amp;"|"&amp;I147&amp;"|"</f>
        <v>|00|召喚|召喚士の基本アビリティ|</v>
      </c>
    </row>
    <row r="148" spans="1:12" thickBot="1">
      <c r="B148" s="46" t="str">
        <f>PHONETIC(C148)</f>
        <v>いめーじだうん</v>
      </c>
      <c r="C148" s="46" t="s">
        <v>1346</v>
      </c>
      <c r="D148" s="46" t="s" ph="1">
        <v>1344</v>
      </c>
      <c r="E148" s="46" ph="1"/>
      <c r="J148" t="str">
        <f>IF(K148="","",IF(COUNTIF(K:K,K148)&gt;=2,"重複あり",""))</f>
        <v/>
      </c>
      <c r="K148" s="180" t="str">
        <f>C148&amp;D148</f>
        <v>イメージダウン商人</v>
      </c>
      <c r="L148" t="str">
        <f>"|"&amp;RIGHT(D148,2)&amp;"|"&amp;C148&amp;"|"&amp;I148&amp;"|"</f>
        <v>|商人|イメージダウン||</v>
      </c>
    </row>
    <row r="149" spans="1:12" thickBot="1">
      <c r="B149" s="46" t="str">
        <f>PHONETIC(C149)</f>
        <v>おもてなし</v>
      </c>
      <c r="C149" s="46" t="s">
        <v>1347</v>
      </c>
      <c r="D149" s="46" t="s" ph="1">
        <v>1344</v>
      </c>
      <c r="E149" s="46" ph="1"/>
      <c r="J149" t="str">
        <f>IF(K149="","",IF(COUNTIF(K:K,K149)&gt;=2,"重複あり",""))</f>
        <v/>
      </c>
      <c r="K149" s="180" t="str">
        <f>C149&amp;D149</f>
        <v>おもてなし商人</v>
      </c>
      <c r="L149" t="str">
        <f>"|"&amp;RIGHT(D149,2)&amp;"|"&amp;C149&amp;"|"&amp;I149&amp;"|"</f>
        <v>|商人|おもてなし||</v>
      </c>
    </row>
    <row r="150" spans="1:12" thickBot="1">
      <c r="B150" s="46" t="str">
        <f>PHONETIC(C150)</f>
        <v>こすとだうん</v>
      </c>
      <c r="C150" s="46" t="s">
        <v>1357</v>
      </c>
      <c r="D150" s="46" t="s" ph="1">
        <v>1344</v>
      </c>
      <c r="E150" s="46" ph="1"/>
      <c r="J150" t="str">
        <f>IF(K150="","",IF(COUNTIF(K:K,K150)&gt;=2,"重複あり",""))</f>
        <v/>
      </c>
      <c r="K150" s="180" t="str">
        <f>C150&amp;D150</f>
        <v>コストダウン商人</v>
      </c>
      <c r="L150" t="str">
        <f>"|"&amp;RIGHT(D150,2)&amp;"|"&amp;C150&amp;"|"&amp;I150&amp;"|"</f>
        <v>|商人|コストダウン||</v>
      </c>
    </row>
    <row r="151" spans="1:12" thickBot="1">
      <c r="B151" s="46" t="str">
        <f>PHONETIC(C151)</f>
        <v>じごくのさたもかねしだい</v>
      </c>
      <c r="C151" s="46" t="s">
        <v>1353</v>
      </c>
      <c r="D151" s="46" t="s" ph="1">
        <v>1344</v>
      </c>
      <c r="E151" s="46" ph="1"/>
      <c r="J151" t="str">
        <f>IF(K151="","",IF(COUNTIF(K:K,K151)&gt;=2,"重複あり",""))</f>
        <v/>
      </c>
      <c r="K151" s="180" t="str">
        <f>C151&amp;D151</f>
        <v>地獄の沙汰も金次第商人</v>
      </c>
      <c r="L151" t="str">
        <f>"|"&amp;RIGHT(D151,2)&amp;"|"&amp;C151&amp;"|"&amp;I151&amp;"|"</f>
        <v>|商人|地獄の沙汰も金次第||</v>
      </c>
    </row>
    <row r="152" spans="1:12" thickBot="1">
      <c r="B152" s="46" t="str">
        <f>PHONETIC(C152)</f>
        <v>しゅっせばらい</v>
      </c>
      <c r="C152" s="46" t="s">
        <v>1352</v>
      </c>
      <c r="D152" s="46" t="s" ph="1">
        <v>1344</v>
      </c>
      <c r="E152" s="46" ph="1"/>
      <c r="J152" t="str">
        <f>IF(K152="","",IF(COUNTIF(K:K,K152)&gt;=2,"重複あり",""))</f>
        <v/>
      </c>
      <c r="K152" s="180" t="str">
        <f>C152&amp;D152</f>
        <v>出世払い商人</v>
      </c>
      <c r="L152" t="str">
        <f>"|"&amp;RIGHT(D152,2)&amp;"|"&amp;C152&amp;"|"&amp;I152&amp;"|"</f>
        <v>|商人|出世払い||</v>
      </c>
    </row>
    <row r="153" spans="1:12" thickBot="1">
      <c r="B153" s="46" t="str">
        <f>PHONETIC(C153)</f>
        <v>すまいる</v>
      </c>
      <c r="C153" s="46" t="s">
        <v>1343</v>
      </c>
      <c r="D153" s="46" t="s" ph="1">
        <v>1344</v>
      </c>
      <c r="E153" s="46" ph="1"/>
      <c r="J153" t="str">
        <f>IF(K153="","",IF(COUNTIF(K:K,K153)&gt;=2,"重複あり",""))</f>
        <v/>
      </c>
      <c r="K153" s="180" t="str">
        <f>C153&amp;D153</f>
        <v>スマイル商人</v>
      </c>
      <c r="L153" t="str">
        <f>"|"&amp;RIGHT(D153,2)&amp;"|"&amp;C153&amp;"|"&amp;I153&amp;"|"</f>
        <v>|商人|スマイル||</v>
      </c>
    </row>
    <row r="154" spans="1:12" thickBot="1">
      <c r="B154" s="46" t="str">
        <f>PHONETIC(C154)</f>
        <v>せっとく</v>
      </c>
      <c r="C154" s="46" t="s">
        <v>1361</v>
      </c>
      <c r="D154" s="46" t="s" ph="1">
        <v>1344</v>
      </c>
      <c r="E154" s="46" ph="1"/>
      <c r="J154" t="str">
        <f>IF(K154="","",IF(COUNTIF(K:K,K154)&gt;=2,"重複あり",""))</f>
        <v/>
      </c>
      <c r="K154" s="180" t="str">
        <f>C154&amp;D154</f>
        <v>説得商人</v>
      </c>
      <c r="L154" t="str">
        <f>"|"&amp;RIGHT(D154,2)&amp;"|"&amp;C154&amp;"|"&amp;I154&amp;"|"</f>
        <v>|商人|説得||</v>
      </c>
    </row>
    <row r="155" spans="1:12" thickBot="1">
      <c r="B155" s="46" t="str">
        <f>PHONETIC(C155)</f>
        <v>てきせいかかく</v>
      </c>
      <c r="C155" s="46" t="s">
        <v>1355</v>
      </c>
      <c r="D155" s="46" t="s" ph="1">
        <v>1344</v>
      </c>
      <c r="E155" s="46" ph="1"/>
      <c r="J155" t="str">
        <f>IF(K155="","",IF(COUNTIF(K:K,K155)&gt;=2,"重複あり",""))</f>
        <v/>
      </c>
      <c r="K155" s="180" t="str">
        <f>C155&amp;D155</f>
        <v>適正価格商人</v>
      </c>
      <c r="L155" t="str">
        <f>"|"&amp;RIGHT(D155,2)&amp;"|"&amp;C155&amp;"|"&amp;I155&amp;"|"</f>
        <v>|商人|適正価格||</v>
      </c>
    </row>
    <row r="156" spans="1:12" thickBot="1">
      <c r="B156" s="46" t="str">
        <f>PHONETIC(C156)</f>
        <v>でふぁくとすたんだーど</v>
      </c>
      <c r="C156" s="46" t="s">
        <v>1356</v>
      </c>
      <c r="D156" s="46" t="s" ph="1">
        <v>1344</v>
      </c>
      <c r="E156" s="46" ph="1"/>
      <c r="J156" t="str">
        <f>IF(K156="","",IF(COUNTIF(K:K,K156)&gt;=2,"重複あり",""))</f>
        <v/>
      </c>
      <c r="K156" s="180" t="str">
        <f>C156&amp;D156</f>
        <v>デファクトスタンダード商人</v>
      </c>
      <c r="L156" t="str">
        <f>"|"&amp;RIGHT(D156,2)&amp;"|"&amp;C156&amp;"|"&amp;I156&amp;"|"</f>
        <v>|商人|デファクトスタンダード||</v>
      </c>
    </row>
    <row r="157" spans="1:12" thickBot="1">
      <c r="B157" s="46" t="str">
        <f>PHONETIC(C157)</f>
        <v>でりばりー</v>
      </c>
      <c r="C157" s="46" t="s">
        <v>1360</v>
      </c>
      <c r="D157" s="46" t="s" ph="1">
        <v>1344</v>
      </c>
      <c r="E157" s="46" ph="1"/>
      <c r="J157" t="str">
        <f>IF(K157="","",IF(COUNTIF(K:K,K157)&gt;=2,"重複あり",""))</f>
        <v/>
      </c>
      <c r="K157" s="180" t="str">
        <f>C157&amp;D157</f>
        <v>デリバリー商人</v>
      </c>
      <c r="L157" t="str">
        <f>"|"&amp;RIGHT(D157,2)&amp;"|"&amp;C157&amp;"|"&amp;I157&amp;"|"</f>
        <v>|商人|デリバリー||</v>
      </c>
    </row>
    <row r="158" spans="1:12" thickBot="1">
      <c r="B158" s="46" t="str">
        <f>PHONETIC(C158)</f>
        <v>ときはかねなり</v>
      </c>
      <c r="C158" s="46" t="s">
        <v>1351</v>
      </c>
      <c r="D158" s="46" t="s" ph="1">
        <v>1344</v>
      </c>
      <c r="E158" s="46" ph="1"/>
      <c r="J158" t="str">
        <f>IF(K158="","",IF(COUNTIF(K:K,K158)&gt;=2,"重複あり",""))</f>
        <v/>
      </c>
      <c r="K158" s="180" t="str">
        <f>C158&amp;D158</f>
        <v>時は金なり商人</v>
      </c>
      <c r="L158" t="str">
        <f>"|"&amp;RIGHT(D158,2)&amp;"|"&amp;C158&amp;"|"&amp;I158&amp;"|"</f>
        <v>|商人|時は金なり||</v>
      </c>
    </row>
    <row r="159" spans="1:12" thickBot="1">
      <c r="B159" s="46" t="str">
        <f>PHONETIC(C159)</f>
        <v>とりひき</v>
      </c>
      <c r="C159" s="46" t="s">
        <v>1359</v>
      </c>
      <c r="D159" s="46" t="s" ph="1">
        <v>1344</v>
      </c>
      <c r="E159" s="46" ph="1"/>
      <c r="J159" t="str">
        <f>IF(K159="","",IF(COUNTIF(K:K,K159)&gt;=2,"重複あり",""))</f>
        <v/>
      </c>
      <c r="K159" s="180" t="str">
        <f>C159&amp;D159</f>
        <v>取引商人</v>
      </c>
      <c r="L159" t="str">
        <f>"|"&amp;RIGHT(D159,2)&amp;"|"&amp;C159&amp;"|"&amp;I159&amp;"|"</f>
        <v>|商人|取引||</v>
      </c>
    </row>
    <row r="160" spans="1:12" thickBot="1">
      <c r="B160" s="46" t="str">
        <f>PHONETIC(C160)</f>
        <v>ねぎる</v>
      </c>
      <c r="C160" s="46" t="s">
        <v>1348</v>
      </c>
      <c r="D160" s="46" t="s" ph="1">
        <v>1344</v>
      </c>
      <c r="E160" s="46" ph="1"/>
      <c r="J160" t="str">
        <f>IF(K160="","",IF(COUNTIF(K:K,K160)&gt;=2,"重複あり",""))</f>
        <v/>
      </c>
      <c r="K160" s="180" t="str">
        <f>C160&amp;D160</f>
        <v>値切る商人</v>
      </c>
      <c r="L160" t="str">
        <f>"|"&amp;RIGHT(D160,2)&amp;"|"&amp;C160&amp;"|"&amp;I160&amp;"|"</f>
        <v>|商人|値切る||</v>
      </c>
    </row>
    <row r="161" spans="1:12" thickBot="1">
      <c r="B161" s="46" t="str">
        <f>PHONETIC(C161)</f>
        <v>ねまわし</v>
      </c>
      <c r="C161" s="46" t="s">
        <v>1349</v>
      </c>
      <c r="D161" s="46" t="s" ph="1">
        <v>1344</v>
      </c>
      <c r="E161" s="46" ph="1"/>
      <c r="J161" t="str">
        <f>IF(K161="","",IF(COUNTIF(K:K,K161)&gt;=2,"重複あり",""))</f>
        <v/>
      </c>
      <c r="K161" s="180" t="str">
        <f>C161&amp;D161</f>
        <v>根回し商人</v>
      </c>
      <c r="L161" t="str">
        <f>"|"&amp;RIGHT(D161,2)&amp;"|"&amp;C161&amp;"|"&amp;I161&amp;"|"</f>
        <v>|商人|根回し||</v>
      </c>
    </row>
    <row r="162" spans="1:12" thickBot="1">
      <c r="B162" s="46" t="str">
        <f>PHONETIC(C162)</f>
        <v>ばいしゅう</v>
      </c>
      <c r="C162" s="46" t="s">
        <v>1354</v>
      </c>
      <c r="D162" s="46" t="s" ph="1">
        <v>1344</v>
      </c>
      <c r="E162" s="46" ph="1"/>
      <c r="J162" t="str">
        <f>IF(K162="","",IF(COUNTIF(K:K,K162)&gt;=2,"重複あり",""))</f>
        <v/>
      </c>
      <c r="K162" s="180" t="str">
        <f>C162&amp;D162</f>
        <v>買収商人</v>
      </c>
      <c r="L162" t="str">
        <f>"|"&amp;RIGHT(D162,2)&amp;"|"&amp;C162&amp;"|"&amp;I162&amp;"|"</f>
        <v>|商人|買収||</v>
      </c>
    </row>
    <row r="163" spans="1:12" thickBot="1">
      <c r="B163" s="46" t="str">
        <f>PHONETIC(C163)</f>
        <v>ぷれぜんと</v>
      </c>
      <c r="C163" s="46" t="s">
        <v>1345</v>
      </c>
      <c r="D163" s="46" t="s" ph="1">
        <v>1344</v>
      </c>
      <c r="E163" s="46" ph="1"/>
      <c r="J163" t="str">
        <f>IF(K163="","",IF(COUNTIF(K:K,K163)&gt;=2,"重複あり",""))</f>
        <v/>
      </c>
      <c r="K163" s="180" t="str">
        <f>C163&amp;D163</f>
        <v>プレゼント商人</v>
      </c>
      <c r="L163" t="str">
        <f>"|"&amp;RIGHT(D163,2)&amp;"|"&amp;C163&amp;"|"&amp;I163&amp;"|"</f>
        <v>|商人|プレゼント||</v>
      </c>
    </row>
    <row r="164" spans="1:12" thickBot="1">
      <c r="B164" s="46" t="str">
        <f>PHONETIC(C164)</f>
        <v>りょうがえ</v>
      </c>
      <c r="C164" s="46" t="s">
        <v>1350</v>
      </c>
      <c r="D164" s="46" t="s" ph="1">
        <v>1344</v>
      </c>
      <c r="E164" s="46" ph="1"/>
      <c r="J164" t="str">
        <f>IF(K164="","",IF(COUNTIF(K:K,K164)&gt;=2,"重複あり",""))</f>
        <v/>
      </c>
      <c r="K164" s="180" t="str">
        <f>C164&amp;D164</f>
        <v>両替商人</v>
      </c>
      <c r="L164" t="str">
        <f>"|"&amp;RIGHT(D164,2)&amp;"|"&amp;C164&amp;"|"&amp;I164&amp;"|"</f>
        <v>|商人|両替||</v>
      </c>
    </row>
    <row r="165" spans="1:12" thickBot="1">
      <c r="B165" s="46" t="str">
        <f>PHONETIC(C165)</f>
        <v>れがしーこすと</v>
      </c>
      <c r="C165" s="46" t="s">
        <v>1358</v>
      </c>
      <c r="D165" s="46" t="s" ph="1">
        <v>1344</v>
      </c>
      <c r="E165" s="46" ph="1"/>
      <c r="J165" t="str">
        <f>IF(K165="","",IF(COUNTIF(K:K,K165)&gt;=2,"重複あり",""))</f>
        <v/>
      </c>
      <c r="K165" s="180" t="str">
        <f>C165&amp;D165</f>
        <v>レガシーコスト商人</v>
      </c>
      <c r="L165" t="str">
        <f>"|"&amp;RIGHT(D165,2)&amp;"|"&amp;C165&amp;"|"&amp;I165&amp;"|"</f>
        <v>|商人|レガシーコスト||</v>
      </c>
    </row>
    <row r="166" spans="1:12" thickBot="1">
      <c r="A166" s="45">
        <v>3300</v>
      </c>
      <c r="B166" s="46" t="str">
        <f>PHONETIC(C166)</f>
        <v>しょうばい</v>
      </c>
      <c r="C166" s="46" t="s">
        <v>367</v>
      </c>
      <c r="D166" s="47" t="s" ph="1">
        <v>959</v>
      </c>
      <c r="E166" s="47" ph="1"/>
      <c r="I166" s="47" t="s">
        <v>388</v>
      </c>
      <c r="J166" t="str">
        <f>IF(K166="","",IF(COUNTIF(K:K,K166)&gt;=2,"重複あり",""))</f>
        <v/>
      </c>
      <c r="K166" s="180" t="str">
        <f>C166&amp;D166</f>
        <v>商売商人000</v>
      </c>
      <c r="L166" t="str">
        <f>"|"&amp;RIGHT(D166,2)&amp;"|"&amp;C166&amp;"|"&amp;I166&amp;"|"</f>
        <v>|00|商売|商人の基本アビリティ|</v>
      </c>
    </row>
    <row r="167" spans="1:12" thickBot="1">
      <c r="A167" s="45">
        <v>4500</v>
      </c>
      <c r="B167" s="46" t="str">
        <f>PHONETIC(C167)</f>
        <v>しんじゅつ</v>
      </c>
      <c r="C167" s="46" t="s">
        <v>491</v>
      </c>
      <c r="D167" s="47" t="s" ph="1">
        <v>971</v>
      </c>
      <c r="E167" s="47" ph="1"/>
      <c r="I167" s="47" t="s">
        <v>492</v>
      </c>
      <c r="J167" t="str">
        <f>IF(K167="","",IF(COUNTIF(K:K,K167)&gt;=2,"重複あり",""))</f>
        <v/>
      </c>
      <c r="K167" s="180" t="str">
        <f>C167&amp;D167</f>
        <v>心術神官000</v>
      </c>
      <c r="L167" t="str">
        <f>"|"&amp;RIGHT(D167,2)&amp;"|"&amp;C167&amp;"|"&amp;I167&amp;"|"</f>
        <v>|00|心術|神官の基本アビリティ|</v>
      </c>
    </row>
    <row r="168" spans="1:12" thickBot="1">
      <c r="B168" s="46" t="str">
        <f>PHONETIC(C168)</f>
        <v>はんぷく</v>
      </c>
      <c r="C168" s="46" t="s">
        <v>430</v>
      </c>
      <c r="D168" s="47" t="s" ph="1">
        <v>1061</v>
      </c>
      <c r="E168" s="47" ph="1"/>
      <c r="J168" t="str">
        <f>IF(K168="","",IF(COUNTIF(K:K,K168)&gt;=2,"重複あり",""))</f>
        <v/>
      </c>
      <c r="K168" s="180" t="str">
        <f>C168&amp;D168</f>
        <v>反復生徒</v>
      </c>
      <c r="L168" t="str">
        <f>"|"&amp;RIGHT(D168,2)&amp;"|"&amp;C168&amp;"|"&amp;I168&amp;"|"</f>
        <v>|生徒|反復||</v>
      </c>
    </row>
    <row r="169" spans="1:12" thickBot="1">
      <c r="A169" s="45">
        <v>2700</v>
      </c>
      <c r="B169" s="46" t="str">
        <f>PHONETIC(C169)</f>
        <v>おぼえる</v>
      </c>
      <c r="C169" s="46" t="s">
        <v>582</v>
      </c>
      <c r="D169" s="47" t="s" ph="1">
        <v>953</v>
      </c>
      <c r="E169" s="47" ph="1"/>
      <c r="I169" s="47" t="s">
        <v>581</v>
      </c>
      <c r="J169" t="str">
        <f>IF(K169="","",IF(COUNTIF(K:K,K169)&gt;=2,"重複あり",""))</f>
        <v/>
      </c>
      <c r="K169" s="180" t="str">
        <f>C169&amp;D169</f>
        <v>おぼえる生徒000</v>
      </c>
      <c r="L169" t="str">
        <f>"|"&amp;RIGHT(D169,2)&amp;"|"&amp;C169&amp;"|"&amp;I169&amp;"|"</f>
        <v>|00|おぼえる|生徒の基本アビリティ|</v>
      </c>
    </row>
    <row r="170" spans="1:12" thickBot="1">
      <c r="A170" s="45">
        <v>6300</v>
      </c>
      <c r="B170" s="46" t="str">
        <f>PHONETIC(C170)</f>
        <v>せんせいじゅつ</v>
      </c>
      <c r="C170" s="46" t="s">
        <v>612</v>
      </c>
      <c r="D170" s="47" t="s" ph="1">
        <v>986</v>
      </c>
      <c r="E170" s="47" ph="1"/>
      <c r="I170" s="47" t="s">
        <v>614</v>
      </c>
      <c r="J170" t="str">
        <f>IF(K170="","",IF(COUNTIF(K:K,K170)&gt;=2,"重複あり",""))</f>
        <v/>
      </c>
      <c r="K170" s="180" t="str">
        <f>C170&amp;D170</f>
        <v>占星術占星術士000</v>
      </c>
      <c r="L170" t="str">
        <f>"|"&amp;RIGHT(D170,2)&amp;"|"&amp;C170&amp;"|"&amp;I170&amp;"|"</f>
        <v>|00|占星術|占星術士の基本アビリティ|</v>
      </c>
    </row>
    <row r="171" spans="1:12" thickBot="1">
      <c r="A171" s="45">
        <v>1700</v>
      </c>
      <c r="B171" s="46" t="str">
        <f>PHONETIC(C171)</f>
        <v>やりわざ</v>
      </c>
      <c r="C171" s="46" t="s">
        <v>347</v>
      </c>
      <c r="D171" s="47" t="s" ph="1">
        <v>944</v>
      </c>
      <c r="E171" s="47" ph="1"/>
      <c r="I171" s="47" t="s">
        <v>354</v>
      </c>
      <c r="J171" t="str">
        <f>IF(K171="","",IF(COUNTIF(K:K,K171)&gt;=2,"重複あり",""))</f>
        <v/>
      </c>
      <c r="K171" s="180" t="str">
        <f>C171&amp;D171</f>
        <v>槍技槍兵000</v>
      </c>
      <c r="L171" t="str">
        <f>"|"&amp;RIGHT(D171,2)&amp;"|"&amp;C171&amp;"|"&amp;I171&amp;"|"</f>
        <v>|00|槍技|槍兵の基本アビリティ|</v>
      </c>
    </row>
    <row r="172" spans="1:12" thickBot="1">
      <c r="B172" s="46" t="str">
        <f>PHONETIC(C172)</f>
        <v>せんせいこうげき</v>
      </c>
      <c r="C172" s="46" t="s">
        <v>441</v>
      </c>
      <c r="D172" s="47" t="s" ph="1">
        <v>994</v>
      </c>
      <c r="E172" s="47" ph="1"/>
      <c r="J172" t="str">
        <f>IF(K172="","",IF(COUNTIF(K:K,K172)&gt;=2,"重複あり",""))</f>
        <v/>
      </c>
      <c r="K172" s="180" t="str">
        <f>C172&amp;D172</f>
        <v>先制攻撃槍兵003</v>
      </c>
      <c r="L172" t="str">
        <f>"|"&amp;RIGHT(D172,2)&amp;"|"&amp;C172&amp;"|"&amp;I172&amp;"|"</f>
        <v>|03|先制攻撃||</v>
      </c>
    </row>
    <row r="173" spans="1:12" thickBot="1">
      <c r="A173" s="45">
        <v>1500</v>
      </c>
      <c r="B173" s="46" t="str">
        <f>PHONETIC(C173)</f>
        <v>ほうじゅつ</v>
      </c>
      <c r="C173" s="46" t="s">
        <v>345</v>
      </c>
      <c r="D173" s="47" t="s" ph="1">
        <v>942</v>
      </c>
      <c r="E173" s="47" ph="1"/>
      <c r="I173" s="47" t="s">
        <v>352</v>
      </c>
      <c r="J173" t="str">
        <f>IF(K173="","",IF(COUNTIF(K:K,K173)&gt;=2,"重複あり",""))</f>
        <v/>
      </c>
      <c r="K173" s="180" t="str">
        <f>C173&amp;D173</f>
        <v>法術僧侶000</v>
      </c>
      <c r="L173" t="str">
        <f>"|"&amp;RIGHT(D173,2)&amp;"|"&amp;C173&amp;"|"&amp;I173&amp;"|"</f>
        <v>|00|法術|僧侶の基本アビリティ|</v>
      </c>
    </row>
    <row r="174" spans="1:12" thickBot="1">
      <c r="A174" s="45">
        <v>7800</v>
      </c>
      <c r="D174" s="57" t="s" ph="1">
        <v>153</v>
      </c>
      <c r="E174" s="57" ph="1"/>
      <c r="I174" s="46" t="s">
        <v>153</v>
      </c>
      <c r="J174" t="str">
        <f>IF(K174="","",IF(COUNTIF(K:K,K174)&gt;=2,"重複あり",""))</f>
        <v/>
      </c>
      <c r="K174" s="180" t="str">
        <f>C174&amp;D174</f>
        <v>鷹匠（めきら）（酉）</v>
      </c>
      <c r="L174" t="str">
        <f>"|"&amp;RIGHT(D174,2)&amp;"|"&amp;C174&amp;"|"&amp;I174&amp;"|"</f>
        <v>|酉）||鷹匠（めきら）（酉）|</v>
      </c>
    </row>
    <row r="175" spans="1:12" thickBot="1">
      <c r="A175" s="45">
        <v>1900</v>
      </c>
      <c r="B175" s="46" t="str">
        <f>PHONETIC(C175)</f>
        <v>わざ</v>
      </c>
      <c r="C175" s="46" t="s">
        <v>524</v>
      </c>
      <c r="D175" s="56" t="s" ph="1">
        <v>946</v>
      </c>
      <c r="E175" s="56" ph="1"/>
      <c r="I175" s="47" t="s">
        <v>356</v>
      </c>
      <c r="J175" t="str">
        <f>IF(K175="","",IF(COUNTIF(K:K,K175)&gt;=2,"重複あり",""))</f>
        <v/>
      </c>
      <c r="K175" s="180" t="str">
        <f>C175&amp;D175</f>
        <v>わざ使い手000</v>
      </c>
      <c r="L175" t="str">
        <f>"|"&amp;RIGHT(D175,2)&amp;"|"&amp;C175&amp;"|"&amp;I175&amp;"|"</f>
        <v>|00|わざ|使い手の基本アビリティ|</v>
      </c>
    </row>
    <row r="176" spans="1:12" thickBot="1">
      <c r="B176" s="46" t="str">
        <f>PHONETIC(C176)</f>
        <v>おおきすぎるつりばり</v>
      </c>
      <c r="C176" s="46" t="s">
        <v>846</v>
      </c>
      <c r="D176" s="57" t="s" ph="1">
        <v>829</v>
      </c>
      <c r="E176" s="57" ph="1"/>
      <c r="J176" t="str">
        <f>IF(K176="","",IF(COUNTIF(K:K,K176)&gt;=2,"重複あり",""))</f>
        <v/>
      </c>
      <c r="K176" s="180" t="str">
        <f>C176&amp;D176</f>
        <v>大きすぎる釣り針釣り士</v>
      </c>
      <c r="L176" t="str">
        <f>"|"&amp;RIGHT(D176,2)&amp;"|"&amp;C176&amp;"|"&amp;I176&amp;"|"</f>
        <v>|り士|大きすぎる釣り針||</v>
      </c>
    </row>
    <row r="177" spans="1:12" thickBot="1">
      <c r="B177" s="46" t="str">
        <f>PHONETIC(C177)</f>
        <v>つりせんげん</v>
      </c>
      <c r="C177" s="46" t="s">
        <v>847</v>
      </c>
      <c r="D177" s="57" t="s" ph="1">
        <v>829</v>
      </c>
      <c r="E177" s="57" ph="1"/>
      <c r="J177" t="str">
        <f>IF(K177="","",IF(COUNTIF(K:K,K177)&gt;=2,"重複あり",""))</f>
        <v/>
      </c>
      <c r="K177" s="180" t="str">
        <f>C177&amp;D177</f>
        <v>釣り宣言釣り士</v>
      </c>
      <c r="L177" t="str">
        <f>"|"&amp;RIGHT(D177,2)&amp;"|"&amp;C177&amp;"|"&amp;I177&amp;"|"</f>
        <v>|り士|釣り宣言||</v>
      </c>
    </row>
    <row r="178" spans="1:12" thickBot="1">
      <c r="A178" s="45">
        <v>6100</v>
      </c>
      <c r="B178" s="46" t="str">
        <f>PHONETIC(C178)</f>
        <v>つる</v>
      </c>
      <c r="C178" s="46" t="s">
        <v>605</v>
      </c>
      <c r="D178" s="56" t="s" ph="1">
        <v>984</v>
      </c>
      <c r="E178" s="56" ph="1"/>
      <c r="I178" s="47" t="s">
        <v>606</v>
      </c>
      <c r="J178" t="str">
        <f>IF(K178="","",IF(COUNTIF(K:K,K178)&gt;=2,"重複あり",""))</f>
        <v/>
      </c>
      <c r="K178" s="180" t="str">
        <f>C178&amp;D178</f>
        <v>釣る釣り士000</v>
      </c>
      <c r="L178" t="str">
        <f>"|"&amp;RIGHT(D178,2)&amp;"|"&amp;C178&amp;"|"&amp;I178&amp;"|"</f>
        <v>|00|釣る|釣り士の基本アビリティ|</v>
      </c>
    </row>
    <row r="179" spans="1:12" thickBot="1">
      <c r="B179" s="46" t="str">
        <f>PHONETIC(C179)</f>
        <v>さかなをつる</v>
      </c>
      <c r="C179" s="46" t="s">
        <v>831</v>
      </c>
      <c r="D179" s="57" t="s" ph="1">
        <v>832</v>
      </c>
      <c r="E179" s="57" ph="1"/>
      <c r="I179" s="47" t="s">
        <v>833</v>
      </c>
      <c r="J179" t="str">
        <f>IF(K179="","",IF(COUNTIF(K:K,K179)&gt;=2,"重複あり",""))</f>
        <v/>
      </c>
      <c r="K179" s="180" t="str">
        <f>C179&amp;D179</f>
        <v>魚を釣る釣り士001</v>
      </c>
      <c r="L179" t="str">
        <f>"|"&amp;RIGHT(D179,2)&amp;"|"&amp;C179&amp;"|"&amp;I179&amp;"|"</f>
        <v>|01|魚を釣る|魚を釣ることができる|</v>
      </c>
    </row>
    <row r="180" spans="1:12" thickBot="1">
      <c r="A180" s="45">
        <v>53</v>
      </c>
      <c r="B180" s="46" t="str">
        <f>PHONETIC(C180)</f>
        <v>おんみつ</v>
      </c>
      <c r="C180" s="46" t="s">
        <v>220</v>
      </c>
      <c r="D180" s="56" t="s" ph="1">
        <v>813</v>
      </c>
      <c r="E180" s="56" ph="1"/>
      <c r="I180" s="47" t="s">
        <v>820</v>
      </c>
      <c r="J180" t="str">
        <f>IF(K180="","",IF(COUNTIF(K:K,K180)&gt;=2,"重複あり",""))</f>
        <v/>
      </c>
      <c r="K180" s="180" t="str">
        <f>C180&amp;D180</f>
        <v>隠密釣り士002</v>
      </c>
      <c r="L180" t="str">
        <f>"|"&amp;RIGHT(D180,2)&amp;"|"&amp;C180&amp;"|"&amp;I180&amp;"|"</f>
        <v>|02|隠密|自身より弱い獲物から気配を察知されないようになる|</v>
      </c>
    </row>
    <row r="181" spans="1:12" thickBot="1">
      <c r="B181" s="46" t="str">
        <f>PHONETIC(C181)</f>
        <v>つりぐさくせい</v>
      </c>
      <c r="C181" s="46" t="s">
        <v>500</v>
      </c>
      <c r="D181" s="56" t="s" ph="1">
        <v>821</v>
      </c>
      <c r="E181" s="56" ph="1"/>
      <c r="I181" s="47" t="s">
        <v>843</v>
      </c>
      <c r="J181" t="str">
        <f>IF(K181="","",IF(COUNTIF(K:K,K181)&gt;=2,"重複あり",""))</f>
        <v/>
      </c>
      <c r="K181" s="180" t="str">
        <f>C181&amp;D181</f>
        <v>釣り具作成釣り士003</v>
      </c>
      <c r="L181" t="str">
        <f>"|"&amp;RIGHT(D181,2)&amp;"|"&amp;C181&amp;"|"&amp;I181&amp;"|"</f>
        <v>|03|釣り具作成|魔力で釣り具を作成することができる|</v>
      </c>
    </row>
    <row r="182" spans="1:12" thickBot="1">
      <c r="B182" s="46" t="str">
        <f>PHONETIC(C182)</f>
        <v>みずのたんち</v>
      </c>
      <c r="C182" s="46" t="s">
        <v>822</v>
      </c>
      <c r="D182" s="57" t="s" ph="1">
        <v>823</v>
      </c>
      <c r="E182" s="57" ph="1"/>
      <c r="I182" s="47" t="s">
        <v>824</v>
      </c>
      <c r="J182" t="str">
        <f>IF(K182="","",IF(COUNTIF(K:K,K182)&gt;=2,"重複あり",""))</f>
        <v/>
      </c>
      <c r="K182" s="180" t="str">
        <f>C182&amp;D182</f>
        <v>水の探知釣り士004</v>
      </c>
      <c r="L182" t="str">
        <f>"|"&amp;RIGHT(D182,2)&amp;"|"&amp;C182&amp;"|"&amp;I182&amp;"|"</f>
        <v>|04|水の探知|水中の獲物を探知できる|</v>
      </c>
    </row>
    <row r="183" spans="1:12" thickBot="1">
      <c r="A183" s="45">
        <v>13</v>
      </c>
      <c r="B183" s="46" t="str">
        <f>PHONETIC(C183)</f>
        <v>ちょうはつ</v>
      </c>
      <c r="C183" s="46" t="s">
        <v>407</v>
      </c>
      <c r="D183" s="56" t="s" ph="1">
        <v>814</v>
      </c>
      <c r="E183" s="56" ph="1"/>
      <c r="I183" s="47" t="s">
        <v>819</v>
      </c>
      <c r="J183" t="str">
        <f>IF(K183="","",IF(COUNTIF(K:K,K183)&gt;=2,"重複あり",""))</f>
        <v/>
      </c>
      <c r="K183" s="180" t="str">
        <f>C183&amp;D183</f>
        <v>挑発釣り士005</v>
      </c>
      <c r="L183" t="str">
        <f>"|"&amp;RIGHT(D183,2)&amp;"|"&amp;C183&amp;"|"&amp;I183&amp;"|"</f>
        <v>|05|挑発|獲物に気付かれるようになる|</v>
      </c>
    </row>
    <row r="184" spans="1:12" thickBot="1">
      <c r="A184" s="45">
        <v>46</v>
      </c>
      <c r="B184" s="46" t="str">
        <f>PHONETIC(C184)</f>
        <v>はっけん</v>
      </c>
      <c r="C184" s="46" t="s">
        <v>259</v>
      </c>
      <c r="D184" s="56" t="s" ph="1">
        <v>815</v>
      </c>
      <c r="E184" s="56" ph="1"/>
      <c r="I184" s="47" t="s">
        <v>844</v>
      </c>
      <c r="J184" t="str">
        <f>IF(K184="","",IF(COUNTIF(K:K,K184)&gt;=2,"重複あり",""))</f>
        <v/>
      </c>
      <c r="K184" s="180" t="str">
        <f>C184&amp;D184</f>
        <v>発見釣り士006</v>
      </c>
      <c r="L184" t="str">
        <f>"|"&amp;RIGHT(D184,2)&amp;"|"&amp;C184&amp;"|"&amp;I184&amp;"|"</f>
        <v>|06|発見|思わぬものをみつけることができる|</v>
      </c>
    </row>
    <row r="185" spans="1:12" thickBot="1">
      <c r="B185" s="46" t="str">
        <f>PHONETIC(C185)</f>
        <v>まきえ</v>
      </c>
      <c r="C185" s="46" t="s">
        <v>501</v>
      </c>
      <c r="D185" s="56" t="s" ph="1">
        <v>816</v>
      </c>
      <c r="E185" s="56" ph="1"/>
      <c r="I185" s="47" t="s">
        <v>845</v>
      </c>
      <c r="J185" t="str">
        <f>IF(K185="","",IF(COUNTIF(K:K,K185)&gt;=2,"重複あり",""))</f>
        <v/>
      </c>
      <c r="K185" s="180" t="str">
        <f>C185&amp;D185</f>
        <v>撒き餌釣り士007</v>
      </c>
      <c r="L185" t="str">
        <f>"|"&amp;RIGHT(D185,2)&amp;"|"&amp;C185&amp;"|"&amp;I185&amp;"|"</f>
        <v>|07|撒き餌|獲物を引き寄せることができる|</v>
      </c>
    </row>
    <row r="186" spans="1:12" thickBot="1">
      <c r="B186" s="46" t="str">
        <f>PHONETIC(C186)</f>
        <v>かぜのさっち</v>
      </c>
      <c r="C186" s="46" t="s">
        <v>210</v>
      </c>
      <c r="D186" s="56" t="s" ph="1">
        <v>817</v>
      </c>
      <c r="E186" s="56" ph="1"/>
      <c r="I186" s="47" t="s">
        <v>818</v>
      </c>
      <c r="J186" t="str">
        <f>IF(K186="","",IF(COUNTIF(K:K,K186)&gt;=2,"重複あり",""))</f>
        <v/>
      </c>
      <c r="K186" s="180" t="str">
        <f>C186&amp;D186</f>
        <v>風の察知釣り士008</v>
      </c>
      <c r="L186" t="str">
        <f>"|"&amp;RIGHT(D186,2)&amp;"|"&amp;C186&amp;"|"&amp;I186&amp;"|"</f>
        <v>|08|風の察知|風向きや天気を予測できる|</v>
      </c>
    </row>
    <row r="187" spans="1:12" thickBot="1">
      <c r="B187" s="46" t="str">
        <f>PHONETIC(C187)</f>
        <v>ぎじえ</v>
      </c>
      <c r="C187" s="46" t="s">
        <v>502</v>
      </c>
      <c r="D187" s="56" t="s" ph="1">
        <v>825</v>
      </c>
      <c r="E187" s="56" ph="1"/>
      <c r="I187" s="47" t="s">
        <v>826</v>
      </c>
      <c r="J187" t="str">
        <f>IF(K187="","",IF(COUNTIF(K:K,K187)&gt;=2,"重複あり",""))</f>
        <v/>
      </c>
      <c r="K187" s="180" t="str">
        <f>C187&amp;D187</f>
        <v>疑似餌釣り士010</v>
      </c>
      <c r="L187" t="str">
        <f>"|"&amp;RIGHT(D187,2)&amp;"|"&amp;C187&amp;"|"&amp;I187&amp;"|"</f>
        <v>|10|疑似餌|指定した物体をエサにすることができる|</v>
      </c>
    </row>
    <row r="188" spans="1:12" thickBot="1">
      <c r="B188" s="46" t="str">
        <f>PHONETIC(C188)</f>
        <v>うごきをつる</v>
      </c>
      <c r="C188" s="46" t="s">
        <v>503</v>
      </c>
      <c r="D188" s="56" t="s" ph="1">
        <v>827</v>
      </c>
      <c r="E188" s="56" ph="1"/>
      <c r="I188" s="47" t="s">
        <v>828</v>
      </c>
      <c r="J188" t="str">
        <f>IF(K188="","",IF(COUNTIF(K:K,K188)&gt;=2,"重複あり",""))</f>
        <v/>
      </c>
      <c r="K188" s="180" t="str">
        <f>C188&amp;D188</f>
        <v>動きを釣る釣り士011</v>
      </c>
      <c r="L188" t="str">
        <f>"|"&amp;RIGHT(D188,2)&amp;"|"&amp;C188&amp;"|"&amp;I188&amp;"|"</f>
        <v>|11|動きを釣る|特定のリズムによって対象の行動を誘導する|</v>
      </c>
    </row>
    <row r="189" spans="1:12" thickBot="1">
      <c r="B189" s="46" t="str">
        <f>PHONETIC(C189)</f>
        <v>まりょくをつる</v>
      </c>
      <c r="C189" s="46" t="s">
        <v>504</v>
      </c>
      <c r="D189" s="56" t="s" ph="1">
        <v>834</v>
      </c>
      <c r="E189" s="56" ph="1"/>
      <c r="I189" s="47" t="s">
        <v>853</v>
      </c>
      <c r="J189" t="str">
        <f>IF(K189="","",IF(COUNTIF(K:K,K189)&gt;=2,"重複あり",""))</f>
        <v/>
      </c>
      <c r="K189" s="180" t="str">
        <f>C189&amp;D189</f>
        <v>魔力を釣る釣り士012</v>
      </c>
      <c r="L189" t="str">
        <f>"|"&amp;RIGHT(D189,2)&amp;"|"&amp;C189&amp;"|"&amp;I189&amp;"|"</f>
        <v>|12|魔力を釣る|物体ではなく魔力を釣ることができる|</v>
      </c>
    </row>
    <row r="190" spans="1:12" thickBot="1">
      <c r="B190" s="46" t="str">
        <f>PHONETIC(C190)</f>
        <v>げどうかいひ</v>
      </c>
      <c r="C190" s="46" t="s">
        <v>505</v>
      </c>
      <c r="D190" s="56" t="s" ph="1">
        <v>835</v>
      </c>
      <c r="E190" s="56" ph="1"/>
      <c r="I190" s="47" t="s">
        <v>848</v>
      </c>
      <c r="J190" t="str">
        <f>IF(K190="","",IF(COUNTIF(K:K,K190)&gt;=2,"重複あり",""))</f>
        <v/>
      </c>
      <c r="K190" s="180" t="str">
        <f>C190&amp;D190</f>
        <v>外道回避釣り士013</v>
      </c>
      <c r="L190" t="str">
        <f>"|"&amp;RIGHT(D190,2)&amp;"|"&amp;C190&amp;"|"&amp;I190&amp;"|"</f>
        <v>|13|外道回避|自身の狙い通りのものを釣ることができる|</v>
      </c>
    </row>
    <row r="191" spans="1:12" thickBot="1">
      <c r="B191" s="46" t="str">
        <f>PHONETIC(C191)</f>
        <v>おおものねらい</v>
      </c>
      <c r="C191" s="46" t="s">
        <v>830</v>
      </c>
      <c r="D191" s="57" t="s" ph="1">
        <v>836</v>
      </c>
      <c r="E191" s="57" ph="1"/>
      <c r="I191" s="47" t="s">
        <v>849</v>
      </c>
      <c r="J191" t="str">
        <f>IF(K191="","",IF(COUNTIF(K:K,K191)&gt;=2,"重複あり",""))</f>
        <v/>
      </c>
      <c r="K191" s="180" t="str">
        <f>C191&amp;D191</f>
        <v>大物狙い釣り士014</v>
      </c>
      <c r="L191" t="str">
        <f>"|"&amp;RIGHT(D191,2)&amp;"|"&amp;C191&amp;"|"&amp;I191&amp;"|"</f>
        <v>|14|大物狙い|自身より強い獲物をを引き寄せることができる|</v>
      </c>
    </row>
    <row r="192" spans="1:12" thickBot="1">
      <c r="B192" s="46" t="str">
        <f>PHONETIC(C192)</f>
        <v>むれをつる</v>
      </c>
      <c r="C192" s="46" t="s">
        <v>506</v>
      </c>
      <c r="D192" s="56" t="s" ph="1">
        <v>837</v>
      </c>
      <c r="E192" s="56" ph="1"/>
      <c r="I192" s="47" t="s">
        <v>850</v>
      </c>
      <c r="J192" t="str">
        <f>IF(K192="","",IF(COUNTIF(K:K,K192)&gt;=2,"重複あり",""))</f>
        <v/>
      </c>
      <c r="K192" s="180" t="str">
        <f>C192&amp;D192</f>
        <v>群れを釣る釣り士015</v>
      </c>
      <c r="L192" t="str">
        <f>"|"&amp;RIGHT(D192,2)&amp;"|"&amp;C192&amp;"|"&amp;I192&amp;"|"</f>
        <v>|15|群れを釣る|集団を誘導することができる|</v>
      </c>
    </row>
    <row r="193" spans="1:12" thickBot="1">
      <c r="B193" s="46" t="str">
        <f>PHONETIC(C193)</f>
        <v>いっぽんづり</v>
      </c>
      <c r="C193" s="46" t="s">
        <v>507</v>
      </c>
      <c r="D193" s="56" t="s" ph="1">
        <v>838</v>
      </c>
      <c r="E193" s="56" ph="1"/>
      <c r="I193" s="47" t="s">
        <v>851</v>
      </c>
      <c r="J193" t="str">
        <f>IF(K193="","",IF(COUNTIF(K:K,K193)&gt;=2,"重複あり",""))</f>
        <v/>
      </c>
      <c r="K193" s="180" t="str">
        <f>C193&amp;D193</f>
        <v>一本釣り釣り士016</v>
      </c>
      <c r="L193" t="str">
        <f>"|"&amp;RIGHT(D193,2)&amp;"|"&amp;C193&amp;"|"&amp;I193&amp;"|"</f>
        <v>|16|一本釣り|狙ったものをピンポイントで釣ることができる|</v>
      </c>
    </row>
    <row r="194" spans="1:12" thickBot="1">
      <c r="B194" s="46" t="str">
        <f>PHONETIC(C194)</f>
        <v>ともづり</v>
      </c>
      <c r="C194" s="46" t="s">
        <v>508</v>
      </c>
      <c r="D194" s="56" t="s" ph="1">
        <v>839</v>
      </c>
      <c r="E194" s="56" ph="1"/>
      <c r="I194" s="47" t="s">
        <v>852</v>
      </c>
      <c r="J194" t="str">
        <f>IF(K194="","",IF(COUNTIF(K:K,K194)&gt;=2,"重複あり",""))</f>
        <v/>
      </c>
      <c r="K194" s="180" t="str">
        <f>C194&amp;D194</f>
        <v>友釣り釣り士017</v>
      </c>
      <c r="L194" t="str">
        <f>"|"&amp;RIGHT(D194,2)&amp;"|"&amp;C194&amp;"|"&amp;I194&amp;"|"</f>
        <v>|17|友釣り|狙ったものとそれに近いものを釣ることができる|</v>
      </c>
    </row>
    <row r="195" spans="1:12" thickBot="1">
      <c r="B195" s="46" t="str">
        <f>PHONETIC(C195)</f>
        <v>つりあげる</v>
      </c>
      <c r="C195" s="46" t="s">
        <v>509</v>
      </c>
      <c r="D195" s="56" t="s" ph="1">
        <v>840</v>
      </c>
      <c r="E195" s="56" ph="1"/>
      <c r="I195" s="47" t="s">
        <v>854</v>
      </c>
      <c r="J195" t="str">
        <f>IF(K195="","",IF(COUNTIF(K:K,K195)&gt;=2,"重複あり",""))</f>
        <v/>
      </c>
      <c r="K195" s="180" t="str">
        <f>C195&amp;D195</f>
        <v>つり上げる釣り士018</v>
      </c>
      <c r="L195" t="str">
        <f>"|"&amp;RIGHT(D195,2)&amp;"|"&amp;C195&amp;"|"&amp;I195&amp;"|"</f>
        <v>|18|つり上げる|狙ったものをつり上げて上空で保持する|</v>
      </c>
    </row>
    <row r="196" spans="1:12" thickBot="1">
      <c r="B196" s="46" t="str">
        <f>PHONETIC(C196)</f>
        <v>たいこうぼう</v>
      </c>
      <c r="C196" s="46" t="s">
        <v>510</v>
      </c>
      <c r="D196" s="56" t="s" ph="1">
        <v>842</v>
      </c>
      <c r="E196" s="56" ph="1"/>
      <c r="I196" s="47" t="s">
        <v>1076</v>
      </c>
      <c r="J196" t="str">
        <f>IF(K196="","",IF(COUNTIF(K:K,K196)&gt;=2,"重複あり",""))</f>
        <v/>
      </c>
      <c r="K196" s="180" t="str">
        <f>C196&amp;D196</f>
        <v>太公望釣り士019</v>
      </c>
      <c r="L196" t="str">
        <f>"|"&amp;RIGHT(D196,2)&amp;"|"&amp;C196&amp;"|"&amp;I196&amp;"|"</f>
        <v>|19|太公望|対象を自身の望むほうへに誘導する|</v>
      </c>
    </row>
    <row r="197" spans="1:12" thickBot="1">
      <c r="B197" s="46" t="str">
        <f>PHONETIC(C197)</f>
        <v>おまつり</v>
      </c>
      <c r="C197" s="46" t="s">
        <v>551</v>
      </c>
      <c r="D197" s="56" t="s" ph="1">
        <v>841</v>
      </c>
      <c r="E197" s="56" ph="1"/>
      <c r="J197" t="str">
        <f>IF(K197="","",IF(COUNTIF(K:K,K197)&gt;=2,"重複あり",""))</f>
        <v/>
      </c>
      <c r="K197" s="180" t="str">
        <f>C197&amp;D197</f>
        <v>オマツリ釣り士020</v>
      </c>
      <c r="L197" t="str">
        <f>"|"&amp;RIGHT(D197,2)&amp;"|"&amp;C197&amp;"|"&amp;I197&amp;"|"</f>
        <v>|20|オマツリ||</v>
      </c>
    </row>
    <row r="198" spans="1:12" thickBot="1">
      <c r="B198" s="46" t="str">
        <f>PHONETIC(C198)</f>
        <v>きしどう</v>
      </c>
      <c r="C198" s="46" t="s">
        <v>409</v>
      </c>
      <c r="D198" s="56" t="s" ph="1">
        <v>1049</v>
      </c>
      <c r="E198" s="56" ph="1"/>
      <c r="J198" t="str">
        <f>IF(K198="","",IF(COUNTIF(K:K,K198)&gt;=2,"重複あり",""))</f>
        <v/>
      </c>
      <c r="K198" s="180" t="str">
        <f>C198&amp;D198</f>
        <v>騎士道剣士</v>
      </c>
      <c r="L198" t="str">
        <f>"|"&amp;RIGHT(D198,2)&amp;"|"&amp;C198&amp;"|"&amp;I198&amp;"|"</f>
        <v>|剣士|騎士道||</v>
      </c>
    </row>
    <row r="199" spans="1:12" thickBot="1">
      <c r="B199" s="46" t="str">
        <f>PHONETIC(C199)</f>
        <v>でぃふれくと</v>
      </c>
      <c r="C199" s="46" t="s">
        <v>563</v>
      </c>
      <c r="D199" s="56" t="s" ph="1">
        <v>1049</v>
      </c>
      <c r="E199" s="56" ph="1"/>
      <c r="J199" t="str">
        <f>IF(K199="","",IF(COUNTIF(K:K,K199)&gt;=2,"重複あり",""))</f>
        <v/>
      </c>
      <c r="K199" s="180" t="str">
        <f>C199&amp;D199</f>
        <v>ディフレクト剣士</v>
      </c>
      <c r="L199" t="str">
        <f>"|"&amp;RIGHT(D199,2)&amp;"|"&amp;C199&amp;"|"&amp;I199&amp;"|"</f>
        <v>|剣士|ディフレクト||</v>
      </c>
    </row>
    <row r="200" spans="1:12" thickBot="1">
      <c r="A200" s="45">
        <v>1100</v>
      </c>
      <c r="B200" s="46" t="str">
        <f>PHONETIC(C200)</f>
        <v>けんぎ</v>
      </c>
      <c r="C200" s="46" t="s">
        <v>341</v>
      </c>
      <c r="D200" s="56" t="s" ph="1">
        <v>1001</v>
      </c>
      <c r="E200" s="56" ph="1"/>
      <c r="I200" s="47" t="s">
        <v>349</v>
      </c>
      <c r="J200" t="str">
        <f>IF(K200="","",IF(COUNTIF(K:K,K200)&gt;=2,"重複あり",""))</f>
        <v/>
      </c>
      <c r="K200" s="180" t="str">
        <f>C200&amp;D200</f>
        <v>剣技剣士000</v>
      </c>
      <c r="L200" t="str">
        <f>"|"&amp;RIGHT(D200,2)&amp;"|"&amp;C200&amp;"|"&amp;I200&amp;"|"</f>
        <v>|00|剣技|剣士の基本アビリティ|</v>
      </c>
    </row>
    <row r="201" spans="1:12" thickBot="1">
      <c r="A201" s="45">
        <v>1101</v>
      </c>
      <c r="B201" s="46" t="str">
        <f>PHONETIC(C201)</f>
        <v>ざん</v>
      </c>
      <c r="C201" s="46" t="s">
        <v>1489</v>
      </c>
      <c r="D201" s="57" t="s" ph="1">
        <v>1002</v>
      </c>
      <c r="E201" s="57" ph="1"/>
      <c r="I201" s="47" t="s">
        <v>1490</v>
      </c>
      <c r="J201" t="str">
        <f>IF(K201="","",IF(COUNTIF(K:K,K201)&gt;=2,"重複あり",""))</f>
        <v/>
      </c>
      <c r="K201" s="180" t="str">
        <f>C201&amp;D201</f>
        <v>斬剣士001</v>
      </c>
      <c r="L201" t="str">
        <f>"|"&amp;RIGHT(D201,2)&amp;"|"&amp;C201&amp;"|"&amp;I201&amp;"|"</f>
        <v>|01|斬|手持ち武器による斬撃の威力上昇|</v>
      </c>
    </row>
    <row r="202" spans="1:12" thickBot="1">
      <c r="A202" s="45">
        <v>1102</v>
      </c>
      <c r="B202" s="46" t="str">
        <f>PHONETIC(C202)</f>
        <v>ふみこみ</v>
      </c>
      <c r="C202" s="46" t="s">
        <v>1491</v>
      </c>
      <c r="D202" s="57" t="s" ph="1">
        <v>1003</v>
      </c>
      <c r="E202" s="57" ph="1"/>
      <c r="I202" s="47" t="s">
        <v>895</v>
      </c>
      <c r="J202" t="str">
        <f>IF(K202="","",IF(COUNTIF(K:K,K202)&gt;=2,"重複あり",""))</f>
        <v/>
      </c>
      <c r="K202" s="180" t="str">
        <f>C202&amp;D202</f>
        <v>踏み込み剣士002</v>
      </c>
      <c r="L202" t="str">
        <f>"|"&amp;RIGHT(D202,2)&amp;"|"&amp;C202&amp;"|"&amp;I202&amp;"|"</f>
        <v>|02|踏み込み|剣で払う|</v>
      </c>
    </row>
    <row r="203" spans="1:12" thickBot="1">
      <c r="A203" s="45">
        <v>1103</v>
      </c>
      <c r="B203" s="46" t="str">
        <f>PHONETIC(C203)</f>
        <v>ただんこうげき</v>
      </c>
      <c r="C203" s="46" t="s">
        <v>1492</v>
      </c>
      <c r="D203" s="57" t="s" ph="1">
        <v>1004</v>
      </c>
      <c r="E203" s="57" ph="1"/>
      <c r="I203" s="47" t="s">
        <v>896</v>
      </c>
      <c r="J203" t="str">
        <f>IF(K203="","",IF(COUNTIF(K:K,K203)&gt;=2,"重複あり",""))</f>
        <v/>
      </c>
      <c r="K203" s="180" t="str">
        <f>C203&amp;D203</f>
        <v>多段攻撃剣士003</v>
      </c>
      <c r="L203" t="str">
        <f>"|"&amp;RIGHT(D203,2)&amp;"|"&amp;C203&amp;"|"&amp;I203&amp;"|"</f>
        <v>|03|多段攻撃|剣で突く|</v>
      </c>
    </row>
    <row r="204" spans="1:12" thickBot="1">
      <c r="A204" s="45">
        <v>1104</v>
      </c>
      <c r="B204" s="46" t="str">
        <f>PHONETIC(C204)</f>
        <v>すりあし</v>
      </c>
      <c r="C204" s="46" t="s">
        <v>1077</v>
      </c>
      <c r="D204" s="57" t="s" ph="1">
        <v>1005</v>
      </c>
      <c r="E204" s="57" ph="1"/>
      <c r="I204" s="47" t="s">
        <v>1094</v>
      </c>
      <c r="J204" t="str">
        <f>IF(K204="","",IF(COUNTIF(K:K,K204)&gt;=2,"重複あり",""))</f>
        <v/>
      </c>
      <c r="K204" s="180" t="str">
        <f>C204&amp;D204</f>
        <v>すり足剣士004</v>
      </c>
      <c r="L204" t="str">
        <f>"|"&amp;RIGHT(D204,2)&amp;"|"&amp;C204&amp;"|"&amp;I204&amp;"|"</f>
        <v>|04|すり足|武器を構えたまま微量移動|</v>
      </c>
    </row>
    <row r="205" spans="1:12" thickBot="1">
      <c r="A205" s="45">
        <v>1105</v>
      </c>
      <c r="B205" s="46" t="str">
        <f>PHONETIC(C205)</f>
        <v>てきせいぶき</v>
      </c>
      <c r="C205" s="46" t="s">
        <v>1095</v>
      </c>
      <c r="D205" s="56" t="s" ph="1">
        <v>1006</v>
      </c>
      <c r="E205" s="56" ph="1"/>
      <c r="I205" s="47" t="s">
        <v>1098</v>
      </c>
      <c r="J205" t="str">
        <f>IF(K205="","",IF(COUNTIF(K:K,K205)&gt;=2,"重複あり",""))</f>
        <v/>
      </c>
      <c r="K205" s="180" t="str">
        <f>C205&amp;D205</f>
        <v>適性武器剣士005</v>
      </c>
      <c r="L205" t="str">
        <f>"|"&amp;RIGHT(D205,2)&amp;"|"&amp;C205&amp;"|"&amp;I205&amp;"|"</f>
        <v>|05|適性武器|得意な武器を設定し攻撃力アップ|</v>
      </c>
    </row>
    <row r="206" spans="1:12" thickBot="1">
      <c r="A206" s="45">
        <v>1106</v>
      </c>
      <c r="B206" s="46" t="str">
        <f>PHONETIC(C206)</f>
        <v>りょうてもち</v>
      </c>
      <c r="C206" s="46" t="s">
        <v>921</v>
      </c>
      <c r="D206" s="57" t="s" ph="1">
        <v>1099</v>
      </c>
      <c r="E206" s="57" ph="1"/>
      <c r="I206" s="47" t="s">
        <v>1100</v>
      </c>
      <c r="J206" t="str">
        <f>IF(K206="","",IF(COUNTIF(K:K,K206)&gt;=2,"重複あり",""))</f>
        <v/>
      </c>
      <c r="K206" s="180" t="str">
        <f>C206&amp;D206</f>
        <v>両手持ち剣士006</v>
      </c>
      <c r="L206" t="str">
        <f>"|"&amp;RIGHT(D206,2)&amp;"|"&amp;C206&amp;"|"&amp;I206&amp;"|"</f>
        <v>|06|両手持ち|武器を両手で持って攻撃力アップ|</v>
      </c>
    </row>
    <row r="207" spans="1:12" thickBot="1">
      <c r="A207" s="45">
        <v>1107</v>
      </c>
      <c r="B207" s="46" t="str">
        <f>PHONETIC(C207)</f>
        <v>たてのあつかい</v>
      </c>
      <c r="C207" s="46" t="s">
        <v>1101</v>
      </c>
      <c r="D207" s="57" t="s" ph="1">
        <v>1102</v>
      </c>
      <c r="E207" s="57" ph="1"/>
      <c r="I207" s="47" t="s">
        <v>1107</v>
      </c>
      <c r="J207" t="str">
        <f>IF(K207="","",IF(COUNTIF(K:K,K207)&gt;=2,"重複あり",""))</f>
        <v/>
      </c>
      <c r="K207" s="180" t="str">
        <f>C207&amp;D207</f>
        <v>盾の扱い剣士007</v>
      </c>
      <c r="L207" t="str">
        <f>"|"&amp;RIGHT(D207,2)&amp;"|"&amp;C207&amp;"|"&amp;I207&amp;"|"</f>
        <v>|07|盾の扱い|盾を使用してのブロッキング確率アップ|</v>
      </c>
    </row>
    <row r="208" spans="1:12" thickBot="1">
      <c r="A208" s="45">
        <v>1108</v>
      </c>
      <c r="B208" s="46" t="str">
        <f>PHONETIC(C208)</f>
        <v>でぃふれくと</v>
      </c>
      <c r="C208" s="46" t="s">
        <v>1103</v>
      </c>
      <c r="D208" s="57" t="s" ph="1">
        <v>1104</v>
      </c>
      <c r="E208" s="57" ph="1"/>
      <c r="I208" s="47" t="s">
        <v>1108</v>
      </c>
      <c r="J208" t="str">
        <f>IF(K208="","",IF(COUNTIF(K:K,K208)&gt;=2,"重複あり",""))</f>
        <v/>
      </c>
      <c r="K208" s="180" t="str">
        <f>C208&amp;D208</f>
        <v>ディフレクト剣士008</v>
      </c>
      <c r="L208" t="str">
        <f>"|"&amp;RIGHT(D208,2)&amp;"|"&amp;C208&amp;"|"&amp;I208&amp;"|"</f>
        <v>|08|ディフレクト|武器を使用してのブロッキング確率アップ|</v>
      </c>
    </row>
    <row r="209" spans="1:12" thickBot="1">
      <c r="A209" s="45">
        <v>1109</v>
      </c>
      <c r="B209" s="46" t="str">
        <f>PHONETIC(C209)</f>
        <v>ぱりぃ</v>
      </c>
      <c r="C209" s="46" t="s">
        <v>1105</v>
      </c>
      <c r="D209" s="57" t="s" ph="1">
        <v>1106</v>
      </c>
      <c r="E209" s="57" ph="1"/>
      <c r="I209" s="47" t="s">
        <v>1109</v>
      </c>
      <c r="J209" t="str">
        <f>IF(K209="","",IF(COUNTIF(K:K,K209)&gt;=2,"重複あり",""))</f>
        <v/>
      </c>
      <c r="K209" s="180" t="str">
        <f>C209&amp;D209</f>
        <v>パリィ剣士009</v>
      </c>
      <c r="L209" t="str">
        <f>"|"&amp;RIGHT(D209,2)&amp;"|"&amp;C209&amp;"|"&amp;I209&amp;"|"</f>
        <v>|09|パリィ|武器や盾を使用して攻撃を受け流す|</v>
      </c>
    </row>
    <row r="210" spans="1:12" thickBot="1">
      <c r="A210" s="45">
        <v>1110</v>
      </c>
      <c r="B210" s="46" t="str">
        <f>PHONETIC(C210)</f>
        <v>ごうざん</v>
      </c>
      <c r="C210" s="46" t="s">
        <v>1190</v>
      </c>
      <c r="D210" s="57" t="s" ph="1">
        <v>1007</v>
      </c>
      <c r="E210" s="57" ph="1"/>
      <c r="I210" s="47" t="s">
        <v>1096</v>
      </c>
      <c r="J210" t="str">
        <f>IF(K210="","",IF(COUNTIF(K:K,K210)&gt;=2,"重複あり",""))</f>
        <v/>
      </c>
      <c r="K210" s="180" t="str">
        <f>C210&amp;D210</f>
        <v>剛斬剣士010</v>
      </c>
      <c r="L210" t="str">
        <f>"|"&amp;RIGHT(D210,2)&amp;"|"&amp;C210&amp;"|"&amp;I210&amp;"|"</f>
        <v>|10|剛斬|PPを消費し、武器の攻撃力アップ|</v>
      </c>
    </row>
    <row r="211" spans="1:12" thickBot="1">
      <c r="A211" s="45">
        <v>1111</v>
      </c>
      <c r="B211" s="46" t="str">
        <f>PHONETIC(C211)</f>
        <v>けんせん</v>
      </c>
      <c r="C211" s="46" t="s">
        <v>910</v>
      </c>
      <c r="D211" s="57" t="s" ph="1">
        <v>1008</v>
      </c>
      <c r="E211" s="57" ph="1"/>
      <c r="I211" s="47" t="s">
        <v>1097</v>
      </c>
      <c r="J211" t="str">
        <f>IF(K211="","",IF(COUNTIF(K:K,K211)&gt;=2,"重複あり",""))</f>
        <v/>
      </c>
      <c r="K211" s="180" t="str">
        <f>C211&amp;D211</f>
        <v>剣閃剣士011</v>
      </c>
      <c r="L211" t="str">
        <f>"|"&amp;RIGHT(D211,2)&amp;"|"&amp;C211&amp;"|"&amp;I211&amp;"|"</f>
        <v>|11|剣閃|PPを消費し、刀身から破壊のエネルギーを放出する|</v>
      </c>
    </row>
    <row r="212" spans="1:12" thickBot="1">
      <c r="A212" s="45">
        <v>2300</v>
      </c>
      <c r="B212" s="46" t="str">
        <f>PHONETIC(C212)</f>
        <v>しれい</v>
      </c>
      <c r="C212" s="46" t="s">
        <v>360</v>
      </c>
      <c r="D212" s="56" t="s" ph="1">
        <v>949</v>
      </c>
      <c r="E212" s="56" ph="1"/>
      <c r="I212" s="47" t="s">
        <v>379</v>
      </c>
      <c r="J212" t="str">
        <f>IF(K212="","",IF(COUNTIF(K:K,K212)&gt;=2,"重複あり",""))</f>
        <v/>
      </c>
      <c r="K212" s="180" t="str">
        <f>C212&amp;D212</f>
        <v>指令テイマー000</v>
      </c>
      <c r="L212" t="str">
        <f>"|"&amp;RIGHT(D212,2)&amp;"|"&amp;C212&amp;"|"&amp;I212&amp;"|"</f>
        <v>|00|指令|テイマーの基本アビリティ|</v>
      </c>
    </row>
    <row r="213" spans="1:12" thickBot="1">
      <c r="A213" s="45">
        <v>5100</v>
      </c>
      <c r="B213" s="46" t="str">
        <f>PHONETIC(C213)</f>
        <v>あおる</v>
      </c>
      <c r="C213" s="46" t="s">
        <v>610</v>
      </c>
      <c r="D213" s="56" t="s" ph="1">
        <v>976</v>
      </c>
      <c r="E213" s="56" ph="1"/>
      <c r="I213" s="47" t="s">
        <v>590</v>
      </c>
      <c r="J213" t="str">
        <f>IF(K213="","",IF(COUNTIF(K:K,K213)&gt;=2,"重複あり",""))</f>
        <v/>
      </c>
      <c r="K213" s="180" t="str">
        <f>C213&amp;D213</f>
        <v>煽る闘牛士000</v>
      </c>
      <c r="L213" t="str">
        <f>"|"&amp;RIGHT(D213,2)&amp;"|"&amp;C213&amp;"|"&amp;I213&amp;"|"</f>
        <v>|00|煽る|闘牛士の基本アビリティ|</v>
      </c>
    </row>
    <row r="214" spans="1:12" thickBot="1">
      <c r="B214" s="46" t="str">
        <f>PHONETIC(C214)</f>
        <v>いすがふかふかに</v>
      </c>
      <c r="C214" s="46" t="s">
        <v>175</v>
      </c>
      <c r="D214" s="56" t="s" ph="1">
        <v>1038</v>
      </c>
      <c r="E214" s="56" ph="1"/>
      <c r="J214" t="str">
        <f>IF(K214="","",IF(COUNTIF(K:K,K214)&gt;=2,"重複あり",""))</f>
        <v/>
      </c>
      <c r="K214" s="180" t="str">
        <f>C214&amp;D214</f>
        <v>椅子がフカフカに導具士</v>
      </c>
      <c r="L214" t="str">
        <f>"|"&amp;RIGHT(D214,2)&amp;"|"&amp;C214&amp;"|"&amp;I214&amp;"|"</f>
        <v>|具士|椅子がフカフカに||</v>
      </c>
    </row>
    <row r="215" spans="1:12" thickBot="1">
      <c r="B215" s="46" t="str">
        <f>PHONETIC(C215)</f>
        <v>ぐげんか</v>
      </c>
      <c r="C215" s="46" t="s">
        <v>550</v>
      </c>
      <c r="D215" s="56" t="s" ph="1">
        <v>1038</v>
      </c>
      <c r="E215" s="56" ph="1"/>
      <c r="J215" t="str">
        <f>IF(K215="","",IF(COUNTIF(K:K,K215)&gt;=2,"重複あり",""))</f>
        <v/>
      </c>
      <c r="K215" s="180" t="str">
        <f>C215&amp;D215</f>
        <v>具現化導具士</v>
      </c>
      <c r="L215" t="str">
        <f>"|"&amp;RIGHT(D215,2)&amp;"|"&amp;C215&amp;"|"&amp;I215&amp;"|"</f>
        <v>|具士|具現化||</v>
      </c>
    </row>
    <row r="216" spans="1:12" thickBot="1">
      <c r="B216" s="46" t="str">
        <f>PHONETIC(C216)</f>
        <v>くみかえのうりょく</v>
      </c>
      <c r="C216" s="46" t="s">
        <v>269</v>
      </c>
      <c r="D216" s="56" t="s" ph="1">
        <v>1038</v>
      </c>
      <c r="E216" s="56" ph="1"/>
      <c r="J216" t="str">
        <f>IF(K216="","",IF(COUNTIF(K:K,K216)&gt;=2,"重複あり",""))</f>
        <v/>
      </c>
      <c r="K216" s="180" t="str">
        <f>C216&amp;D216</f>
        <v>組み替え能力導具士</v>
      </c>
      <c r="L216" t="str">
        <f>"|"&amp;RIGHT(D216,2)&amp;"|"&amp;C216&amp;"|"&amp;I216&amp;"|"</f>
        <v>|具士|組み替え能力||</v>
      </c>
    </row>
    <row r="217" spans="1:12" thickBot="1">
      <c r="B217" s="46" t="str">
        <f>PHONETIC(C217)</f>
        <v>けがわ</v>
      </c>
      <c r="C217" s="46" t="s">
        <v>325</v>
      </c>
      <c r="D217" s="56" t="s" ph="1">
        <v>1038</v>
      </c>
      <c r="E217" s="56" ph="1"/>
      <c r="J217" t="str">
        <f>IF(K217="","",IF(COUNTIF(K:K,K217)&gt;=2,"重複あり",""))</f>
        <v/>
      </c>
      <c r="K217" s="180" t="str">
        <f>C217&amp;D217</f>
        <v>毛皮導具士</v>
      </c>
      <c r="L217" t="str">
        <f>"|"&amp;RIGHT(D217,2)&amp;"|"&amp;C217&amp;"|"&amp;I217&amp;"|"</f>
        <v>|具士|毛皮||</v>
      </c>
    </row>
    <row r="218" spans="1:12" thickBot="1">
      <c r="B218" s="46" t="str">
        <f>PHONETIC(C218)</f>
        <v>せいのうきょうか</v>
      </c>
      <c r="C218" s="46" t="s">
        <v>248</v>
      </c>
      <c r="D218" s="56" t="s" ph="1">
        <v>1038</v>
      </c>
      <c r="E218" s="56" ph="1"/>
      <c r="J218" t="str">
        <f>IF(K218="","",IF(COUNTIF(K:K,K218)&gt;=2,"重複あり",""))</f>
        <v/>
      </c>
      <c r="K218" s="180" t="str">
        <f>C218&amp;D218</f>
        <v>性能強化導具士</v>
      </c>
      <c r="L218" t="str">
        <f>"|"&amp;RIGHT(D218,2)&amp;"|"&amp;C218&amp;"|"&amp;I218&amp;"|"</f>
        <v>|具士|性能強化||</v>
      </c>
    </row>
    <row r="219" spans="1:12" thickBot="1">
      <c r="B219" s="46" t="str">
        <f>PHONETIC(C219)</f>
        <v>せつごう</v>
      </c>
      <c r="C219" s="46" t="s">
        <v>425</v>
      </c>
      <c r="D219" s="56" t="s" ph="1">
        <v>1038</v>
      </c>
      <c r="E219" s="56" ph="1"/>
      <c r="J219" t="str">
        <f>IF(K219="","",IF(COUNTIF(K:K,K219)&gt;=2,"重複あり",""))</f>
        <v/>
      </c>
      <c r="K219" s="180" t="str">
        <f>C219&amp;D219</f>
        <v>接合導具士</v>
      </c>
      <c r="L219" t="str">
        <f>"|"&amp;RIGHT(D219,2)&amp;"|"&amp;C219&amp;"|"&amp;I219&amp;"|"</f>
        <v>|具士|接合||</v>
      </c>
    </row>
    <row r="220" spans="1:12" thickBot="1">
      <c r="B220" s="46" t="str">
        <f>PHONETIC(C220)</f>
        <v>そうぞうりょく</v>
      </c>
      <c r="C220" s="46" t="s">
        <v>204</v>
      </c>
      <c r="D220" s="56" t="s" ph="1">
        <v>1038</v>
      </c>
      <c r="E220" s="56" ph="1"/>
      <c r="J220" t="str">
        <f>IF(K220="","",IF(COUNTIF(K:K,K220)&gt;=2,"重複あり",""))</f>
        <v/>
      </c>
      <c r="K220" s="180" t="str">
        <f>C220&amp;D220</f>
        <v>創造力導具士</v>
      </c>
      <c r="L220" t="str">
        <f>"|"&amp;RIGHT(D220,2)&amp;"|"&amp;C220&amp;"|"&amp;I220&amp;"|"</f>
        <v>|具士|創造力||</v>
      </c>
    </row>
    <row r="221" spans="1:12" thickBot="1">
      <c r="A221" s="45">
        <v>59</v>
      </c>
      <c r="B221" s="46" t="str">
        <f>PHONETIC(C221)</f>
        <v>ふくせい</v>
      </c>
      <c r="C221" s="46" t="s">
        <v>421</v>
      </c>
      <c r="D221" s="56" t="s" ph="1">
        <v>1038</v>
      </c>
      <c r="E221" s="56" ph="1"/>
      <c r="J221" t="str">
        <f>IF(K221="","",IF(COUNTIF(K:K,K221)&gt;=2,"重複あり",""))</f>
        <v/>
      </c>
      <c r="K221" s="180" t="str">
        <f>C221&amp;D221</f>
        <v>複製導具士</v>
      </c>
      <c r="L221" t="str">
        <f>"|"&amp;RIGHT(D221,2)&amp;"|"&amp;C221&amp;"|"&amp;I221&amp;"|"</f>
        <v>|具士|複製||</v>
      </c>
    </row>
    <row r="222" spans="1:12" thickBot="1">
      <c r="A222" s="45">
        <v>4600</v>
      </c>
      <c r="B222" s="46" t="str">
        <f>PHONETIC(C222)</f>
        <v>つーる</v>
      </c>
      <c r="C222" s="46" t="s">
        <v>1092</v>
      </c>
      <c r="D222" s="56" t="s" ph="1">
        <v>1093</v>
      </c>
      <c r="E222" s="56" ph="1"/>
      <c r="I222" s="47" t="s">
        <v>493</v>
      </c>
      <c r="J222" t="str">
        <f>IF(K222="","",IF(COUNTIF(K:K,K222)&gt;=2,"重複あり",""))</f>
        <v/>
      </c>
      <c r="K222" s="180" t="str">
        <f>C222&amp;D222</f>
        <v>ツール道具士000</v>
      </c>
      <c r="L222" t="str">
        <f>"|"&amp;RIGHT(D222,2)&amp;"|"&amp;C222&amp;"|"&amp;I222&amp;"|"</f>
        <v>|00|ツール|箱士の基本アビリティ|</v>
      </c>
    </row>
    <row r="223" spans="1:12" thickBot="1">
      <c r="B223" s="46" t="str">
        <f>PHONETIC(C223)</f>
        <v>けいかい</v>
      </c>
      <c r="C223" s="46" t="s">
        <v>444</v>
      </c>
      <c r="D223" s="56" t="s" ph="1">
        <v>1050</v>
      </c>
      <c r="E223" s="56" ph="1"/>
      <c r="J223" t="str">
        <f>IF(K223="","",IF(COUNTIF(K:K,K223)&gt;=2,"重複あり",""))</f>
        <v/>
      </c>
      <c r="K223" s="180" t="str">
        <f>C223&amp;D223</f>
        <v>警戒盗士</v>
      </c>
      <c r="L223" t="str">
        <f>"|"&amp;RIGHT(D223,2)&amp;"|"&amp;C223&amp;"|"&amp;I223&amp;"|"</f>
        <v>|盗士|警戒||</v>
      </c>
    </row>
    <row r="224" spans="1:12" thickBot="1">
      <c r="B224" s="46" t="str">
        <f>PHONETIC(C224)</f>
        <v>ないふなげ</v>
      </c>
      <c r="C224" s="46" t="s">
        <v>257</v>
      </c>
      <c r="D224" s="56" t="s" ph="1">
        <v>1050</v>
      </c>
      <c r="E224" s="56" ph="1"/>
      <c r="J224" t="str">
        <f>IF(K224="","",IF(COUNTIF(K:K,K224)&gt;=2,"重複あり",""))</f>
        <v/>
      </c>
      <c r="K224" s="180" t="str">
        <f>C224&amp;D224</f>
        <v>ナイフ投げ盗士</v>
      </c>
      <c r="L224" t="str">
        <f>"|"&amp;RIGHT(D224,2)&amp;"|"&amp;C224&amp;"|"&amp;I224&amp;"|"</f>
        <v>|盗士|ナイフ投げ||</v>
      </c>
    </row>
    <row r="225" spans="1:12" thickBot="1">
      <c r="A225" s="45">
        <v>1600</v>
      </c>
      <c r="B225" s="46" t="str">
        <f>PHONETIC(C225)</f>
        <v>とうぎ</v>
      </c>
      <c r="C225" s="46" t="s">
        <v>346</v>
      </c>
      <c r="D225" s="56" t="s" ph="1">
        <v>943</v>
      </c>
      <c r="E225" s="56" ph="1"/>
      <c r="I225" s="47" t="s">
        <v>353</v>
      </c>
      <c r="J225" t="str">
        <f>IF(K225="","",IF(COUNTIF(K:K,K225)&gt;=2,"重複あり",""))</f>
        <v/>
      </c>
      <c r="K225" s="180" t="str">
        <f>C225&amp;D225</f>
        <v>盗技盗士000</v>
      </c>
      <c r="L225" t="str">
        <f>"|"&amp;RIGHT(D225,2)&amp;"|"&amp;C225&amp;"|"&amp;I225&amp;"|"</f>
        <v>|00|盗技|盗士の基本アビリティ|</v>
      </c>
    </row>
    <row r="226" spans="1:12" thickBot="1">
      <c r="A226" s="45">
        <v>3000</v>
      </c>
      <c r="B226" s="46" t="str">
        <f>PHONETIC(C226)</f>
        <v>りゅうじんぎ</v>
      </c>
      <c r="C226" s="46" t="s">
        <v>366</v>
      </c>
      <c r="D226" s="56" t="s" ph="1">
        <v>956</v>
      </c>
      <c r="E226" s="56" ph="1"/>
      <c r="I226" s="47" t="s">
        <v>385</v>
      </c>
      <c r="J226" t="str">
        <f>IF(K226="","",IF(COUNTIF(K:K,K226)&gt;=2,"重複あり",""))</f>
        <v/>
      </c>
      <c r="K226" s="180" t="str">
        <f>C226&amp;D226</f>
        <v>竜人技ドラゴンライダー000</v>
      </c>
      <c r="L226" t="str">
        <f>"|"&amp;RIGHT(D226,2)&amp;"|"&amp;C226&amp;"|"&amp;I226&amp;"|"</f>
        <v>|00|竜人技|ドラゴンライダーの基本アビリティ|</v>
      </c>
    </row>
    <row r="227" spans="1:12" thickBot="1">
      <c r="B227" s="46" t="str">
        <f>PHONETIC(C227)</f>
        <v>いせい</v>
      </c>
      <c r="C227" s="46" t="s">
        <v>278</v>
      </c>
      <c r="D227" s="56" t="s" ph="1">
        <v>1046</v>
      </c>
      <c r="E227" s="56" ph="1"/>
      <c r="J227" t="str">
        <f>IF(K227="","",IF(COUNTIF(K:K,K227)&gt;=2,"重複あり",""))</f>
        <v/>
      </c>
      <c r="K227" s="180" t="str">
        <f>C227&amp;D227</f>
        <v>異性仲人</v>
      </c>
      <c r="L227" t="str">
        <f>"|"&amp;RIGHT(D227,2)&amp;"|"&amp;C227&amp;"|"&amp;I227&amp;"|"</f>
        <v>|仲人|異性||</v>
      </c>
    </row>
    <row r="228" spans="1:12" thickBot="1">
      <c r="B228" s="46" t="str">
        <f>PHONETIC(C228)</f>
        <v>いぞん</v>
      </c>
      <c r="C228" s="46" t="s">
        <v>245</v>
      </c>
      <c r="D228" s="56" t="s" ph="1">
        <v>1046</v>
      </c>
      <c r="E228" s="56" ph="1"/>
      <c r="J228" t="str">
        <f>IF(K228="","",IF(COUNTIF(K:K,K228)&gt;=2,"重複あり",""))</f>
        <v/>
      </c>
      <c r="K228" s="180" t="str">
        <f>C228&amp;D228</f>
        <v>依存仲人</v>
      </c>
      <c r="L228" t="str">
        <f>"|"&amp;RIGHT(D228,2)&amp;"|"&amp;C228&amp;"|"&amp;I228&amp;"|"</f>
        <v>|仲人|依存||</v>
      </c>
    </row>
    <row r="229" spans="1:12" thickBot="1">
      <c r="B229" s="46" t="str">
        <f>PHONETIC(C229)</f>
        <v>うけみ</v>
      </c>
      <c r="C229" s="46" t="s">
        <v>1010</v>
      </c>
      <c r="D229" s="57" t="s" ph="1">
        <v>1046</v>
      </c>
      <c r="E229" s="57" ph="1"/>
      <c r="J229" t="str">
        <f>IF(K229="","",IF(COUNTIF(K:K,K229)&gt;=2,"重複あり",""))</f>
        <v/>
      </c>
      <c r="K229" s="180" t="str">
        <f>C229&amp;D229</f>
        <v>受け身仲人</v>
      </c>
      <c r="L229" t="str">
        <f>"|"&amp;RIGHT(D229,2)&amp;"|"&amp;C229&amp;"|"&amp;I229&amp;"|"</f>
        <v>|仲人|受け身||</v>
      </c>
    </row>
    <row r="230" spans="1:12" thickBot="1">
      <c r="B230" s="46" t="str">
        <f>PHONETIC(C230)</f>
        <v>えんご</v>
      </c>
      <c r="C230" s="46" t="s">
        <v>803</v>
      </c>
      <c r="D230" s="56" t="s" ph="1">
        <v>1046</v>
      </c>
      <c r="E230" s="56" ph="1"/>
      <c r="J230" t="str">
        <f>IF(K230="","",IF(COUNTIF(K:K,K230)&gt;=2,"重複あり",""))</f>
        <v/>
      </c>
      <c r="K230" s="180" t="str">
        <f>C230&amp;D230</f>
        <v>援護仲人</v>
      </c>
      <c r="L230" t="str">
        <f>"|"&amp;RIGHT(D230,2)&amp;"|"&amp;C230&amp;"|"&amp;I230&amp;"|"</f>
        <v>|仲人|援護||</v>
      </c>
    </row>
    <row r="231" spans="1:12" thickBot="1">
      <c r="B231" s="46" t="str">
        <f>PHONETIC(C231)</f>
        <v>おんわ</v>
      </c>
      <c r="C231" s="46" t="s">
        <v>336</v>
      </c>
      <c r="D231" s="56" t="s" ph="1">
        <v>1046</v>
      </c>
      <c r="E231" s="56" ph="1"/>
      <c r="J231" t="str">
        <f>IF(K231="","",IF(COUNTIF(K:K,K231)&gt;=2,"重複あり",""))</f>
        <v/>
      </c>
      <c r="K231" s="180" t="str">
        <f>C231&amp;D231</f>
        <v>穏和仲人</v>
      </c>
      <c r="L231" t="str">
        <f>"|"&amp;RIGHT(D231,2)&amp;"|"&amp;C231&amp;"|"&amp;I231&amp;"|"</f>
        <v>|仲人|穏和||</v>
      </c>
    </row>
    <row r="232" spans="1:12" thickBot="1">
      <c r="A232" s="45">
        <v>7200</v>
      </c>
      <c r="D232" s="57" t="s" ph="1">
        <v>758</v>
      </c>
      <c r="E232" s="57" ph="1"/>
      <c r="I232" s="46" t="s">
        <v>758</v>
      </c>
      <c r="J232" t="str">
        <f>IF(K232="","",IF(COUNTIF(K:K,K232)&gt;=2,"重複あり",""))</f>
        <v/>
      </c>
      <c r="K232" s="180" t="str">
        <f>C232&amp;D232</f>
        <v>仲人（まこら）（卯）</v>
      </c>
      <c r="L232" t="str">
        <f>"|"&amp;RIGHT(D232,2)&amp;"|"&amp;C232&amp;"|"&amp;I232&amp;"|"</f>
        <v>|卯）||仲人（まこら）（卯）|</v>
      </c>
    </row>
    <row r="233" spans="1:12" thickBot="1">
      <c r="B233" s="46" t="str">
        <f>PHONETIC(C233)</f>
        <v>とんずら</v>
      </c>
      <c r="C233" s="46" t="s">
        <v>540</v>
      </c>
      <c r="D233" s="56" t="s" ph="1">
        <v>1059</v>
      </c>
      <c r="E233" s="56" ph="1"/>
      <c r="J233" t="str">
        <f>IF(K233="","",IF(COUNTIF(K:K,K233)&gt;=2,"重複あり",""))</f>
        <v/>
      </c>
      <c r="K233" s="180" t="str">
        <f>C233&amp;D233</f>
        <v>とんずら逃がし屋</v>
      </c>
      <c r="L233" t="str">
        <f>"|"&amp;RIGHT(D233,2)&amp;"|"&amp;C233&amp;"|"&amp;I233&amp;"|"</f>
        <v>|し屋|とんずら||</v>
      </c>
    </row>
    <row r="234" spans="1:12" thickBot="1">
      <c r="A234" s="45">
        <v>5900</v>
      </c>
      <c r="B234" s="46" t="str">
        <f>PHONETIC(C234)</f>
        <v>とうそう</v>
      </c>
      <c r="C234" s="46" t="s">
        <v>602</v>
      </c>
      <c r="D234" s="56" t="s" ph="1">
        <v>982</v>
      </c>
      <c r="E234" s="56" ph="1"/>
      <c r="I234" s="47" t="s">
        <v>603</v>
      </c>
      <c r="J234" t="str">
        <f>IF(K234="","",IF(COUNTIF(K:K,K234)&gt;=2,"重複あり",""))</f>
        <v/>
      </c>
      <c r="K234" s="180" t="str">
        <f>C234&amp;D234</f>
        <v>逃送逃がし屋000</v>
      </c>
      <c r="L234" t="str">
        <f>"|"&amp;RIGHT(D234,2)&amp;"|"&amp;C234&amp;"|"&amp;I234&amp;"|"</f>
        <v>|00|逃送|逃がし屋の基本アビリティ|</v>
      </c>
    </row>
    <row r="235" spans="1:12" thickBot="1">
      <c r="B235" s="46" t="str">
        <f>PHONETIC(C235)</f>
        <v>いしょく</v>
      </c>
      <c r="C235" s="46" t="s">
        <v>431</v>
      </c>
      <c r="D235" s="56" t="s" ph="1">
        <v>1042</v>
      </c>
      <c r="E235" s="56" ph="1"/>
      <c r="J235" t="str">
        <f>IF(K235="","",IF(COUNTIF(K:K,K235)&gt;=2,"重複あり",""))</f>
        <v/>
      </c>
      <c r="K235" s="180" t="str">
        <f>C235&amp;D235</f>
        <v>移植肉体改造兵</v>
      </c>
      <c r="L235" t="str">
        <f>"|"&amp;RIGHT(D235,2)&amp;"|"&amp;C235&amp;"|"&amp;I235&amp;"|"</f>
        <v>|造兵|移植||</v>
      </c>
    </row>
    <row r="236" spans="1:12" thickBot="1">
      <c r="A236" s="45">
        <v>205</v>
      </c>
      <c r="B236" s="46" t="str">
        <f>PHONETIC(C236)</f>
        <v>さいせい</v>
      </c>
      <c r="C236" s="46" t="s">
        <v>406</v>
      </c>
      <c r="D236" s="56" t="s" ph="1">
        <v>1042</v>
      </c>
      <c r="E236" s="56" ph="1"/>
      <c r="J236" t="str">
        <f>IF(K236="","",IF(COUNTIF(K:K,K236)&gt;=2,"重複あり",""))</f>
        <v/>
      </c>
      <c r="K236" s="180" t="str">
        <f>C236&amp;D236</f>
        <v>再生肉体改造兵</v>
      </c>
      <c r="L236" t="str">
        <f>"|"&amp;RIGHT(D236,2)&amp;"|"&amp;C236&amp;"|"&amp;I236&amp;"|"</f>
        <v>|造兵|再生||</v>
      </c>
    </row>
    <row r="237" spans="1:12" thickBot="1">
      <c r="A237" s="45">
        <v>205</v>
      </c>
      <c r="B237" s="46" t="str">
        <f>PHONETIC(C237)</f>
        <v>ざっしょく</v>
      </c>
      <c r="C237" s="46" t="s">
        <v>333</v>
      </c>
      <c r="D237" s="56" t="s" ph="1">
        <v>1042</v>
      </c>
      <c r="E237" s="56" ph="1"/>
      <c r="J237" t="str">
        <f>IF(K237="","",IF(COUNTIF(K:K,K237)&gt;=2,"重複あり",""))</f>
        <v/>
      </c>
      <c r="K237" s="180" t="str">
        <f>C237&amp;D237</f>
        <v>雑食肉体改造兵</v>
      </c>
      <c r="L237" t="str">
        <f>"|"&amp;RIGHT(D237,2)&amp;"|"&amp;C237&amp;"|"&amp;I237&amp;"|"</f>
        <v>|造兵|雑食||</v>
      </c>
    </row>
    <row r="238" spans="1:12" thickBot="1">
      <c r="B238" s="46" t="str">
        <f>PHONETIC(C238)</f>
        <v>りみったーかいじょ</v>
      </c>
      <c r="C238" s="46" t="s">
        <v>252</v>
      </c>
      <c r="D238" s="56" t="s" ph="1">
        <v>1063</v>
      </c>
      <c r="E238" s="56" ph="1"/>
      <c r="J238" t="str">
        <f>IF(K238="","",IF(COUNTIF(K:K,K238)&gt;=2,"重複あり",""))</f>
        <v/>
      </c>
      <c r="K238" s="180" t="str">
        <f>C238&amp;D238</f>
        <v>リミッター解除肉体改造兵</v>
      </c>
      <c r="L238" t="str">
        <f>"|"&amp;RIGHT(D238,2)&amp;"|"&amp;C238&amp;"|"&amp;I238&amp;"|"</f>
        <v>|造兵|リミッター解除||</v>
      </c>
    </row>
    <row r="239" spans="1:12" thickBot="1">
      <c r="A239" s="45">
        <v>2900</v>
      </c>
      <c r="B239" s="46" t="str">
        <f>PHONETIC(C239)</f>
        <v>かいほう</v>
      </c>
      <c r="C239" s="46" t="s">
        <v>365</v>
      </c>
      <c r="D239" s="56" t="s" ph="1">
        <v>955</v>
      </c>
      <c r="E239" s="56" ph="1"/>
      <c r="I239" s="47" t="s">
        <v>384</v>
      </c>
      <c r="J239" t="str">
        <f>IF(K239="","",IF(COUNTIF(K:K,K239)&gt;=2,"重複あり",""))</f>
        <v/>
      </c>
      <c r="K239" s="180" t="str">
        <f>C239&amp;D239</f>
        <v>解放肉体改造兵000</v>
      </c>
      <c r="L239" t="str">
        <f>"|"&amp;RIGHT(D239,2)&amp;"|"&amp;C239&amp;"|"&amp;I239&amp;"|"</f>
        <v>|00|解放|肉体改造兵の基本アビリティ|</v>
      </c>
    </row>
    <row r="240" spans="1:12" thickBot="1">
      <c r="A240" s="45">
        <v>7300</v>
      </c>
      <c r="B240" s="46" t="s">
        <v>1249</v>
      </c>
      <c r="C240" s="46" t="s">
        <v>1248</v>
      </c>
      <c r="D240" s="57" t="s" ph="1">
        <v>1317</v>
      </c>
      <c r="E240" s="57" ph="1"/>
      <c r="I240" s="46" t="s">
        <v>804</v>
      </c>
      <c r="J240" t="str">
        <f>IF(K240="","",IF(COUNTIF(K:K,K240)&gt;=2,"重複あり",""))</f>
        <v/>
      </c>
      <c r="K240" s="180" t="str">
        <f>C240&amp;D240</f>
        <v>庭園庭士000(はいら)（辰）</v>
      </c>
      <c r="L240" t="str">
        <f>"|"&amp;RIGHT(D240,2)&amp;"|"&amp;C240&amp;"|"&amp;I240&amp;"|"</f>
        <v>|辰）|庭園|庭士(はいら)（辰）|</v>
      </c>
    </row>
    <row r="241" spans="1:12" thickBot="1">
      <c r="A241" s="45">
        <v>7301</v>
      </c>
      <c r="B241" s="46" t="str">
        <f>PHONETIC(C241)</f>
        <v>がーでにんぐ</v>
      </c>
      <c r="C241" s="46" t="s">
        <v>912</v>
      </c>
      <c r="D241" s="57" t="s" ph="1">
        <v>913</v>
      </c>
      <c r="E241" s="57" ph="1"/>
      <c r="I241" s="47" t="s">
        <v>1263</v>
      </c>
      <c r="J241" t="str">
        <f>IF(K241="","",IF(COUNTIF(K:K,K241)&gt;=2,"重複あり",""))</f>
        <v/>
      </c>
      <c r="K241" s="180" t="str">
        <f>C241&amp;D241</f>
        <v>ガーデニング庭士001</v>
      </c>
      <c r="L241" t="str">
        <f>"|"&amp;RIGHT(D241,2)&amp;"|"&amp;C241&amp;"|"&amp;I241&amp;"|"</f>
        <v>|01|ガーデニング|お庭をつくることができる。|</v>
      </c>
    </row>
    <row r="242" spans="1:12" thickBot="1">
      <c r="A242" s="45">
        <v>7302</v>
      </c>
      <c r="B242" s="46" t="str">
        <f>PHONETIC(C242)</f>
        <v>さんぽ</v>
      </c>
      <c r="C242" s="46" t="s">
        <v>1231</v>
      </c>
      <c r="D242" s="57" t="s" ph="1">
        <v>1250</v>
      </c>
      <c r="E242" s="57" ph="1"/>
      <c r="I242" s="47" t="s">
        <v>1291</v>
      </c>
      <c r="J242" t="str">
        <f>IF(K242="","",IF(COUNTIF(K:K,K242)&gt;=2,"重複あり",""))</f>
        <v/>
      </c>
      <c r="K242" s="180" t="str">
        <f>C242&amp;D242</f>
        <v>散歩庭士002</v>
      </c>
      <c r="L242" t="str">
        <f>"|"&amp;RIGHT(D242,2)&amp;"|"&amp;C242&amp;"|"&amp;I242&amp;"|"</f>
        <v>|02|散歩|お庭を自由に移動できる。ぶらり。|</v>
      </c>
    </row>
    <row r="243" spans="1:12" thickBot="1">
      <c r="A243" s="45">
        <v>7303</v>
      </c>
      <c r="B243" s="46" t="str">
        <f>PHONETIC(C243)</f>
        <v>うえる</v>
      </c>
      <c r="C243" s="46" t="s">
        <v>1232</v>
      </c>
      <c r="D243" s="57" t="s" ph="1">
        <v>1267</v>
      </c>
      <c r="E243" s="57" ph="1"/>
      <c r="I243" s="47" t="s">
        <v>1292</v>
      </c>
      <c r="J243" t="str">
        <f>IF(K243="","",IF(COUNTIF(K:K,K243)&gt;=2,"重複あり",""))</f>
        <v/>
      </c>
      <c r="K243" s="180" t="str">
        <f>C243&amp;D243</f>
        <v>植える庭士003</v>
      </c>
      <c r="L243" t="str">
        <f>"|"&amp;RIGHT(D243,2)&amp;"|"&amp;C243&amp;"|"&amp;I243&amp;"|"</f>
        <v>|03|植える|お庭に何かを植えることができる。おはな、くだもの、やさいとか。|</v>
      </c>
    </row>
    <row r="244" spans="1:12" thickBot="1">
      <c r="A244" s="45">
        <v>7304</v>
      </c>
      <c r="B244" s="46" t="str">
        <f>PHONETIC(C244)</f>
        <v>さく</v>
      </c>
      <c r="C244" s="46" t="s">
        <v>1295</v>
      </c>
      <c r="D244" s="57" t="s" ph="1">
        <v>1251</v>
      </c>
      <c r="E244" s="57" ph="1"/>
      <c r="I244" s="47" t="s">
        <v>1297</v>
      </c>
      <c r="J244" t="str">
        <f>IF(K244="","",IF(COUNTIF(K:K,K244)&gt;=2,"重複あり",""))</f>
        <v/>
      </c>
      <c r="K244" s="180" t="str">
        <f>C244&amp;D244</f>
        <v>柵庭士004</v>
      </c>
      <c r="L244" t="str">
        <f>"|"&amp;RIGHT(D244,2)&amp;"|"&amp;C244&amp;"|"&amp;I244&amp;"|"</f>
        <v>|04|柵|お庭の中に柵を立てることができる。柵をさくっと立てましょう。|</v>
      </c>
    </row>
    <row r="245" spans="1:12" thickBot="1">
      <c r="A245" s="45">
        <v>7305</v>
      </c>
      <c r="B245" s="46" t="str">
        <f>PHONETIC(C245)</f>
        <v>うめる</v>
      </c>
      <c r="C245" s="46" t="s">
        <v>1238</v>
      </c>
      <c r="D245" s="57" t="s" ph="1">
        <v>1252</v>
      </c>
      <c r="E245" s="57" ph="1"/>
      <c r="I245" s="47" t="s">
        <v>1289</v>
      </c>
      <c r="J245" t="str">
        <f>IF(K245="","",IF(COUNTIF(K:K,K245)&gt;=2,"重複あり",""))</f>
        <v/>
      </c>
      <c r="K245" s="180" t="str">
        <f>C245&amp;D245</f>
        <v>埋める庭士005</v>
      </c>
      <c r="L245" t="str">
        <f>"|"&amp;RIGHT(D245,2)&amp;"|"&amp;C245&amp;"|"&amp;I245&amp;"|"</f>
        <v>|05|埋める|お庭に何かを埋めることができる。かくしかくし。|</v>
      </c>
    </row>
    <row r="246" spans="1:12" thickBot="1">
      <c r="A246" s="45">
        <v>7306</v>
      </c>
      <c r="B246" s="46" t="str">
        <f>PHONETIC(C246)</f>
        <v>せんてい</v>
      </c>
      <c r="C246" s="46" t="s">
        <v>1300</v>
      </c>
      <c r="D246" s="57" t="s" ph="1">
        <v>916</v>
      </c>
      <c r="E246" s="57" ph="1"/>
      <c r="I246" s="47" t="s">
        <v>1293</v>
      </c>
      <c r="J246" t="str">
        <f>IF(K246="","",IF(COUNTIF(K:K,K246)&gt;=2,"重複あり",""))</f>
        <v/>
      </c>
      <c r="K246" s="180" t="str">
        <f>C246&amp;D246</f>
        <v>剪定庭士006</v>
      </c>
      <c r="L246" t="str">
        <f>"|"&amp;RIGHT(D246,2)&amp;"|"&amp;C246&amp;"|"&amp;I246&amp;"|"</f>
        <v>|06|剪定|お庭の樹木などを切り取って整えたりすることができる。もさっ、しゅっ。|</v>
      </c>
    </row>
    <row r="247" spans="1:12" thickBot="1">
      <c r="A247" s="45">
        <v>7307</v>
      </c>
      <c r="B247" s="46" t="str">
        <f>PHONETIC(C247)</f>
        <v>おにわのおていれ</v>
      </c>
      <c r="C247" s="46" t="s">
        <v>1258</v>
      </c>
      <c r="D247" s="57" t="s" ph="1">
        <v>918</v>
      </c>
      <c r="E247" s="57" ph="1"/>
      <c r="I247" s="47" t="s">
        <v>1290</v>
      </c>
      <c r="J247" t="str">
        <f>IF(K247="","",IF(COUNTIF(K:K,K247)&gt;=2,"重複あり",""))</f>
        <v/>
      </c>
      <c r="K247" s="180" t="str">
        <f>C247&amp;D247</f>
        <v>お庭のお手入れ庭士007</v>
      </c>
      <c r="L247" t="str">
        <f>"|"&amp;RIGHT(D247,2)&amp;"|"&amp;C247&amp;"|"&amp;I247&amp;"|"</f>
        <v>|07|お庭のお手入れ|お庭をお手入れすることができる。|</v>
      </c>
    </row>
    <row r="248" spans="1:12" thickBot="1">
      <c r="A248" s="45">
        <v>7308</v>
      </c>
      <c r="B248" s="46" t="str">
        <f>PHONETIC(C248)</f>
        <v>どじょう</v>
      </c>
      <c r="C248" s="46" t="s">
        <v>1233</v>
      </c>
      <c r="D248" s="57" t="s" ph="1">
        <v>1253</v>
      </c>
      <c r="E248" s="57" ph="1"/>
      <c r="I248" s="47" t="s">
        <v>1306</v>
      </c>
      <c r="J248" t="str">
        <f>IF(K248="","",IF(COUNTIF(K:K,K248)&gt;=2,"重複あり",""))</f>
        <v/>
      </c>
      <c r="K248" s="180" t="str">
        <f>C248&amp;D248</f>
        <v>土壌庭士008</v>
      </c>
      <c r="L248" t="str">
        <f>"|"&amp;RIGHT(D248,2)&amp;"|"&amp;C248&amp;"|"&amp;I248&amp;"|"</f>
        <v>|08|土壌|お庭の土の状態を把握、調整できる。ほりほりさくさく。|</v>
      </c>
    </row>
    <row r="249" spans="1:12" thickBot="1">
      <c r="A249" s="45">
        <v>7309</v>
      </c>
      <c r="B249" s="46" t="str">
        <f>PHONETIC(C249)</f>
        <v>すいしつ</v>
      </c>
      <c r="C249" s="46" t="s">
        <v>1257</v>
      </c>
      <c r="D249" s="57" t="s" ph="1">
        <v>1268</v>
      </c>
      <c r="E249" s="57" ph="1"/>
      <c r="I249" s="47" t="s">
        <v>1307</v>
      </c>
      <c r="J249" t="str">
        <f>IF(K249="","",IF(COUNTIF(K:K,K249)&gt;=2,"重複あり",""))</f>
        <v/>
      </c>
      <c r="K249" s="180" t="str">
        <f>C249&amp;D249</f>
        <v>水質庭士009</v>
      </c>
      <c r="L249" t="str">
        <f>"|"&amp;RIGHT(D249,2)&amp;"|"&amp;C249&amp;"|"&amp;I249&amp;"|"</f>
        <v>|09|水質|お庭の水の状態を把握、調整できる。ちゃぷちゃぷざぶざぶ。|</v>
      </c>
    </row>
    <row r="250" spans="1:12" thickBot="1">
      <c r="A250" s="45">
        <v>7310</v>
      </c>
      <c r="B250" s="46" t="str">
        <f>PHONETIC(C250)</f>
        <v>くうちょう</v>
      </c>
      <c r="C250" s="46" t="s">
        <v>1234</v>
      </c>
      <c r="D250" s="57" t="s" ph="1">
        <v>1260</v>
      </c>
      <c r="E250" s="57" ph="1"/>
      <c r="I250" s="47" t="s">
        <v>1308</v>
      </c>
      <c r="J250" t="str">
        <f>IF(K250="","",IF(COUNTIF(K:K,K250)&gt;=2,"重複あり",""))</f>
        <v/>
      </c>
      <c r="K250" s="180" t="str">
        <f>C250&amp;D250</f>
        <v>空調庭士010</v>
      </c>
      <c r="L250" t="str">
        <f>"|"&amp;RIGHT(D250,2)&amp;"|"&amp;C250&amp;"|"&amp;I250&amp;"|"</f>
        <v>|10|空調|お庭の大気の状態を把握、調整できる。そよそよひゅーひゅー。|</v>
      </c>
    </row>
    <row r="251" spans="1:12" thickBot="1">
      <c r="A251" s="45">
        <v>7311</v>
      </c>
      <c r="B251" s="46" t="str">
        <f>PHONETIC(C251)</f>
        <v>しょうたい</v>
      </c>
      <c r="C251" s="46" t="s">
        <v>1236</v>
      </c>
      <c r="D251" s="57" t="s" ph="1">
        <v>1269</v>
      </c>
      <c r="E251" s="57" ph="1"/>
      <c r="I251" s="47" t="s">
        <v>1288</v>
      </c>
      <c r="J251" t="str">
        <f>IF(K251="","",IF(COUNTIF(K:K,K251)&gt;=2,"重複あり",""))</f>
        <v/>
      </c>
      <c r="K251" s="180" t="str">
        <f>C251&amp;D251</f>
        <v>招待庭士011</v>
      </c>
      <c r="L251" t="str">
        <f>"|"&amp;RIGHT(D251,2)&amp;"|"&amp;C251&amp;"|"&amp;I251&amp;"|"</f>
        <v>|11|招待|お庭にだれかをお招きできる。遊びにおいでよ。|</v>
      </c>
    </row>
    <row r="252" spans="1:12" thickBot="1">
      <c r="A252" s="45">
        <v>7312</v>
      </c>
      <c r="B252" s="46" t="str">
        <f>PHONETIC(C252)</f>
        <v>しんにゅうはんてい</v>
      </c>
      <c r="C252" s="46" t="s">
        <v>1239</v>
      </c>
      <c r="D252" s="57" t="s" ph="1">
        <v>1259</v>
      </c>
      <c r="E252" s="57" ph="1"/>
      <c r="I252" s="47" t="s">
        <v>1287</v>
      </c>
      <c r="J252" t="str">
        <f>IF(K252="","",IF(COUNTIF(K:K,K252)&gt;=2,"重複あり",""))</f>
        <v/>
      </c>
      <c r="K252" s="180" t="str">
        <f>C252&amp;D252</f>
        <v>進入判定庭士012</v>
      </c>
      <c r="L252" t="str">
        <f>"|"&amp;RIGHT(D252,2)&amp;"|"&amp;C252&amp;"|"&amp;I252&amp;"|"</f>
        <v>|12|進入判定|お庭に進入するものに対して判定を行う。ここは入り口じゃありません。|</v>
      </c>
    </row>
    <row r="253" spans="1:12" thickBot="1">
      <c r="A253" s="45">
        <v>7313</v>
      </c>
      <c r="B253" s="46" t="str">
        <f>PHONETIC(C253)</f>
        <v>そうじ</v>
      </c>
      <c r="C253" s="46" t="s">
        <v>1240</v>
      </c>
      <c r="D253" s="57" t="s" ph="1">
        <v>1255</v>
      </c>
      <c r="E253" s="57" ph="1"/>
      <c r="I253" s="47" t="s">
        <v>1282</v>
      </c>
      <c r="J253" t="str">
        <f>IF(K253="","",IF(COUNTIF(K:K,K253)&gt;=2,"重複あり",""))</f>
        <v/>
      </c>
      <c r="K253" s="180" t="str">
        <f>C253&amp;D253</f>
        <v>掃除庭士013</v>
      </c>
      <c r="L253" t="str">
        <f>"|"&amp;RIGHT(D253,2)&amp;"|"&amp;C253&amp;"|"&amp;I253&amp;"|"</f>
        <v>|13|掃除|お庭の中を掃除することができる。きれいきれい。|</v>
      </c>
    </row>
    <row r="254" spans="1:12" thickBot="1">
      <c r="A254" s="45">
        <v>7314</v>
      </c>
      <c r="B254" s="46" t="str">
        <f>PHONETIC(C254)</f>
        <v>かさあげ</v>
      </c>
      <c r="C254" s="46" t="s">
        <v>1244</v>
      </c>
      <c r="D254" s="57" t="s" ph="1">
        <v>1262</v>
      </c>
      <c r="E254" s="57" ph="1"/>
      <c r="I254" s="47" t="s">
        <v>1283</v>
      </c>
      <c r="J254" t="str">
        <f>IF(K254="","",IF(COUNTIF(K:K,K254)&gt;=2,"重複あり",""))</f>
        <v/>
      </c>
      <c r="K254" s="180" t="str">
        <f>C254&amp;D254</f>
        <v>嵩上げ庭士014</v>
      </c>
      <c r="L254" t="str">
        <f>"|"&amp;RIGHT(D254,2)&amp;"|"&amp;C254&amp;"|"&amp;I254&amp;"|"</f>
        <v>|14|嵩上げ|お庭の地面を高くすることができる。でこっ。|</v>
      </c>
    </row>
    <row r="255" spans="1:12" thickBot="1">
      <c r="A255" s="45">
        <v>7315</v>
      </c>
      <c r="B255" s="46" t="str">
        <f>PHONETIC(C255)</f>
        <v>ほりさげ</v>
      </c>
      <c r="C255" s="46" t="s">
        <v>1245</v>
      </c>
      <c r="D255" s="57" t="s" ph="1">
        <v>1270</v>
      </c>
      <c r="E255" s="57" ph="1"/>
      <c r="I255" s="47" t="s">
        <v>1284</v>
      </c>
      <c r="J255" t="str">
        <f>IF(K255="","",IF(COUNTIF(K:K,K255)&gt;=2,"重複あり",""))</f>
        <v/>
      </c>
      <c r="K255" s="180" t="str">
        <f>C255&amp;D255</f>
        <v>掘り下げ庭士015</v>
      </c>
      <c r="L255" t="str">
        <f>"|"&amp;RIGHT(D255,2)&amp;"|"&amp;C255&amp;"|"&amp;I255&amp;"|"</f>
        <v>|15|掘り下げ|お庭の地面を低くすることができる。ぼこっ。|</v>
      </c>
    </row>
    <row r="256" spans="1:12" thickBot="1">
      <c r="A256" s="45">
        <v>7316</v>
      </c>
      <c r="B256" s="46" t="str">
        <f>PHONETIC(C256)</f>
        <v>せっち</v>
      </c>
      <c r="C256" s="46" t="s">
        <v>1241</v>
      </c>
      <c r="D256" s="57" t="s" ph="1">
        <v>1266</v>
      </c>
      <c r="E256" s="57" ph="1"/>
      <c r="I256" s="47" t="s">
        <v>1285</v>
      </c>
      <c r="J256" t="str">
        <f>IF(K256="","",IF(COUNTIF(K:K,K256)&gt;=2,"重複あり",""))</f>
        <v/>
      </c>
      <c r="K256" s="180" t="str">
        <f>C256&amp;D256</f>
        <v>設置庭士016</v>
      </c>
      <c r="L256" t="str">
        <f>"|"&amp;RIGHT(D256,2)&amp;"|"&amp;C256&amp;"|"&amp;I256&amp;"|"</f>
        <v>|16|設置|お庭に何かを設置することができる。何を置こうかな。|</v>
      </c>
    </row>
    <row r="257" spans="1:12" thickBot="1">
      <c r="A257" s="45">
        <v>7317</v>
      </c>
      <c r="B257" s="46" t="str">
        <f>PHONETIC(C257)</f>
        <v>じょきょ</v>
      </c>
      <c r="C257" s="46" t="s">
        <v>1312</v>
      </c>
      <c r="D257" s="57" t="s" ph="1">
        <v>1271</v>
      </c>
      <c r="E257" s="57" ph="1"/>
      <c r="I257" s="47" t="s">
        <v>1316</v>
      </c>
      <c r="J257" t="str">
        <f>IF(K257="","",IF(COUNTIF(K:K,K257)&gt;=2,"重複あり",""))</f>
        <v/>
      </c>
      <c r="K257" s="180" t="str">
        <f>C257&amp;D257</f>
        <v>除去庭士017</v>
      </c>
      <c r="L257" t="str">
        <f>"|"&amp;RIGHT(D257,2)&amp;"|"&amp;C257&amp;"|"&amp;I257&amp;"|"</f>
        <v>|17|除去|お庭にあるものを除去することができる。|</v>
      </c>
    </row>
    <row r="258" spans="1:12" thickBot="1">
      <c r="A258" s="45">
        <v>7318</v>
      </c>
      <c r="B258" s="46" t="str">
        <f>PHONETIC(C258)</f>
        <v>にわこ</v>
      </c>
      <c r="C258" s="46" t="s">
        <v>1256</v>
      </c>
      <c r="D258" s="57" t="s" ph="1">
        <v>1313</v>
      </c>
      <c r="E258" s="57" ph="1"/>
      <c r="I258" s="47" t="s">
        <v>1286</v>
      </c>
      <c r="J258" t="str">
        <f>IF(K258="","",IF(COUNTIF(K:K,K258)&gt;=2,"重複あり",""))</f>
        <v/>
      </c>
      <c r="K258" s="180" t="str">
        <f>C258&amp;D258</f>
        <v>庭籠庭士018</v>
      </c>
      <c r="L258" t="str">
        <f>"|"&amp;RIGHT(D258,2)&amp;"|"&amp;C258&amp;"|"&amp;I258&amp;"|"</f>
        <v>|18|庭籠|お庭に籠を設置できる。いるものいらないものぽいぽいぽぽい。|</v>
      </c>
    </row>
    <row r="259" spans="1:12" thickBot="1">
      <c r="A259" s="45">
        <v>7319</v>
      </c>
      <c r="B259" s="46" t="str">
        <f>PHONETIC(C259)</f>
        <v>まったり</v>
      </c>
      <c r="C259" s="46" t="s">
        <v>1235</v>
      </c>
      <c r="D259" s="57" t="s" ph="1">
        <v>1272</v>
      </c>
      <c r="E259" s="57" ph="1"/>
      <c r="I259" s="47" t="s">
        <v>1277</v>
      </c>
      <c r="J259" t="str">
        <f>IF(K259="","",IF(COUNTIF(K:K,K259)&gt;=2,"重複あり",""))</f>
        <v/>
      </c>
      <c r="K259" s="180" t="str">
        <f>C259&amp;D259</f>
        <v>まったり庭士019</v>
      </c>
      <c r="L259" t="str">
        <f>"|"&amp;RIGHT(D259,2)&amp;"|"&amp;C259&amp;"|"&amp;I259&amp;"|"</f>
        <v>|19|まったり|お庭でまったりすることができる。ごろごろ。|</v>
      </c>
    </row>
    <row r="260" spans="1:12" thickBot="1">
      <c r="A260" s="45">
        <v>7320</v>
      </c>
      <c r="B260" s="46" t="str">
        <f>PHONETIC(C260)</f>
        <v>おにわのたいしょう</v>
      </c>
      <c r="C260" s="46" t="s">
        <v>1261</v>
      </c>
      <c r="D260" s="57" t="s" ph="1">
        <v>1254</v>
      </c>
      <c r="E260" s="57" ph="1"/>
      <c r="I260" s="47" t="s">
        <v>1278</v>
      </c>
      <c r="J260" t="str">
        <f>IF(K260="","",IF(COUNTIF(K:K,K260)&gt;=2,"重複あり",""))</f>
        <v/>
      </c>
      <c r="K260" s="180" t="str">
        <f>C260&amp;D260</f>
        <v>お庭の大将庭士020</v>
      </c>
      <c r="L260" t="str">
        <f>"|"&amp;RIGHT(D260,2)&amp;"|"&amp;C260&amp;"|"&amp;I260&amp;"|"</f>
        <v>|20|お庭の大将|お庭の最高権力者になる。わたしがそんちょうです。|</v>
      </c>
    </row>
    <row r="261" spans="1:12" thickBot="1">
      <c r="A261" s="45">
        <v>7321</v>
      </c>
      <c r="B261" s="46" t="str">
        <f>PHONETIC(C261)</f>
        <v>おにわばん</v>
      </c>
      <c r="C261" s="46" t="s">
        <v>1242</v>
      </c>
      <c r="D261" s="57" t="s" ph="1">
        <v>1273</v>
      </c>
      <c r="E261" s="57" ph="1"/>
      <c r="I261" s="47" t="s">
        <v>1311</v>
      </c>
      <c r="J261" t="str">
        <f>IF(K261="","",IF(COUNTIF(K:K,K261)&gt;=2,"重複あり",""))</f>
        <v/>
      </c>
      <c r="K261" s="180" t="str">
        <f>C261&amp;D261</f>
        <v>お庭番庭士021</v>
      </c>
      <c r="L261" t="str">
        <f>"|"&amp;RIGHT(D261,2)&amp;"|"&amp;C261&amp;"|"&amp;I261&amp;"|"</f>
        <v>|21|お庭番|お庭にいる生物を部下にできる。したがえー。|</v>
      </c>
    </row>
    <row r="262" spans="1:12" thickBot="1">
      <c r="A262" s="45">
        <v>7322</v>
      </c>
      <c r="B262" s="46" t="str">
        <f>PHONETIC(C262)</f>
        <v>めいれい</v>
      </c>
      <c r="C262" s="46" t="s">
        <v>1243</v>
      </c>
      <c r="D262" s="57" t="s" ph="1">
        <v>1264</v>
      </c>
      <c r="E262" s="57" ph="1"/>
      <c r="I262" s="47" t="s">
        <v>1279</v>
      </c>
      <c r="J262" t="str">
        <f>IF(K262="","",IF(COUNTIF(K:K,K262)&gt;=2,"重複あり",""))</f>
        <v/>
      </c>
      <c r="K262" s="180" t="str">
        <f>C262&amp;D262</f>
        <v>命令庭士022</v>
      </c>
      <c r="L262" t="str">
        <f>"|"&amp;RIGHT(D262,2)&amp;"|"&amp;C262&amp;"|"&amp;I262&amp;"|"</f>
        <v>|22|命令|お庭の中にいるものに命令することができる。ちょっと面白いことやって。|</v>
      </c>
    </row>
    <row r="263" spans="1:12" thickBot="1">
      <c r="A263" s="45">
        <v>7323</v>
      </c>
      <c r="B263" s="46" t="str">
        <f>PHONETIC(C263)</f>
        <v>てらふぉーむ</v>
      </c>
      <c r="C263" s="46" t="s">
        <v>1247</v>
      </c>
      <c r="D263" s="57" t="s" ph="1">
        <v>1299</v>
      </c>
      <c r="E263" s="57" ph="1"/>
      <c r="I263" s="47" t="s">
        <v>1280</v>
      </c>
      <c r="J263" t="str">
        <f>IF(K263="","",IF(COUNTIF(K:K,K263)&gt;=2,"重複あり",""))</f>
        <v/>
      </c>
      <c r="K263" s="180" t="str">
        <f>C263&amp;D263</f>
        <v>テラフォーム庭士023</v>
      </c>
      <c r="L263" t="str">
        <f>"|"&amp;RIGHT(D263,2)&amp;"|"&amp;C263&amp;"|"&amp;I263&amp;"|"</f>
        <v>|23|テラフォーム|荒れた土地にもお庭をつくることができる。やりがいはあるよ。|</v>
      </c>
    </row>
    <row r="264" spans="1:12" thickBot="1">
      <c r="A264" s="45">
        <v>7324</v>
      </c>
      <c r="B264" s="46" t="str">
        <f>PHONETIC(C264)</f>
        <v>せっしゅう</v>
      </c>
      <c r="C264" s="46" t="s">
        <v>917</v>
      </c>
      <c r="D264" s="57" t="s" ph="1">
        <v>1296</v>
      </c>
      <c r="E264" s="57" ph="1"/>
      <c r="I264" s="47" t="s">
        <v>1281</v>
      </c>
      <c r="J264" t="str">
        <f>IF(K264="","",IF(COUNTIF(K:K,K264)&gt;=2,"重複あり",""))</f>
        <v/>
      </c>
      <c r="K264" s="180" t="str">
        <f>C264&amp;D264</f>
        <v>接収庭士024</v>
      </c>
      <c r="L264" t="str">
        <f>"|"&amp;RIGHT(D264,2)&amp;"|"&amp;C264&amp;"|"&amp;I264&amp;"|"</f>
        <v>|24|接収|お庭にいるものからマナを接収できる。しゅうきんでーす。|</v>
      </c>
    </row>
    <row r="265" spans="1:12" thickBot="1">
      <c r="A265" s="45">
        <v>7325</v>
      </c>
      <c r="B265" s="46" t="str">
        <f>PHONETIC(C265)</f>
        <v>ほうもん</v>
      </c>
      <c r="C265" s="46" t="s">
        <v>1274</v>
      </c>
      <c r="D265" s="57" t="s" ph="1">
        <v>1303</v>
      </c>
      <c r="E265" s="57" ph="1"/>
      <c r="I265" s="47" t="s">
        <v>1276</v>
      </c>
      <c r="J265" t="str">
        <f>IF(K265="","",IF(COUNTIF(K:K,K265)&gt;=2,"重複あり",""))</f>
        <v/>
      </c>
      <c r="K265" s="180" t="str">
        <f>C265&amp;D265</f>
        <v>訪問庭士025</v>
      </c>
      <c r="L265" t="str">
        <f>"|"&amp;RIGHT(D265,2)&amp;"|"&amp;C265&amp;"|"&amp;I265&amp;"|"</f>
        <v>|25|訪問|別のお庭に訪問することができる。あそびにいくよ。あーそーぼー。|</v>
      </c>
    </row>
    <row r="266" spans="1:12" thickBot="1">
      <c r="A266" s="45">
        <v>7326</v>
      </c>
      <c r="B266" s="46" t="str">
        <f>PHONETIC(C266)</f>
        <v>おにわのじょうほうはあく</v>
      </c>
      <c r="C266" s="46" t="s">
        <v>1309</v>
      </c>
      <c r="D266" s="57" t="s" ph="1">
        <v>1314</v>
      </c>
      <c r="E266" s="57" ph="1"/>
      <c r="I266" s="47" t="s">
        <v>1310</v>
      </c>
      <c r="J266" t="str">
        <f>IF(K266="","",IF(COUNTIF(K:K,K266)&gt;=2,"重複あり",""))</f>
        <v/>
      </c>
      <c r="K266" s="180" t="str">
        <f>C266&amp;D266</f>
        <v>お庭の情報把握庭士026</v>
      </c>
      <c r="L266" t="str">
        <f>"|"&amp;RIGHT(D266,2)&amp;"|"&amp;C266&amp;"|"&amp;I266&amp;"|"</f>
        <v>|26|お庭の情報把握|お庭の情報を把握できる。自分の庭のことは自分が一番わかる（ドヤッ）。|</v>
      </c>
    </row>
    <row r="267" spans="1:12" thickBot="1">
      <c r="A267" s="45">
        <v>7327</v>
      </c>
      <c r="B267" s="46" t="str">
        <f>PHONETIC(C267)</f>
        <v>ひみつきち</v>
      </c>
      <c r="C267" s="46" t="s">
        <v>1246</v>
      </c>
      <c r="D267" s="57" t="s" ph="1">
        <v>1304</v>
      </c>
      <c r="E267" s="57" ph="1"/>
      <c r="I267" s="47" t="s">
        <v>1275</v>
      </c>
      <c r="J267" t="str">
        <f>IF(K267="","",IF(COUNTIF(K:K,K267)&gt;=2,"重複あり",""))</f>
        <v/>
      </c>
      <c r="K267" s="180" t="str">
        <f>C267&amp;D267</f>
        <v>ひみつきち庭士027</v>
      </c>
      <c r="L267" t="str">
        <f>"|"&amp;RIGHT(D267,2)&amp;"|"&amp;C267&amp;"|"&amp;I267&amp;"|"</f>
        <v>|27|ひみつきち|お庭の中にさらに自分だけの場所をつくることができる。セーフルーム|</v>
      </c>
    </row>
    <row r="268" spans="1:12" thickBot="1">
      <c r="A268" s="45">
        <v>7328</v>
      </c>
      <c r="B268" s="46" t="str">
        <f>PHONETIC(C268)</f>
        <v>さんくちゅあり</v>
      </c>
      <c r="C268" s="46" t="s">
        <v>915</v>
      </c>
      <c r="D268" s="57" t="s" ph="1">
        <v>1302</v>
      </c>
      <c r="E268" s="57" ph="1"/>
      <c r="I268" s="47" t="s">
        <v>1298</v>
      </c>
      <c r="J268" t="str">
        <f>IF(K268="","",IF(COUNTIF(K:K,K268)&gt;=2,"重複あり",""))</f>
        <v/>
      </c>
      <c r="K268" s="180" t="str">
        <f>C268&amp;D268</f>
        <v>サンクチュアリ庭士028</v>
      </c>
      <c r="L268" t="str">
        <f>"|"&amp;RIGHT(D268,2)&amp;"|"&amp;C268&amp;"|"&amp;I268&amp;"|"</f>
        <v>|28|サンクチュアリ|お庭の中にいる限り、他者から害されることがなくなる。バーリアッバーリアッ。|</v>
      </c>
    </row>
    <row r="269" spans="1:12" thickBot="1">
      <c r="A269" s="45">
        <v>7329</v>
      </c>
      <c r="B269" s="46" t="str">
        <f>PHONETIC(C269)</f>
        <v>おにわのごくい</v>
      </c>
      <c r="C269" s="46" t="s">
        <v>1301</v>
      </c>
      <c r="D269" s="57" t="s" ph="1">
        <v>1265</v>
      </c>
      <c r="E269" s="57" ph="1"/>
      <c r="I269" s="47" t="s">
        <v>1305</v>
      </c>
      <c r="J269" t="str">
        <f>IF(K269="","",IF(COUNTIF(K:K,K269)&gt;=2,"重複あり",""))</f>
        <v/>
      </c>
      <c r="K269" s="180" t="str">
        <f>C269&amp;D269</f>
        <v>お庭の極意庭士029</v>
      </c>
      <c r="L269" t="str">
        <f>"|"&amp;RIGHT(D269,2)&amp;"|"&amp;C269&amp;"|"&amp;I269&amp;"|"</f>
        <v>|29|お庭の極意|お庭とはなんなのか、その極意を得る。|</v>
      </c>
    </row>
    <row r="270" spans="1:12" thickBot="1">
      <c r="A270" s="45">
        <v>7330</v>
      </c>
      <c r="B270" s="46" t="str">
        <f>PHONETIC(C270)</f>
        <v>おにわのかくちょう</v>
      </c>
      <c r="C270" s="46" t="s">
        <v>1237</v>
      </c>
      <c r="D270" s="57" t="s" ph="1">
        <v>1315</v>
      </c>
      <c r="E270" s="57" ph="1"/>
      <c r="I270" s="47" t="s">
        <v>1294</v>
      </c>
      <c r="J270" t="str">
        <f>IF(K270="","",IF(COUNTIF(K:K,K270)&gt;=2,"重複あり",""))</f>
        <v/>
      </c>
      <c r="K270" s="180" t="str">
        <f>C270&amp;D270</f>
        <v>お庭の拡張庭士030</v>
      </c>
      <c r="L270" t="str">
        <f>"|"&amp;RIGHT(D270,2)&amp;"|"&amp;C270&amp;"|"&amp;I270&amp;"|"</f>
        <v>|30|お庭の拡張|お庭をさらにつくることができる。次はどんなお庭にしようかな。|</v>
      </c>
    </row>
    <row r="271" spans="1:12" thickBot="1">
      <c r="A271" s="45">
        <v>208</v>
      </c>
      <c r="B271" s="46" t="str">
        <f>PHONETIC(C271)</f>
        <v>こぴー</v>
      </c>
      <c r="C271" s="46" t="s">
        <v>533</v>
      </c>
      <c r="D271" s="56" t="s" ph="1">
        <v>1043</v>
      </c>
      <c r="E271" s="56" ph="1"/>
      <c r="J271" t="str">
        <f>IF(K271="","",IF(COUNTIF(K:K,K271)&gt;=2,"重複あり",""))</f>
        <v/>
      </c>
      <c r="K271" s="180" t="str">
        <f>C271&amp;D271</f>
        <v>コピー人形士</v>
      </c>
      <c r="L271" t="str">
        <f>"|"&amp;RIGHT(D271,2)&amp;"|"&amp;C271&amp;"|"&amp;I271&amp;"|"</f>
        <v>|形士|コピー||</v>
      </c>
    </row>
    <row r="272" spans="1:12" thickBot="1">
      <c r="A272" s="45">
        <v>206</v>
      </c>
      <c r="B272" s="46" t="str">
        <f>PHONETIC(C272)</f>
        <v>さくせい</v>
      </c>
      <c r="C272" s="46" t="s">
        <v>466</v>
      </c>
      <c r="D272" s="56" t="s" ph="1">
        <v>1043</v>
      </c>
      <c r="E272" s="56" ph="1"/>
      <c r="J272" t="str">
        <f>IF(K272="","",IF(COUNTIF(K:K,K272)&gt;=2,"重複あり",""))</f>
        <v/>
      </c>
      <c r="K272" s="180" t="str">
        <f>C272&amp;D272</f>
        <v>作成人形士</v>
      </c>
      <c r="L272" t="str">
        <f>"|"&amp;RIGHT(D272,2)&amp;"|"&amp;C272&amp;"|"&amp;I272&amp;"|"</f>
        <v>|形士|作成||</v>
      </c>
    </row>
    <row r="273" spans="1:12" thickBot="1">
      <c r="B273" s="46" t="str">
        <f>PHONETIC(C273)</f>
        <v>はけん</v>
      </c>
      <c r="C273" s="46" t="s">
        <v>433</v>
      </c>
      <c r="D273" s="56" t="s" ph="1">
        <v>1043</v>
      </c>
      <c r="E273" s="56" ph="1"/>
      <c r="J273" t="str">
        <f>IF(K273="","",IF(COUNTIF(K:K,K273)&gt;=2,"重複あり",""))</f>
        <v/>
      </c>
      <c r="K273" s="180" t="str">
        <f>C273&amp;D273</f>
        <v>派遣人形士</v>
      </c>
      <c r="L273" t="str">
        <f>"|"&amp;RIGHT(D273,2)&amp;"|"&amp;C273&amp;"|"&amp;I273&amp;"|"</f>
        <v>|形士|派遣||</v>
      </c>
    </row>
    <row r="274" spans="1:12" thickBot="1">
      <c r="B274" s="46" t="str">
        <f>PHONETIC(C274)</f>
        <v>びっとのしょうかん</v>
      </c>
      <c r="C274" s="46" t="s">
        <v>253</v>
      </c>
      <c r="D274" s="56" t="s" ph="1">
        <v>1043</v>
      </c>
      <c r="E274" s="56" ph="1"/>
      <c r="J274" t="str">
        <f>IF(K274="","",IF(COUNTIF(K:K,K274)&gt;=2,"重複あり",""))</f>
        <v/>
      </c>
      <c r="K274" s="180" t="str">
        <f>C274&amp;D274</f>
        <v>ビットの召喚人形士</v>
      </c>
      <c r="L274" t="str">
        <f>"|"&amp;RIGHT(D274,2)&amp;"|"&amp;C274&amp;"|"&amp;I274&amp;"|"</f>
        <v>|形士|ビットの召喚||</v>
      </c>
    </row>
    <row r="275" spans="1:12" thickBot="1">
      <c r="B275" s="46" t="str">
        <f>PHONETIC(C275)</f>
        <v>まりょくたんち</v>
      </c>
      <c r="C275" s="46" t="s">
        <v>1021</v>
      </c>
      <c r="D275" s="57" t="s" ph="1">
        <v>1043</v>
      </c>
      <c r="E275" s="57" ph="1"/>
      <c r="J275" t="str">
        <f>IF(K275="","",IF(COUNTIF(K:K,K275)&gt;=2,"重複あり",""))</f>
        <v/>
      </c>
      <c r="K275" s="180" t="str">
        <f>C275&amp;D275</f>
        <v>魔力探知人形士</v>
      </c>
      <c r="L275" t="str">
        <f>"|"&amp;RIGHT(D275,2)&amp;"|"&amp;C275&amp;"|"&amp;I275&amp;"|"</f>
        <v>|形士|魔力探知||</v>
      </c>
    </row>
    <row r="276" spans="1:12" thickBot="1">
      <c r="A276" s="45">
        <v>4700</v>
      </c>
      <c r="B276" s="46" t="str">
        <f>PHONETIC(C276)</f>
        <v>どーる</v>
      </c>
      <c r="C276" s="46" t="s">
        <v>549</v>
      </c>
      <c r="D276" s="56" t="s" ph="1">
        <v>972</v>
      </c>
      <c r="E276" s="56" ph="1"/>
      <c r="I276" s="47" t="s">
        <v>494</v>
      </c>
      <c r="J276" t="str">
        <f>IF(K276="","",IF(COUNTIF(K:K,K276)&gt;=2,"重複あり",""))</f>
        <v/>
      </c>
      <c r="K276" s="180" t="str">
        <f>C276&amp;D276</f>
        <v>ドール人形士000</v>
      </c>
      <c r="L276" t="str">
        <f>"|"&amp;RIGHT(D276,2)&amp;"|"&amp;C276&amp;"|"&amp;I276&amp;"|"</f>
        <v>|00|ドール|人形士の基本アビリティ|</v>
      </c>
    </row>
    <row r="277" spans="1:12" thickBot="1">
      <c r="A277" s="45">
        <v>6800</v>
      </c>
      <c r="D277" s="57" t="s" ph="1">
        <v>109</v>
      </c>
      <c r="E277" s="57" ph="1"/>
      <c r="I277" s="46" t="s">
        <v>109</v>
      </c>
      <c r="J277" t="str">
        <f>IF(K277="","",IF(COUNTIF(K:K,K277)&gt;=2,"重複あり",""))</f>
        <v/>
      </c>
      <c r="K277" s="180" t="str">
        <f>C277&amp;D277</f>
        <v>猫（にゃぁ）</v>
      </c>
      <c r="L277" t="str">
        <f>"|"&amp;RIGHT(D277,2)&amp;"|"&amp;C277&amp;"|"&amp;I277&amp;"|"</f>
        <v>|ぁ）||猫（にゃぁ）|</v>
      </c>
    </row>
    <row r="278" spans="1:12" thickBot="1">
      <c r="A278" s="45">
        <v>4900</v>
      </c>
      <c r="B278" s="46" t="str">
        <f>PHONETIC(C278)</f>
        <v>のうぎょう</v>
      </c>
      <c r="C278" s="46" t="s">
        <v>585</v>
      </c>
      <c r="D278" s="56" t="s" ph="1">
        <v>974</v>
      </c>
      <c r="E278" s="56" ph="1"/>
      <c r="I278" s="47" t="s">
        <v>586</v>
      </c>
      <c r="J278" t="str">
        <f>IF(K278="","",IF(COUNTIF(K:K,K278)&gt;=2,"重複あり",""))</f>
        <v/>
      </c>
      <c r="K278" s="180" t="str">
        <f>C278&amp;D278</f>
        <v>農業農夫000</v>
      </c>
      <c r="L278" t="str">
        <f>"|"&amp;RIGHT(D278,2)&amp;"|"&amp;C278&amp;"|"&amp;I278&amp;"|"</f>
        <v>|00|農業|農夫の基本アビリティ|</v>
      </c>
    </row>
    <row r="279" spans="1:12" thickBot="1">
      <c r="A279" s="45">
        <v>4400</v>
      </c>
      <c r="B279" s="46" t="str">
        <f>PHONETIC(C279)</f>
        <v>せつぞく</v>
      </c>
      <c r="C279" s="46" t="s">
        <v>740</v>
      </c>
      <c r="D279" s="56" t="s" ph="1">
        <v>970</v>
      </c>
      <c r="E279" s="56" ph="1"/>
      <c r="I279" s="47" t="s">
        <v>583</v>
      </c>
      <c r="J279" t="str">
        <f>IF(K279="","",IF(COUNTIF(K:K,K279)&gt;=2,"重複あり",""))</f>
        <v/>
      </c>
      <c r="K279" s="180" t="str">
        <f>C279&amp;D279</f>
        <v>接続配管工000</v>
      </c>
      <c r="L279" t="str">
        <f>"|"&amp;RIGHT(D279,2)&amp;"|"&amp;C279&amp;"|"&amp;I279&amp;"|"</f>
        <v>|00|接続|配管工の基本アビリティ|</v>
      </c>
    </row>
    <row r="280" spans="1:12" thickBot="1">
      <c r="A280" s="45">
        <v>7700</v>
      </c>
      <c r="D280" s="57" t="s" ph="1">
        <v>1089</v>
      </c>
      <c r="E280" s="100" ph="1"/>
      <c r="I280" s="46" t="s">
        <v>1090</v>
      </c>
      <c r="J280" t="str">
        <f>IF(K280="","",IF(COUNTIF(K:K,K280)&gt;=2,"重複あり",""))</f>
        <v/>
      </c>
      <c r="K280" s="180" t="str">
        <f>C280&amp;D280</f>
        <v>箱士(あんちら)（申）</v>
      </c>
      <c r="L280" t="str">
        <f>"|"&amp;RIGHT(D280,2)&amp;"|"&amp;C280&amp;"|"&amp;I280&amp;"|"</f>
        <v>|申）||箱士(あんちら)（申）|</v>
      </c>
    </row>
    <row r="281" spans="1:12" thickBot="1">
      <c r="B281" s="46" t="str">
        <f>PHONETIC(C281)</f>
        <v>とりだす</v>
      </c>
      <c r="C281" s="46" t="s">
        <v>1421</v>
      </c>
      <c r="D281" s="57" t="s" ph="1">
        <v>1444</v>
      </c>
      <c r="E281" s="100" ph="1"/>
      <c r="I281" s="47" t="s">
        <v>1467</v>
      </c>
      <c r="J281" t="str">
        <f>IF(K281="","",IF(COUNTIF(K:K,K281)&gt;=2,"重複あり",""))</f>
        <v/>
      </c>
      <c r="K281" s="180" t="str">
        <f>C281&amp;D281</f>
        <v>取り出す箱士001</v>
      </c>
      <c r="L281" t="str">
        <f>"|"&amp;RIGHT(D281,2)&amp;"|"&amp;C281&amp;"|"&amp;I281&amp;"|"</f>
        <v>|01|取り出す|箱に入れたものを取り出すことができる|</v>
      </c>
    </row>
    <row r="282" spans="1:12" thickBot="1">
      <c r="B282" s="46" t="str">
        <f>PHONETIC(C282)</f>
        <v>ぶんかい</v>
      </c>
      <c r="C282" s="46" t="s">
        <v>1423</v>
      </c>
      <c r="D282" s="57" t="s" ph="1">
        <v>1445</v>
      </c>
      <c r="E282" s="100" ph="1"/>
      <c r="I282" s="47" t="s">
        <v>1471</v>
      </c>
      <c r="J282" t="str">
        <f>IF(K282="","",IF(COUNTIF(K:K,K282)&gt;=2,"重複あり",""))</f>
        <v/>
      </c>
      <c r="K282" s="180" t="str">
        <f>C282&amp;D282</f>
        <v>分解箱士005</v>
      </c>
      <c r="L282" t="str">
        <f>"|"&amp;RIGHT(D282,2)&amp;"|"&amp;C282&amp;"|"&amp;I282&amp;"|"</f>
        <v>|05|分解|箱に入れたものを分解することができる|</v>
      </c>
    </row>
    <row r="283" spans="1:12" thickBot="1">
      <c r="B283" s="46" t="str">
        <f>PHONETIC(C283)</f>
        <v>もようがえ</v>
      </c>
      <c r="C283" s="46" t="s">
        <v>1443</v>
      </c>
      <c r="D283" s="57" t="s" ph="1">
        <v>1446</v>
      </c>
      <c r="E283" s="100" ph="1"/>
      <c r="I283" s="47" t="s">
        <v>1468</v>
      </c>
      <c r="J283" t="str">
        <f>IF(K283="","",IF(COUNTIF(K:K,K283)&gt;=2,"重複あり",""))</f>
        <v/>
      </c>
      <c r="K283" s="180" t="str">
        <f>C283&amp;D283</f>
        <v>模様替え箱士002</v>
      </c>
      <c r="L283" t="str">
        <f>"|"&amp;RIGHT(D283,2)&amp;"|"&amp;C283&amp;"|"&amp;I283&amp;"|"</f>
        <v>|02|模様替え|箱に入れたものを動かすことができる|</v>
      </c>
    </row>
    <row r="284" spans="1:12" thickBot="1">
      <c r="B284" s="46" t="str">
        <f>PHONETIC(C284)</f>
        <v>かいせきじゅつ</v>
      </c>
      <c r="C284" s="46" t="s">
        <v>1422</v>
      </c>
      <c r="D284" s="57" t="s" ph="1">
        <v>1447</v>
      </c>
      <c r="E284" s="100" ph="1"/>
      <c r="I284" s="47" t="s">
        <v>1469</v>
      </c>
      <c r="J284" t="str">
        <f>IF(K284="","",IF(COUNTIF(K:K,K284)&gt;=2,"重複あり",""))</f>
        <v/>
      </c>
      <c r="K284" s="180" t="str">
        <f>C284&amp;D284</f>
        <v>解析術箱士003</v>
      </c>
      <c r="L284" t="str">
        <f>"|"&amp;RIGHT(D284,2)&amp;"|"&amp;C284&amp;"|"&amp;I284&amp;"|"</f>
        <v>|03|解析術|箱に入れたものを解析することができる|</v>
      </c>
    </row>
    <row r="285" spans="1:12" thickBot="1">
      <c r="B285" s="46" t="str">
        <f>PHONETIC(C285)</f>
        <v>かんさつ</v>
      </c>
      <c r="C285" s="46" t="s">
        <v>1433</v>
      </c>
      <c r="D285" s="57" t="s" ph="1">
        <v>1448</v>
      </c>
      <c r="E285" s="100" ph="1"/>
      <c r="I285" s="47" t="s">
        <v>1470</v>
      </c>
      <c r="J285" t="str">
        <f>IF(K285="","",IF(COUNTIF(K:K,K285)&gt;=2,"重複あり",""))</f>
        <v/>
      </c>
      <c r="K285" s="180" t="str">
        <f>C285&amp;D285</f>
        <v>観察箱士004</v>
      </c>
      <c r="L285" t="str">
        <f>"|"&amp;RIGHT(D285,2)&amp;"|"&amp;C285&amp;"|"&amp;I285&amp;"|"</f>
        <v>|04|観察|外から箱の中を、箱の中から外を観察することができる|</v>
      </c>
    </row>
    <row r="286" spans="1:12" thickBot="1">
      <c r="B286" s="46" t="str">
        <f>PHONETIC(C286)</f>
        <v>くみかえ</v>
      </c>
      <c r="C286" s="46" t="s">
        <v>1424</v>
      </c>
      <c r="D286" s="57" t="s" ph="1">
        <v>1449</v>
      </c>
      <c r="E286" s="100" ph="1"/>
      <c r="I286" s="47" t="s">
        <v>1472</v>
      </c>
      <c r="J286" t="str">
        <f>IF(K286="","",IF(COUNTIF(K:K,K286)&gt;=2,"重複あり",""))</f>
        <v/>
      </c>
      <c r="K286" s="180" t="str">
        <f>C286&amp;D286</f>
        <v>組み替え箱士006</v>
      </c>
      <c r="L286" t="str">
        <f>"|"&amp;RIGHT(D286,2)&amp;"|"&amp;C286&amp;"|"&amp;I286&amp;"|"</f>
        <v>|06|組み替え|箱に入れたものを組み替えることができる|</v>
      </c>
    </row>
    <row r="287" spans="1:12" thickBot="1">
      <c r="B287" s="46" t="str">
        <f>PHONETIC(C287)</f>
        <v>もくろく</v>
      </c>
      <c r="C287" s="46" t="s">
        <v>1425</v>
      </c>
      <c r="D287" s="57" t="s" ph="1">
        <v>1451</v>
      </c>
      <c r="E287" s="100" ph="1"/>
      <c r="I287" s="47" t="s">
        <v>1473</v>
      </c>
      <c r="J287" t="str">
        <f>IF(K287="","",IF(COUNTIF(K:K,K287)&gt;=2,"重複あり",""))</f>
        <v/>
      </c>
      <c r="K287" s="180" t="str">
        <f>C287&amp;D287</f>
        <v>目録箱士007</v>
      </c>
      <c r="L287" t="str">
        <f>"|"&amp;RIGHT(D287,2)&amp;"|"&amp;C287&amp;"|"&amp;I287&amp;"|"</f>
        <v>|07|目録|箱に収めた物品の目録を作成できる|</v>
      </c>
    </row>
    <row r="288" spans="1:12" thickBot="1">
      <c r="B288" s="46" t="str">
        <f>PHONETIC(C288)</f>
        <v>がいへきほきょう</v>
      </c>
      <c r="C288" s="46" t="s">
        <v>1426</v>
      </c>
      <c r="D288" s="57" t="s" ph="1">
        <v>1450</v>
      </c>
      <c r="E288" s="100" ph="1"/>
      <c r="I288" s="47" t="s">
        <v>1474</v>
      </c>
      <c r="J288" t="str">
        <f>IF(K288="","",IF(COUNTIF(K:K,K288)&gt;=2,"重複あり",""))</f>
        <v/>
      </c>
      <c r="K288" s="180" t="str">
        <f>C288&amp;D288</f>
        <v>外壁補強箱士008</v>
      </c>
      <c r="L288" t="str">
        <f>"|"&amp;RIGHT(D288,2)&amp;"|"&amp;C288&amp;"|"&amp;I288&amp;"|"</f>
        <v>|08|外壁補強|箱の外側からの衝撃に対する耐性を上げることができる|</v>
      </c>
    </row>
    <row r="289" spans="1:12" thickBot="1">
      <c r="B289" s="46" t="str">
        <f>PHONETIC(C289)</f>
        <v>こうげん</v>
      </c>
      <c r="C289" s="46" t="s">
        <v>1441</v>
      </c>
      <c r="D289" s="57" t="s" ph="1">
        <v>1452</v>
      </c>
      <c r="E289" s="100" ph="1"/>
      <c r="I289" s="47" t="s">
        <v>1475</v>
      </c>
      <c r="J289" t="str">
        <f>IF(K289="","",IF(COUNTIF(K:K,K289)&gt;=2,"重複あり",""))</f>
        <v/>
      </c>
      <c r="K289" s="180" t="str">
        <f>C289&amp;D289</f>
        <v>光源箱士009</v>
      </c>
      <c r="L289" t="str">
        <f>"|"&amp;RIGHT(D289,2)&amp;"|"&amp;C289&amp;"|"&amp;I289&amp;"|"</f>
        <v>|09|光源|箱の中に光源を設置することができる|</v>
      </c>
    </row>
    <row r="290" spans="1:12" thickBot="1">
      <c r="B290" s="46" t="str">
        <f>PHONETIC(C290)</f>
        <v>ないへきほきょう</v>
      </c>
      <c r="C290" s="46" t="s">
        <v>1427</v>
      </c>
      <c r="D290" s="57" t="s" ph="1">
        <v>1453</v>
      </c>
      <c r="E290" s="100" ph="1"/>
      <c r="I290" s="47" t="s">
        <v>1476</v>
      </c>
      <c r="J290" t="str">
        <f>IF(K290="","",IF(COUNTIF(K:K,K290)&gt;=2,"重複あり",""))</f>
        <v/>
      </c>
      <c r="K290" s="180" t="str">
        <f>C290&amp;D290</f>
        <v>内壁補強箱士010</v>
      </c>
      <c r="L290" t="str">
        <f>"|"&amp;RIGHT(D290,2)&amp;"|"&amp;C290&amp;"|"&amp;I290&amp;"|"</f>
        <v>|10|内壁補強|箱の内側からの衝撃に対する耐性を上げることができる|</v>
      </c>
    </row>
    <row r="291" spans="1:12" thickBot="1">
      <c r="B291" s="46" t="str">
        <f>PHONETIC(C291)</f>
        <v>かんきょうせってい</v>
      </c>
      <c r="C291" s="46" t="s">
        <v>1428</v>
      </c>
      <c r="D291" s="57" t="s" ph="1">
        <v>1454</v>
      </c>
      <c r="E291" s="100" ph="1"/>
      <c r="I291" s="47" t="s">
        <v>1477</v>
      </c>
      <c r="J291" t="str">
        <f>IF(K291="","",IF(COUNTIF(K:K,K291)&gt;=2,"重複あり",""))</f>
        <v/>
      </c>
      <c r="K291" s="180" t="str">
        <f>C291&amp;D291</f>
        <v>環境設定箱士011</v>
      </c>
      <c r="L291" t="str">
        <f>"|"&amp;RIGHT(D291,2)&amp;"|"&amp;C291&amp;"|"&amp;I291&amp;"|"</f>
        <v>|11|環境設定|箱の中の温度などの環境を設定することができる|</v>
      </c>
    </row>
    <row r="292" spans="1:12" thickBot="1">
      <c r="B292" s="46" t="str">
        <f>PHONETIC(C292)</f>
        <v>かべ</v>
      </c>
      <c r="C292" s="46" t="s">
        <v>1430</v>
      </c>
      <c r="D292" s="57" t="s" ph="1">
        <v>1455</v>
      </c>
      <c r="E292" s="100" ph="1"/>
      <c r="I292" s="47" t="s">
        <v>1488</v>
      </c>
      <c r="J292" t="str">
        <f>IF(K292="","",IF(COUNTIF(K:K,K292)&gt;=2,"重複あり",""))</f>
        <v/>
      </c>
      <c r="K292" s="180" t="str">
        <f>C292&amp;D292</f>
        <v>壁箱士012</v>
      </c>
      <c r="L292" t="str">
        <f>"|"&amp;RIGHT(D292,2)&amp;"|"&amp;C292&amp;"|"&amp;I292&amp;"|"</f>
        <v>|12|壁|箱の中に壁をつくることができる。壁の向きは任意|</v>
      </c>
    </row>
    <row r="293" spans="1:12" thickBot="1">
      <c r="B293" s="46" t="str">
        <f>PHONETIC(C293)</f>
        <v>ぶんるい</v>
      </c>
      <c r="C293" s="46" t="s">
        <v>1431</v>
      </c>
      <c r="D293" s="57" t="s" ph="1">
        <v>1456</v>
      </c>
      <c r="E293" s="100" ph="1"/>
      <c r="I293" s="47" t="s">
        <v>1478</v>
      </c>
      <c r="J293" t="str">
        <f>IF(K293="","",IF(COUNTIF(K:K,K293)&gt;=2,"重複あり",""))</f>
        <v/>
      </c>
      <c r="K293" s="180" t="str">
        <f>C293&amp;D293</f>
        <v>分類箱士013</v>
      </c>
      <c r="L293" t="str">
        <f>"|"&amp;RIGHT(D293,2)&amp;"|"&amp;C293&amp;"|"&amp;I293&amp;"|"</f>
        <v>|13|分類|箱の中の物品の分類が可能になる|</v>
      </c>
    </row>
    <row r="294" spans="1:12" thickBot="1">
      <c r="B294" s="46" t="str">
        <f>PHONETIC(C294)</f>
        <v>おしこむ</v>
      </c>
      <c r="C294" s="46" t="s">
        <v>1442</v>
      </c>
      <c r="D294" s="57" t="s" ph="1">
        <v>1457</v>
      </c>
      <c r="E294" s="100" ph="1"/>
      <c r="I294" s="47" t="s">
        <v>1479</v>
      </c>
      <c r="J294" t="str">
        <f>IF(K294="","",IF(COUNTIF(K:K,K294)&gt;=2,"重複あり",""))</f>
        <v/>
      </c>
      <c r="K294" s="180" t="str">
        <f>C294&amp;D294</f>
        <v>押し込む箱士014</v>
      </c>
      <c r="L294" t="str">
        <f>"|"&amp;RIGHT(D294,2)&amp;"|"&amp;C294&amp;"|"&amp;I294&amp;"|"</f>
        <v>|14|押し込む|箱から飛び出そうとしてくるものを押し込む|</v>
      </c>
    </row>
    <row r="295" spans="1:12" thickBot="1">
      <c r="B295" s="46" t="str">
        <f>PHONETIC(C295)</f>
        <v>かいてん</v>
      </c>
      <c r="C295" s="46" t="s">
        <v>1432</v>
      </c>
      <c r="D295" s="57" t="s" ph="1">
        <v>1458</v>
      </c>
      <c r="E295" s="100" ph="1"/>
      <c r="I295" s="47" t="s">
        <v>1480</v>
      </c>
      <c r="J295" t="str">
        <f>IF(K295="","",IF(COUNTIF(K:K,K295)&gt;=2,"重複あり",""))</f>
        <v/>
      </c>
      <c r="K295" s="180" t="str">
        <f>C295&amp;D295</f>
        <v>回転箱士015</v>
      </c>
      <c r="L295" t="str">
        <f>"|"&amp;RIGHT(D295,2)&amp;"|"&amp;C295&amp;"|"&amp;I295&amp;"|"</f>
        <v>|15|回転|箱を回転させることができる|</v>
      </c>
    </row>
    <row r="296" spans="1:12" thickBot="1">
      <c r="B296" s="46" t="str">
        <f>PHONETIC(C296)</f>
        <v>へや</v>
      </c>
      <c r="C296" s="46" t="s">
        <v>1434</v>
      </c>
      <c r="D296" s="57" t="s" ph="1">
        <v>1459</v>
      </c>
      <c r="E296" s="100" ph="1"/>
      <c r="I296" s="47" t="s">
        <v>1481</v>
      </c>
      <c r="J296" t="str">
        <f>IF(K296="","",IF(COUNTIF(K:K,K296)&gt;=2,"重複あり",""))</f>
        <v/>
      </c>
      <c r="K296" s="180" t="str">
        <f>C296&amp;D296</f>
        <v>部屋箱士016</v>
      </c>
      <c r="L296" t="str">
        <f>"|"&amp;RIGHT(D296,2)&amp;"|"&amp;C296&amp;"|"&amp;I296&amp;"|"</f>
        <v>|16|部屋|箱の中に部屋をつくることができる|</v>
      </c>
    </row>
    <row r="297" spans="1:12" thickBot="1">
      <c r="B297" s="46" t="str">
        <f>PHONETIC(C297)</f>
        <v>はこいり</v>
      </c>
      <c r="C297" s="46" t="s">
        <v>1435</v>
      </c>
      <c r="D297" s="57" t="s" ph="1">
        <v>1460</v>
      </c>
      <c r="E297" s="100" ph="1"/>
      <c r="J297" t="str">
        <f>IF(K297="","",IF(COUNTIF(K:K,K297)&gt;=2,"重複あり",""))</f>
        <v/>
      </c>
      <c r="K297" s="180" t="str">
        <f>C297&amp;D297</f>
        <v>箱入り箱士017</v>
      </c>
      <c r="L297" t="str">
        <f>"|"&amp;RIGHT(D297,2)&amp;"|"&amp;C297&amp;"|"&amp;I297&amp;"|"</f>
        <v>|17|箱入り||</v>
      </c>
    </row>
    <row r="298" spans="1:12" thickBot="1">
      <c r="B298" s="46" t="str">
        <f>PHONETIC(C298)</f>
        <v>こてい</v>
      </c>
      <c r="C298" s="46" t="s">
        <v>1438</v>
      </c>
      <c r="D298" s="57" t="s" ph="1">
        <v>1461</v>
      </c>
      <c r="E298" s="100" ph="1"/>
      <c r="I298" s="47" t="s">
        <v>1482</v>
      </c>
      <c r="J298" t="str">
        <f>IF(K298="","",IF(COUNTIF(K:K,K298)&gt;=2,"重複あり",""))</f>
        <v/>
      </c>
      <c r="K298" s="180" t="str">
        <f>C298&amp;D298</f>
        <v>固定箱士018</v>
      </c>
      <c r="L298" t="str">
        <f>"|"&amp;RIGHT(D298,2)&amp;"|"&amp;C298&amp;"|"&amp;I298&amp;"|"</f>
        <v>|18|固定|箱の中に入れたものをその場に固定する|</v>
      </c>
    </row>
    <row r="299" spans="1:12" thickBot="1">
      <c r="B299" s="46" t="str">
        <f>PHONETIC(C299)</f>
        <v>はこもの</v>
      </c>
      <c r="C299" s="46" t="s">
        <v>1436</v>
      </c>
      <c r="D299" s="57" t="s" ph="1">
        <v>1462</v>
      </c>
      <c r="E299" s="100" ph="1"/>
      <c r="I299" s="47" t="s">
        <v>1483</v>
      </c>
      <c r="J299" t="str">
        <f>IF(K299="","",IF(COUNTIF(K:K,K299)&gt;=2,"重複あり",""))</f>
        <v/>
      </c>
      <c r="K299" s="180" t="str">
        <f>C299&amp;D299</f>
        <v>箱物箱士019</v>
      </c>
      <c r="L299" t="str">
        <f>"|"&amp;RIGHT(D299,2)&amp;"|"&amp;C299&amp;"|"&amp;I299&amp;"|"</f>
        <v>|19|箱物|実空間に透明な箱物をつくることができる|</v>
      </c>
    </row>
    <row r="300" spans="1:12" thickBot="1">
      <c r="B300" s="46" t="str">
        <f>PHONETIC(C300)</f>
        <v>じょうたいいじ</v>
      </c>
      <c r="C300" s="46" t="s">
        <v>1437</v>
      </c>
      <c r="D300" s="57" t="s" ph="1">
        <v>1463</v>
      </c>
      <c r="E300" s="100" ph="1"/>
      <c r="I300" s="47" t="s">
        <v>1484</v>
      </c>
      <c r="J300" t="str">
        <f>IF(K300="","",IF(COUNTIF(K:K,K300)&gt;=2,"重複あり",""))</f>
        <v/>
      </c>
      <c r="K300" s="180" t="str">
        <f>C300&amp;D300</f>
        <v>状態維持箱士020</v>
      </c>
      <c r="L300" t="str">
        <f>"|"&amp;RIGHT(D300,2)&amp;"|"&amp;C300&amp;"|"&amp;I300&amp;"|"</f>
        <v>|20|状態維持|箱に入れたものの状態を維持することができる|</v>
      </c>
    </row>
    <row r="301" spans="1:12" thickBot="1">
      <c r="B301" s="46" t="str">
        <f>PHONETIC(C301)</f>
        <v>てんち</v>
      </c>
      <c r="C301" s="46" t="s">
        <v>1439</v>
      </c>
      <c r="D301" s="57" t="s" ph="1">
        <v>1464</v>
      </c>
      <c r="E301" s="100" ph="1"/>
      <c r="I301" s="47" t="s">
        <v>1485</v>
      </c>
      <c r="J301" t="str">
        <f>IF(K301="","",IF(COUNTIF(K:K,K301)&gt;=2,"重複あり",""))</f>
        <v/>
      </c>
      <c r="K301" s="180" t="str">
        <f>C301&amp;D301</f>
        <v>天地箱士021</v>
      </c>
      <c r="L301" t="str">
        <f>"|"&amp;RIGHT(D301,2)&amp;"|"&amp;C301&amp;"|"&amp;I301&amp;"|"</f>
        <v>|21|天地|箱に入れたものを上下左右自由に入りすることができる|</v>
      </c>
    </row>
    <row r="302" spans="1:12" thickBot="1">
      <c r="B302" s="46" t="str">
        <f>PHONETIC(C302)</f>
        <v>じくう</v>
      </c>
      <c r="C302" s="46" t="s">
        <v>1440</v>
      </c>
      <c r="D302" s="57" t="s" ph="1">
        <v>1465</v>
      </c>
      <c r="E302" s="100" ph="1"/>
      <c r="I302" s="47" t="s">
        <v>1486</v>
      </c>
      <c r="J302" t="str">
        <f>IF(K302="","",IF(COUNTIF(K:K,K302)&gt;=2,"重複あり",""))</f>
        <v/>
      </c>
      <c r="K302" s="180" t="str">
        <f>C302&amp;D302</f>
        <v>時空箱士029</v>
      </c>
      <c r="L302" t="str">
        <f>"|"&amp;RIGHT(D302,2)&amp;"|"&amp;C302&amp;"|"&amp;I302&amp;"|"</f>
        <v>|29|時空|箱に入れたものの時空の流れを操作することができる|</v>
      </c>
    </row>
    <row r="303" spans="1:12" thickBot="1">
      <c r="B303" s="46" t="str">
        <f>PHONETIC(C303)</f>
        <v>さいずかくちょう</v>
      </c>
      <c r="C303" s="46" t="s">
        <v>1429</v>
      </c>
      <c r="D303" s="57" t="s" ph="1">
        <v>1466</v>
      </c>
      <c r="E303" s="100" ph="1"/>
      <c r="I303" s="47" t="s">
        <v>1487</v>
      </c>
      <c r="J303" t="str">
        <f>IF(K303="","",IF(COUNTIF(K:K,K303)&gt;=2,"重複あり",""))</f>
        <v/>
      </c>
      <c r="K303" s="180" t="str">
        <f>C303&amp;D303</f>
        <v>サイズ拡張箱士030</v>
      </c>
      <c r="L303" t="str">
        <f>"|"&amp;RIGHT(D303,2)&amp;"|"&amp;C303&amp;"|"&amp;I303&amp;"|"</f>
        <v>|30|サイズ拡張|箱の空間が拡張される|</v>
      </c>
    </row>
    <row r="304" spans="1:12" thickBot="1">
      <c r="A304" s="45">
        <v>2800</v>
      </c>
      <c r="B304" s="46" t="str">
        <f>PHONETIC(C304)</f>
        <v>ばくだん</v>
      </c>
      <c r="C304" s="46" t="s">
        <v>364</v>
      </c>
      <c r="D304" s="56" t="s" ph="1">
        <v>954</v>
      </c>
      <c r="E304" s="56" ph="1"/>
      <c r="I304" s="47" t="s">
        <v>383</v>
      </c>
      <c r="J304" t="str">
        <f>IF(K304="","",IF(COUNTIF(K:K,K304)&gt;=2,"重複あり",""))</f>
        <v/>
      </c>
      <c r="K304" s="180" t="str">
        <f>C304&amp;D304</f>
        <v>爆弾花火士000</v>
      </c>
      <c r="L304" t="str">
        <f>"|"&amp;RIGHT(D304,2)&amp;"|"&amp;C304&amp;"|"&amp;I304&amp;"|"</f>
        <v>|00|爆弾|花火士の基本アビリティ|</v>
      </c>
    </row>
    <row r="305" spans="1:12" thickBot="1">
      <c r="A305" s="45">
        <v>6600</v>
      </c>
      <c r="D305" s="57" t="s" ph="1">
        <v>146</v>
      </c>
      <c r="E305" s="57" ph="1"/>
      <c r="I305" s="46" t="s">
        <v>146</v>
      </c>
      <c r="J305" t="str">
        <f>IF(K305="","",IF(COUNTIF(K:K,K305)&gt;=2,"重複あり",""))</f>
        <v/>
      </c>
      <c r="K305" s="180" t="str">
        <f>C305&amp;D305</f>
        <v>番人</v>
      </c>
      <c r="L305" t="str">
        <f>"|"&amp;RIGHT(D305,2)&amp;"|"&amp;C305&amp;"|"&amp;I305&amp;"|"</f>
        <v>|番人||番人|</v>
      </c>
    </row>
    <row r="306" spans="1:12" thickBot="1">
      <c r="A306" s="45">
        <v>8100</v>
      </c>
      <c r="B306" s="46" t="str">
        <f>PHONETIC(C306)</f>
        <v>ひーろーわざ</v>
      </c>
      <c r="C306" s="46" t="s">
        <v>519</v>
      </c>
      <c r="D306" s="56" t="s" ph="1">
        <v>989</v>
      </c>
      <c r="E306" s="56" ph="1"/>
      <c r="I306" s="47" t="s">
        <v>520</v>
      </c>
      <c r="J306" t="str">
        <f>IF(K306="","",IF(COUNTIF(K:K,K306)&gt;=2,"重複あり",""))</f>
        <v/>
      </c>
      <c r="K306" s="180" t="str">
        <f>C306&amp;D306</f>
        <v>ヒーロー技ヒーロー000</v>
      </c>
      <c r="L306" t="str">
        <f>"|"&amp;RIGHT(D306,2)&amp;"|"&amp;C306&amp;"|"&amp;I306&amp;"|"</f>
        <v>|00|ヒーロー技|ヒーローの基本アビリティ|</v>
      </c>
    </row>
    <row r="307" spans="1:12" thickBot="1">
      <c r="A307" s="45">
        <v>7000</v>
      </c>
      <c r="D307" s="57" t="s" ph="1">
        <v>1072</v>
      </c>
      <c r="E307" s="57" ph="1"/>
      <c r="I307" s="46" t="s">
        <v>152</v>
      </c>
      <c r="J307" t="str">
        <f>IF(K307="","",IF(COUNTIF(K:K,K307)&gt;=2,"重複あり",""))</f>
        <v/>
      </c>
      <c r="K307" s="180" t="str">
        <f>C307&amp;D307</f>
        <v>曳家（しょうとら）（丑）</v>
      </c>
      <c r="L307" t="str">
        <f>"|"&amp;RIGHT(D307,2)&amp;"|"&amp;C307&amp;"|"&amp;I307&amp;"|"</f>
        <v>|丑）||打者（しょうとら）（丑）|</v>
      </c>
    </row>
    <row r="308" spans="1:12" thickBot="1">
      <c r="B308" s="46" t="str">
        <f>PHONETIC(C308)</f>
        <v>せんじゅつりかい</v>
      </c>
      <c r="C308" s="46" t="s">
        <v>182</v>
      </c>
      <c r="D308" s="56" t="s" ph="1">
        <v>1056</v>
      </c>
      <c r="E308" s="56" ph="1"/>
      <c r="J308" t="str">
        <f>IF(K308="","",IF(COUNTIF(K:K,K308)&gt;=2,"重複あり",""))</f>
        <v/>
      </c>
      <c r="K308" s="180" t="str">
        <f>C308&amp;D308</f>
        <v>戦術理解羊飼い</v>
      </c>
      <c r="L308" t="str">
        <f>"|"&amp;RIGHT(D308,2)&amp;"|"&amp;C308&amp;"|"&amp;I308&amp;"|"</f>
        <v>|飼い|戦術理解||</v>
      </c>
    </row>
    <row r="309" spans="1:12" thickBot="1">
      <c r="B309" s="46" t="str">
        <f>PHONETIC(C309)</f>
        <v>はんげき</v>
      </c>
      <c r="C309" s="46" t="s">
        <v>1012</v>
      </c>
      <c r="D309" s="57" t="s" ph="1">
        <v>1056</v>
      </c>
      <c r="E309" s="57" ph="1"/>
      <c r="J309" t="str">
        <f>IF(K309="","",IF(COUNTIF(K:K,K309)&gt;=2,"重複あり",""))</f>
        <v/>
      </c>
      <c r="K309" s="180" t="str">
        <f>C309&amp;D309</f>
        <v>反撃羊飼い</v>
      </c>
      <c r="L309" t="str">
        <f>"|"&amp;RIGHT(D309,2)&amp;"|"&amp;C309&amp;"|"&amp;I309&amp;"|"</f>
        <v>|飼い|反撃||</v>
      </c>
    </row>
    <row r="310" spans="1:12" thickBot="1">
      <c r="A310" s="45">
        <v>5000</v>
      </c>
      <c r="B310" s="46" t="str">
        <f>PHONETIC(C310)</f>
        <v>さいはい</v>
      </c>
      <c r="C310" s="46" t="s">
        <v>587</v>
      </c>
      <c r="D310" s="56" t="s" ph="1">
        <v>975</v>
      </c>
      <c r="E310" s="56" ph="1"/>
      <c r="I310" s="47" t="s">
        <v>588</v>
      </c>
      <c r="J310" t="str">
        <f>IF(K310="","",IF(COUNTIF(K:K,K310)&gt;=2,"重複あり",""))</f>
        <v/>
      </c>
      <c r="K310" s="180" t="str">
        <f>C310&amp;D310</f>
        <v>采配羊飼い000</v>
      </c>
      <c r="L310" t="str">
        <f>"|"&amp;RIGHT(D310,2)&amp;"|"&amp;C310&amp;"|"&amp;I310&amp;"|"</f>
        <v>|00|采配|羊飼いの基本アビリティ|</v>
      </c>
    </row>
    <row r="311" spans="1:12" thickBot="1">
      <c r="A311" s="45">
        <v>6200</v>
      </c>
      <c r="B311" s="46" t="str">
        <f>PHONETIC(C311)</f>
        <v>ふうすいじゅつ</v>
      </c>
      <c r="C311" s="46" t="s">
        <v>744</v>
      </c>
      <c r="D311" s="56" t="s" ph="1">
        <v>985</v>
      </c>
      <c r="E311" s="56" ph="1"/>
      <c r="I311" s="47" t="s">
        <v>611</v>
      </c>
      <c r="J311" t="str">
        <f>IF(K311="","",IF(COUNTIF(K:K,K311)&gt;=2,"重複あり",""))</f>
        <v/>
      </c>
      <c r="K311" s="180" t="str">
        <f>C311&amp;D311</f>
        <v>風水術風水士000</v>
      </c>
      <c r="L311" t="str">
        <f>"|"&amp;RIGHT(D311,2)&amp;"|"&amp;C311&amp;"|"&amp;I311&amp;"|"</f>
        <v>|00|風水術|風水士の基本アビリティ|</v>
      </c>
    </row>
    <row r="312" spans="1:12" thickBot="1">
      <c r="A312" s="45">
        <v>3900</v>
      </c>
      <c r="B312" s="46" t="str">
        <f>PHONETIC(C312)</f>
        <v>ぶとう</v>
      </c>
      <c r="C312" s="46" t="s">
        <v>372</v>
      </c>
      <c r="D312" s="56" t="s" ph="1">
        <v>965</v>
      </c>
      <c r="E312" s="56" ph="1"/>
      <c r="I312" s="47" t="s">
        <v>394</v>
      </c>
      <c r="J312" t="str">
        <f>IF(K312="","",IF(COUNTIF(K:K,K312)&gt;=2,"重複あり",""))</f>
        <v/>
      </c>
      <c r="K312" s="180" t="str">
        <f>C312&amp;D312</f>
        <v>舞踏舞士000</v>
      </c>
      <c r="L312" t="str">
        <f>"|"&amp;RIGHT(D312,2)&amp;"|"&amp;C312&amp;"|"&amp;I312&amp;"|"</f>
        <v>|00|舞踏|舞士の基本アビリティ|</v>
      </c>
    </row>
    <row r="313" spans="1:12" thickBot="1">
      <c r="A313" s="45">
        <v>7100</v>
      </c>
      <c r="D313" s="57" t="s" ph="1">
        <v>999</v>
      </c>
      <c r="E313" s="57" ph="1"/>
      <c r="I313" s="46" t="s">
        <v>760</v>
      </c>
      <c r="J313" t="str">
        <f>IF(K313="","",IF(COUNTIF(K:K,K313)&gt;=2,"重複あり",""))</f>
        <v/>
      </c>
      <c r="K313" s="180" t="str">
        <f>C313&amp;D313</f>
        <v>舞剣士(しんだら)（寅）</v>
      </c>
      <c r="L313" t="str">
        <f>"|"&amp;RIGHT(D313,2)&amp;"|"&amp;C313&amp;"|"&amp;I313&amp;"|"</f>
        <v>|寅）||舞剣士(しんだら)（寅）|</v>
      </c>
    </row>
    <row r="314" spans="1:12" thickBot="1">
      <c r="B314" s="46" t="str">
        <f>PHONETIC(C314)</f>
        <v>いふ</v>
      </c>
      <c r="C314" s="46" t="s">
        <v>438</v>
      </c>
      <c r="D314" s="56" t="s" ph="1">
        <v>1047</v>
      </c>
      <c r="E314" s="56" ph="1"/>
      <c r="J314" t="str">
        <f>IF(K314="","",IF(COUNTIF(K:K,K314)&gt;=2,"重複あり",""))</f>
        <v/>
      </c>
      <c r="K314" s="180" t="str">
        <f>C314&amp;D314</f>
        <v>畏怖魔王</v>
      </c>
      <c r="L314" t="str">
        <f>"|"&amp;RIGHT(D314,2)&amp;"|"&amp;C314&amp;"|"&amp;I314&amp;"|"</f>
        <v>|魔王|畏怖||</v>
      </c>
    </row>
    <row r="315" spans="1:12" thickBot="1">
      <c r="A315" s="45">
        <v>8200</v>
      </c>
      <c r="B315" s="46" t="str">
        <f>PHONETIC(C315)</f>
        <v>じゅつ</v>
      </c>
      <c r="C315" s="46" t="s">
        <v>517</v>
      </c>
      <c r="D315" s="56" t="s" ph="1">
        <v>990</v>
      </c>
      <c r="E315" s="56" ph="1"/>
      <c r="I315" s="47" t="s">
        <v>518</v>
      </c>
      <c r="J315" t="str">
        <f>IF(K315="","",IF(COUNTIF(K:K,K315)&gt;=2,"重複あり",""))</f>
        <v/>
      </c>
      <c r="K315" s="180" t="str">
        <f>C315&amp;D315</f>
        <v>術魔王000</v>
      </c>
      <c r="L315" t="str">
        <f>"|"&amp;RIGHT(D315,2)&amp;"|"&amp;C315&amp;"|"&amp;I315&amp;"|"</f>
        <v>|00|術|魔王の基本アビリティ|</v>
      </c>
    </row>
    <row r="316" spans="1:12" thickBot="1">
      <c r="A316" s="45">
        <v>8300</v>
      </c>
      <c r="B316" s="46" t="str">
        <f>PHONETIC(C316)</f>
        <v>しょうじょまほう</v>
      </c>
      <c r="C316" s="46" t="s">
        <v>521</v>
      </c>
      <c r="D316" s="56" t="s" ph="1">
        <v>991</v>
      </c>
      <c r="E316" s="56" ph="1"/>
      <c r="I316" s="47" t="s">
        <v>522</v>
      </c>
      <c r="J316" t="str">
        <f>IF(K316="","",IF(COUNTIF(K:K,K316)&gt;=2,"重複あり",""))</f>
        <v/>
      </c>
      <c r="K316" s="180" t="str">
        <f>C316&amp;D316</f>
        <v>少女魔法魔法少女000</v>
      </c>
      <c r="L316" t="str">
        <f>"|"&amp;RIGHT(D316,2)&amp;"|"&amp;C316&amp;"|"&amp;I316&amp;"|"</f>
        <v>|00|少女魔法|魔法少女の基本アビリティ|</v>
      </c>
    </row>
    <row r="317" spans="1:12" thickBot="1">
      <c r="A317" s="45">
        <v>8301</v>
      </c>
      <c r="B317" s="46" t="str">
        <f>PHONETIC(C317)</f>
        <v>まじかる</v>
      </c>
      <c r="C317" s="46" t="s">
        <v>1494</v>
      </c>
      <c r="D317" s="57" t="s" ph="1">
        <v>1527</v>
      </c>
      <c r="E317" s="57" ph="1"/>
      <c r="I317" s="47" t="s">
        <v>1555</v>
      </c>
      <c r="J317" t="str">
        <f>IF(K317="","",IF(COUNTIF(K:K,K317)&gt;=2,"重複あり",""))</f>
        <v/>
      </c>
      <c r="K317" s="180" t="str">
        <f>C317&amp;D317</f>
        <v>マジカル魔法少女001</v>
      </c>
      <c r="L317" t="str">
        <f>"|"&amp;RIGHT(D317,2)&amp;"|"&amp;C317&amp;"|"&amp;I317&amp;"|"</f>
        <v>|01|マジカル|Ｑ：マジカルミラクルワンダフルトマホークと叫んでください。|</v>
      </c>
    </row>
    <row r="318" spans="1:12" thickBot="1">
      <c r="A318" s="45">
        <v>8302</v>
      </c>
      <c r="B318" s="46" t="str">
        <f>PHONETIC(C318)</f>
        <v>ひしょう</v>
      </c>
      <c r="C318" s="46" t="s">
        <v>1519</v>
      </c>
      <c r="D318" s="56" t="s" ph="1">
        <v>1540</v>
      </c>
      <c r="E318" s="57" ph="1"/>
      <c r="I318" s="47" t="s">
        <v>1556</v>
      </c>
      <c r="J318" t="str">
        <f>IF(K318="","",IF(COUNTIF(K:K,K318)&gt;=2,"重複あり",""))</f>
        <v/>
      </c>
      <c r="K318" s="180" t="str">
        <f>C318&amp;D318</f>
        <v>飛翔魔法少女002</v>
      </c>
      <c r="L318" t="str">
        <f>"|"&amp;RIGHT(D318,2)&amp;"|"&amp;C318&amp;"|"&amp;I318&amp;"|"</f>
        <v>|02|飛翔|Ｑ：空を飛べたらいいなって思ったことはありますか？|</v>
      </c>
    </row>
    <row r="319" spans="1:12" thickBot="1">
      <c r="A319" s="45">
        <v>8303</v>
      </c>
      <c r="B319" s="46" t="str">
        <f>PHONETIC(C319)</f>
        <v>かんじょうばくはつ</v>
      </c>
      <c r="C319" s="46" t="s">
        <v>1496</v>
      </c>
      <c r="D319" s="57" t="s" ph="1">
        <v>1525</v>
      </c>
      <c r="E319" s="57" ph="1"/>
      <c r="I319" s="47" t="s">
        <v>1557</v>
      </c>
      <c r="J319" t="str">
        <f>IF(K319="","",IF(COUNTIF(K:K,K319)&gt;=2,"重複あり",""))</f>
        <v/>
      </c>
      <c r="K319" s="180" t="str">
        <f>C319&amp;D319</f>
        <v>感情爆発魔法少女003</v>
      </c>
      <c r="L319" t="str">
        <f>"|"&amp;RIGHT(D319,2)&amp;"|"&amp;C319&amp;"|"&amp;I319&amp;"|"</f>
        <v>|03|感情爆発|Ｑ：嬉しいことや悲しいことが起きたとき気持ちがすぐ変化したりしますか？|</v>
      </c>
    </row>
    <row r="320" spans="1:12" thickBot="1">
      <c r="A320" s="45">
        <v>8304</v>
      </c>
      <c r="B320" s="46" t="str">
        <f>PHONETIC(C320)</f>
        <v>あんみん</v>
      </c>
      <c r="C320" s="46" t="s">
        <v>1499</v>
      </c>
      <c r="D320" s="56" t="s" ph="1">
        <v>1541</v>
      </c>
      <c r="E320" s="57" ph="1"/>
      <c r="I320" s="47" t="s">
        <v>1559</v>
      </c>
      <c r="J320" t="str">
        <f>IF(K320="","",IF(COUNTIF(K:K,K320)&gt;=2,"重複あり",""))</f>
        <v/>
      </c>
      <c r="K320" s="180" t="str">
        <f>C320&amp;D320</f>
        <v>安眠魔法少女004</v>
      </c>
      <c r="L320" t="str">
        <f>"|"&amp;RIGHT(D320,2)&amp;"|"&amp;C320&amp;"|"&amp;I320&amp;"|"</f>
        <v>|04|安眠|Ｑ：夜ぐっすり眠れてますか？|</v>
      </c>
    </row>
    <row r="321" spans="1:12" thickBot="1">
      <c r="A321" s="45">
        <v>8305</v>
      </c>
      <c r="B321" s="46" t="str">
        <f>PHONETIC(C321)</f>
        <v>せっとく</v>
      </c>
      <c r="C321" s="46" t="s">
        <v>1497</v>
      </c>
      <c r="D321" s="57" t="s" ph="1">
        <v>1526</v>
      </c>
      <c r="E321" s="57" ph="1"/>
      <c r="I321" s="47" t="s">
        <v>1558</v>
      </c>
      <c r="J321" t="str">
        <f>IF(K321="","",IF(COUNTIF(K:K,K321)&gt;=2,"重複あり",""))</f>
        <v/>
      </c>
      <c r="K321" s="180" t="str">
        <f>C321&amp;D321</f>
        <v>説得魔法少女005</v>
      </c>
      <c r="L321" t="str">
        <f>"|"&amp;RIGHT(D321,2)&amp;"|"&amp;C321&amp;"|"&amp;I321&amp;"|"</f>
        <v>|05|説得|Ｑ：友人がなにか悪いことをしようとしているときやめるように説得しますか？|</v>
      </c>
    </row>
    <row r="322" spans="1:12" thickBot="1">
      <c r="A322" s="45">
        <v>8306</v>
      </c>
      <c r="B322" s="46" t="str">
        <f>PHONETIC(C322)</f>
        <v>ねっけつ</v>
      </c>
      <c r="C322" s="46" t="s">
        <v>1500</v>
      </c>
      <c r="D322" s="56" t="s" ph="1">
        <v>1542</v>
      </c>
      <c r="E322" s="57" ph="1"/>
      <c r="I322" s="47" t="s">
        <v>1560</v>
      </c>
      <c r="J322" t="str">
        <f>IF(K322="","",IF(COUNTIF(K:K,K322)&gt;=2,"重複あり",""))</f>
        <v/>
      </c>
      <c r="K322" s="180" t="str">
        <f>C322&amp;D322</f>
        <v>熱血魔法少女006</v>
      </c>
      <c r="L322" t="str">
        <f>"|"&amp;RIGHT(D322,2)&amp;"|"&amp;C322&amp;"|"&amp;I322&amp;"|"</f>
        <v>|06|熱血|Ｑ：テンションが上がってくると叫びたくなってきませんか？|</v>
      </c>
    </row>
    <row r="323" spans="1:12" thickBot="1">
      <c r="A323" s="45">
        <v>8307</v>
      </c>
      <c r="B323" s="46" t="str">
        <f>PHONETIC(C323)</f>
        <v>やけくそ</v>
      </c>
      <c r="C323" s="46" t="s">
        <v>1495</v>
      </c>
      <c r="D323" s="57" t="s" ph="1">
        <v>1528</v>
      </c>
      <c r="E323" s="57" ph="1"/>
      <c r="I323" s="47" t="s">
        <v>1561</v>
      </c>
      <c r="J323" t="str">
        <f>IF(K323="","",IF(COUNTIF(K:K,K323)&gt;=2,"重複あり",""))</f>
        <v/>
      </c>
      <c r="K323" s="180" t="str">
        <f>C323&amp;D323</f>
        <v>やけくそ魔法少女007</v>
      </c>
      <c r="L323" t="str">
        <f>"|"&amp;RIGHT(D323,2)&amp;"|"&amp;C323&amp;"|"&amp;I323&amp;"|"</f>
        <v>|07|やけくそ|Ｑ：最後まで頑張るタイプですか？|</v>
      </c>
    </row>
    <row r="324" spans="1:12" thickBot="1">
      <c r="A324" s="45">
        <v>8308</v>
      </c>
      <c r="B324" s="46" t="str">
        <f>PHONETIC(C324)</f>
        <v>どこんじょう</v>
      </c>
      <c r="C324" s="46" t="s">
        <v>1501</v>
      </c>
      <c r="D324" s="56" t="s" ph="1">
        <v>1543</v>
      </c>
      <c r="E324" s="57" ph="1"/>
      <c r="I324" s="47" t="s">
        <v>1563</v>
      </c>
      <c r="J324" t="str">
        <f>IF(K324="","",IF(COUNTIF(K:K,K324)&gt;=2,"重複あり",""))</f>
        <v/>
      </c>
      <c r="K324" s="180" t="str">
        <f>C324&amp;D324</f>
        <v>ど根性魔法少女008</v>
      </c>
      <c r="L324" t="str">
        <f>"|"&amp;RIGHT(D324,2)&amp;"|"&amp;C324&amp;"|"&amp;I324&amp;"|"</f>
        <v>|08|ど根性|Ｑ：困難にくじけないタイプですか？|</v>
      </c>
    </row>
    <row r="325" spans="1:12" thickBot="1">
      <c r="A325" s="45">
        <v>8309</v>
      </c>
      <c r="B325" s="46" t="str">
        <f>PHONETIC(C325)</f>
        <v>ふくつ</v>
      </c>
      <c r="C325" s="46" t="s">
        <v>1502</v>
      </c>
      <c r="D325" s="57" t="s" ph="1">
        <v>1529</v>
      </c>
      <c r="E325" s="57" ph="1"/>
      <c r="I325" s="47" t="s">
        <v>1562</v>
      </c>
      <c r="J325" t="str">
        <f>IF(K325="","",IF(COUNTIF(K:K,K325)&gt;=2,"重複あり",""))</f>
        <v/>
      </c>
      <c r="K325" s="180" t="str">
        <f>C325&amp;D325</f>
        <v>不屈魔法少女009</v>
      </c>
      <c r="L325" t="str">
        <f>"|"&amp;RIGHT(D325,2)&amp;"|"&amp;C325&amp;"|"&amp;I325&amp;"|"</f>
        <v>|09|不屈|Ｑ：あきらめの悪いタイプですか？|</v>
      </c>
    </row>
    <row r="326" spans="1:12" thickBot="1">
      <c r="A326" s="45">
        <v>8310</v>
      </c>
      <c r="B326" s="46" t="str">
        <f>PHONETIC(C326)</f>
        <v>いちず</v>
      </c>
      <c r="C326" s="46" t="s">
        <v>1503</v>
      </c>
      <c r="D326" s="56" t="s" ph="1">
        <v>1544</v>
      </c>
      <c r="E326" s="57" ph="1"/>
      <c r="I326" s="47" t="s">
        <v>1564</v>
      </c>
      <c r="J326" t="str">
        <f>IF(K326="","",IF(COUNTIF(K:K,K326)&gt;=2,"重複あり",""))</f>
        <v/>
      </c>
      <c r="K326" s="180" t="str">
        <f>C326&amp;D326</f>
        <v>一途魔法少女010</v>
      </c>
      <c r="L326" t="str">
        <f>"|"&amp;RIGHT(D326,2)&amp;"|"&amp;C326&amp;"|"&amp;I326&amp;"|"</f>
        <v>|10|一途|Ｑ：昔から好きな人はいますか？|</v>
      </c>
    </row>
    <row r="327" spans="1:12" thickBot="1">
      <c r="A327" s="45">
        <v>8311</v>
      </c>
      <c r="B327" s="46" t="str">
        <f>PHONETIC(C327)</f>
        <v>ないすばでぃ</v>
      </c>
      <c r="C327" s="46" t="s">
        <v>1504</v>
      </c>
      <c r="D327" s="57" t="s" ph="1">
        <v>1530</v>
      </c>
      <c r="E327" s="57" ph="1"/>
      <c r="I327" s="47" t="s">
        <v>1565</v>
      </c>
      <c r="J327" t="str">
        <f>IF(K327="","",IF(COUNTIF(K:K,K327)&gt;=2,"重複あり",""))</f>
        <v/>
      </c>
      <c r="K327" s="180" t="str">
        <f>C327&amp;D327</f>
        <v>ナイスバディ魔法少女011</v>
      </c>
      <c r="L327" t="str">
        <f>"|"&amp;RIGHT(D327,2)&amp;"|"&amp;C327&amp;"|"&amp;I327&amp;"|"</f>
        <v>|11|ナイスバディ|Ｑ：自分の体は好きですか？|</v>
      </c>
    </row>
    <row r="328" spans="1:12" thickBot="1">
      <c r="A328" s="45">
        <v>8312</v>
      </c>
      <c r="B328" s="46" t="str">
        <f>PHONETIC(C328)</f>
        <v>なきまね</v>
      </c>
      <c r="C328" s="46" t="s">
        <v>1584</v>
      </c>
      <c r="D328" s="56" t="s" ph="1">
        <v>1545</v>
      </c>
      <c r="E328" s="57" ph="1"/>
      <c r="I328" s="47" t="s">
        <v>1585</v>
      </c>
      <c r="J328" t="str">
        <f>IF(K328="","",IF(COUNTIF(K:K,K328)&gt;=2,"重複あり",""))</f>
        <v/>
      </c>
      <c r="K328" s="180" t="str">
        <f>C328&amp;D328</f>
        <v>なきまね魔法少女012</v>
      </c>
      <c r="L328" t="str">
        <f>"|"&amp;RIGHT(D328,2)&amp;"|"&amp;C328&amp;"|"&amp;I328&amp;"|"</f>
        <v>|12|なきまね|Ｑ：涙は女の武器ですか？|</v>
      </c>
    </row>
    <row r="329" spans="1:12" thickBot="1">
      <c r="A329" s="45">
        <v>8313</v>
      </c>
      <c r="B329" s="46" t="str">
        <f>PHONETIC(C329)</f>
        <v>つよがる</v>
      </c>
      <c r="C329" s="46" t="s">
        <v>1506</v>
      </c>
      <c r="D329" s="57" t="s" ph="1">
        <v>1531</v>
      </c>
      <c r="E329" s="57" ph="1"/>
      <c r="I329" s="47" t="s">
        <v>1583</v>
      </c>
      <c r="J329" t="str">
        <f>IF(K329="","",IF(COUNTIF(K:K,K329)&gt;=2,"重複あり",""))</f>
        <v/>
      </c>
      <c r="K329" s="180" t="str">
        <f>C329&amp;D329</f>
        <v>つよがる魔法少女013</v>
      </c>
      <c r="L329" t="str">
        <f>"|"&amp;RIGHT(D329,2)&amp;"|"&amp;C329&amp;"|"&amp;I329&amp;"|"</f>
        <v>|13|つよがる|Ｑ：我慢強いほうですか？|</v>
      </c>
    </row>
    <row r="330" spans="1:12" thickBot="1">
      <c r="A330" s="45">
        <v>8314</v>
      </c>
      <c r="B330" s="46" t="str">
        <f>PHONETIC(C330)</f>
        <v>のどのちょうし</v>
      </c>
      <c r="C330" s="46" t="s">
        <v>1507</v>
      </c>
      <c r="D330" s="56" t="s" ph="1">
        <v>1546</v>
      </c>
      <c r="E330" s="57" ph="1"/>
      <c r="I330" s="47" t="s">
        <v>1567</v>
      </c>
      <c r="J330" t="str">
        <f>IF(K330="","",IF(COUNTIF(K:K,K330)&gt;=2,"重複あり",""))</f>
        <v/>
      </c>
      <c r="K330" s="180" t="str">
        <f>C330&amp;D330</f>
        <v>喉の調子魔法少女014</v>
      </c>
      <c r="L330" t="str">
        <f>"|"&amp;RIGHT(D330,2)&amp;"|"&amp;C330&amp;"|"&amp;I330&amp;"|"</f>
        <v>|14|喉の調子|Ｑ：滑舌はいいほうですか？|</v>
      </c>
    </row>
    <row r="331" spans="1:12" thickBot="1">
      <c r="A331" s="45">
        <v>8315</v>
      </c>
      <c r="B331" s="46" t="str">
        <f>PHONETIC(C331)</f>
        <v>りりかる</v>
      </c>
      <c r="C331" s="46" t="s">
        <v>1493</v>
      </c>
      <c r="D331" s="57" t="s" ph="1">
        <v>1532</v>
      </c>
      <c r="E331" s="57" ph="1"/>
      <c r="I331" s="47" t="s">
        <v>1566</v>
      </c>
      <c r="J331" t="str">
        <f>IF(K331="","",IF(COUNTIF(K:K,K331)&gt;=2,"重複あり",""))</f>
        <v/>
      </c>
      <c r="K331" s="180" t="str">
        <f>C331&amp;D331</f>
        <v>リリカル魔法少女015</v>
      </c>
      <c r="L331" t="str">
        <f>"|"&amp;RIGHT(D331,2)&amp;"|"&amp;C331&amp;"|"&amp;I331&amp;"|"</f>
        <v>|15|リリカル|Ｑ：歌うのは好きですか？|</v>
      </c>
    </row>
    <row r="332" spans="1:12" thickBot="1">
      <c r="A332" s="45">
        <v>8316</v>
      </c>
      <c r="B332" s="46" t="str">
        <f>PHONETIC(C332)</f>
        <v>かみがつやつやに</v>
      </c>
      <c r="C332" s="46" t="s">
        <v>1508</v>
      </c>
      <c r="D332" s="56" t="s" ph="1">
        <v>1547</v>
      </c>
      <c r="E332" s="57" ph="1"/>
      <c r="I332" s="47" t="s">
        <v>1568</v>
      </c>
      <c r="J332" t="str">
        <f>IF(K332="","",IF(COUNTIF(K:K,K332)&gt;=2,"重複あり",""))</f>
        <v/>
      </c>
      <c r="K332" s="180" t="str">
        <f>C332&amp;D332</f>
        <v>髪がつやつやに魔法少女016</v>
      </c>
      <c r="L332" t="str">
        <f>"|"&amp;RIGHT(D332,2)&amp;"|"&amp;C332&amp;"|"&amp;I332&amp;"|"</f>
        <v>|16|髪がつやつやに|Ｑ：わかめは好きですか？|</v>
      </c>
    </row>
    <row r="333" spans="1:12" thickBot="1">
      <c r="A333" s="45">
        <v>8317</v>
      </c>
      <c r="B333" s="46" t="str">
        <f>PHONETIC(C333)</f>
        <v>たぶー</v>
      </c>
      <c r="C333" s="46" t="s">
        <v>1509</v>
      </c>
      <c r="D333" s="57" t="s" ph="1">
        <v>1533</v>
      </c>
      <c r="E333" s="57" ph="1"/>
      <c r="I333" s="47" t="s">
        <v>1582</v>
      </c>
      <c r="J333" t="str">
        <f>IF(K333="","",IF(COUNTIF(K:K,K333)&gt;=2,"重複あり",""))</f>
        <v/>
      </c>
      <c r="K333" s="180" t="str">
        <f>C333&amp;D333</f>
        <v>タブー魔法少女017</v>
      </c>
      <c r="L333" t="str">
        <f>"|"&amp;RIGHT(D333,2)&amp;"|"&amp;C333&amp;"|"&amp;I333&amp;"|"</f>
        <v>|17|タブー|Ｑ：やってはいけないと言われるほどやりたくなる？|</v>
      </c>
    </row>
    <row r="334" spans="1:12" thickBot="1">
      <c r="A334" s="45">
        <v>8318</v>
      </c>
      <c r="B334" s="46" t="str">
        <f>PHONETIC(C334)</f>
        <v>ぶちはなす</v>
      </c>
      <c r="C334" s="46" t="s">
        <v>1510</v>
      </c>
      <c r="D334" s="56" t="s" ph="1">
        <v>1548</v>
      </c>
      <c r="E334" s="57" ph="1"/>
      <c r="I334" s="47" t="s">
        <v>1581</v>
      </c>
      <c r="J334" t="str">
        <f>IF(K334="","",IF(COUNTIF(K:K,K334)&gt;=2,"重複あり",""))</f>
        <v/>
      </c>
      <c r="K334" s="180" t="str">
        <f>C334&amp;D334</f>
        <v>ぶちはなす魔法少女018</v>
      </c>
      <c r="L334" t="str">
        <f>"|"&amp;RIGHT(D334,2)&amp;"|"&amp;C334&amp;"|"&amp;I334&amp;"|"</f>
        <v>|18|ぶちはなす|Ｑ：手から何か不思議な力を放てたらいいなって思ったことはありますか？|</v>
      </c>
    </row>
    <row r="335" spans="1:12" thickBot="1">
      <c r="A335" s="45">
        <v>8319</v>
      </c>
      <c r="B335" s="46" t="str">
        <f>PHONETIC(C335)</f>
        <v>たいよ</v>
      </c>
      <c r="C335" s="46" t="s">
        <v>1511</v>
      </c>
      <c r="D335" s="57" t="s" ph="1">
        <v>1534</v>
      </c>
      <c r="E335" s="57" ph="1"/>
      <c r="I335" s="47" t="s">
        <v>1580</v>
      </c>
      <c r="J335" t="str">
        <f>IF(K335="","",IF(COUNTIF(K:K,K335)&gt;=2,"重複あり",""))</f>
        <v/>
      </c>
      <c r="K335" s="180" t="str">
        <f>C335&amp;D335</f>
        <v>貸与魔法少女019</v>
      </c>
      <c r="L335" t="str">
        <f>"|"&amp;RIGHT(D335,2)&amp;"|"&amp;C335&amp;"|"&amp;I335&amp;"|"</f>
        <v>|19|貸与|Ｑ：誰かに貸しているものはありますか？|</v>
      </c>
    </row>
    <row r="336" spans="1:12" thickBot="1">
      <c r="A336" s="45">
        <v>8320</v>
      </c>
      <c r="B336" s="46" t="str">
        <f>PHONETIC(C336)</f>
        <v>てだすけ</v>
      </c>
      <c r="C336" s="46" t="s">
        <v>1512</v>
      </c>
      <c r="D336" s="56" t="s" ph="1">
        <v>1549</v>
      </c>
      <c r="E336" s="57" ph="1"/>
      <c r="I336" s="47" t="s">
        <v>1569</v>
      </c>
      <c r="J336" t="str">
        <f>IF(K336="","",IF(COUNTIF(K:K,K336)&gt;=2,"重複あり",""))</f>
        <v/>
      </c>
      <c r="K336" s="180" t="str">
        <f>C336&amp;D336</f>
        <v>手助け魔法少女020</v>
      </c>
      <c r="L336" t="str">
        <f>"|"&amp;RIGHT(D336,2)&amp;"|"&amp;C336&amp;"|"&amp;I336&amp;"|"</f>
        <v>|20|手助け|Ｑ：困ってる人を見かけるとほっとけない？|</v>
      </c>
    </row>
    <row r="337" spans="1:12" thickBot="1">
      <c r="A337" s="45">
        <v>8321</v>
      </c>
      <c r="B337" s="46" t="str">
        <f>PHONETIC(C337)</f>
        <v>じゅんぱく</v>
      </c>
      <c r="C337" s="46" t="s">
        <v>1514</v>
      </c>
      <c r="D337" s="57" t="s" ph="1">
        <v>1535</v>
      </c>
      <c r="E337" s="57" ph="1"/>
      <c r="I337" s="47" t="s">
        <v>1570</v>
      </c>
      <c r="J337" t="str">
        <f>IF(K337="","",IF(COUNTIF(K:K,K337)&gt;=2,"重複あり",""))</f>
        <v/>
      </c>
      <c r="K337" s="180" t="str">
        <f>C337&amp;D337</f>
        <v>純白魔法少女021</v>
      </c>
      <c r="L337" t="str">
        <f>"|"&amp;RIGHT(D337,2)&amp;"|"&amp;C337&amp;"|"&amp;I337&amp;"|"</f>
        <v>|21|純白|Ｑ：好きな色は？|</v>
      </c>
    </row>
    <row r="338" spans="1:12" thickBot="1">
      <c r="A338" s="45">
        <v>8322</v>
      </c>
      <c r="B338" s="46" t="str">
        <f>PHONETIC(C338)</f>
        <v>ぱんとまいむ</v>
      </c>
      <c r="C338" s="46" t="s">
        <v>1515</v>
      </c>
      <c r="D338" s="56" t="s" ph="1">
        <v>1550</v>
      </c>
      <c r="E338" s="57" ph="1"/>
      <c r="I338" s="47" t="s">
        <v>1571</v>
      </c>
      <c r="J338" t="str">
        <f>IF(K338="","",IF(COUNTIF(K:K,K338)&gt;=2,"重複あり",""))</f>
        <v/>
      </c>
      <c r="K338" s="180" t="str">
        <f>C338&amp;D338</f>
        <v>パントマイム魔法少女022</v>
      </c>
      <c r="L338" t="str">
        <f>"|"&amp;RIGHT(D338,2)&amp;"|"&amp;C338&amp;"|"&amp;I338&amp;"|"</f>
        <v>|22|パントマイム|Ｑ：言葉が通じない相手ともわかり合えると思う？|</v>
      </c>
    </row>
    <row r="339" spans="1:12" thickBot="1">
      <c r="A339" s="45">
        <v>8323</v>
      </c>
      <c r="B339" s="46" t="str">
        <f>PHONETIC(C339)</f>
        <v>こうかん</v>
      </c>
      <c r="C339" s="46" t="s">
        <v>1516</v>
      </c>
      <c r="D339" s="57" t="s" ph="1">
        <v>1536</v>
      </c>
      <c r="E339" s="57" ph="1"/>
      <c r="I339" s="47" t="s">
        <v>1579</v>
      </c>
      <c r="J339" t="str">
        <f>IF(K339="","",IF(COUNTIF(K:K,K339)&gt;=2,"重複あり",""))</f>
        <v/>
      </c>
      <c r="K339" s="180" t="str">
        <f>C339&amp;D339</f>
        <v>交換魔法少女023</v>
      </c>
      <c r="L339" t="str">
        <f>"|"&amp;RIGHT(D339,2)&amp;"|"&amp;C339&amp;"|"&amp;I339&amp;"|"</f>
        <v>|23|交換|Ｑ：あなたの持ち物を誰かと交換することがありますか？|</v>
      </c>
    </row>
    <row r="340" spans="1:12" thickBot="1">
      <c r="A340" s="45">
        <v>8324</v>
      </c>
      <c r="B340" s="46" t="str">
        <f>PHONETIC(C340)</f>
        <v>ひらめき</v>
      </c>
      <c r="C340" s="46" t="s">
        <v>1517</v>
      </c>
      <c r="D340" s="56" t="s" ph="1">
        <v>1551</v>
      </c>
      <c r="E340" s="57" ph="1"/>
      <c r="I340" s="47" t="s">
        <v>1572</v>
      </c>
      <c r="J340" t="str">
        <f>IF(K340="","",IF(COUNTIF(K:K,K340)&gt;=2,"重複あり",""))</f>
        <v/>
      </c>
      <c r="K340" s="180" t="str">
        <f>C340&amp;D340</f>
        <v>ひらめき魔法少女024</v>
      </c>
      <c r="L340" t="str">
        <f>"|"&amp;RIGHT(D340,2)&amp;"|"&amp;C340&amp;"|"&amp;I340&amp;"|"</f>
        <v>|24|ひらめき|Ｑ：「ぴこーん」あなたはどうなりましたか？|</v>
      </c>
    </row>
    <row r="341" spans="1:12" thickBot="1">
      <c r="A341" s="45">
        <v>8325</v>
      </c>
      <c r="B341" s="46" t="str">
        <f>PHONETIC(C341)</f>
        <v>たまのすはだ</v>
      </c>
      <c r="C341" s="46" t="s">
        <v>1521</v>
      </c>
      <c r="D341" s="57" t="s" ph="1">
        <v>1538</v>
      </c>
      <c r="E341" s="57" ph="1"/>
      <c r="I341" s="47" t="s">
        <v>1573</v>
      </c>
      <c r="J341" t="str">
        <f>IF(K341="","",IF(COUNTIF(K:K,K341)&gt;=2,"重複あり",""))</f>
        <v/>
      </c>
      <c r="K341" s="180" t="str">
        <f>C341&amp;D341</f>
        <v>珠の素肌魔法少女025</v>
      </c>
      <c r="L341" t="str">
        <f>"|"&amp;RIGHT(D341,2)&amp;"|"&amp;C341&amp;"|"&amp;I341&amp;"|"</f>
        <v>|25|珠の素肌|Ｑ：美容には気をつけていますか？|</v>
      </c>
    </row>
    <row r="342" spans="1:12" thickBot="1">
      <c r="A342" s="45">
        <v>8326</v>
      </c>
      <c r="B342" s="46" t="str">
        <f>PHONETIC(C342)</f>
        <v>こうちく</v>
      </c>
      <c r="C342" s="46" t="s">
        <v>1522</v>
      </c>
      <c r="D342" s="56" t="s" ph="1">
        <v>1552</v>
      </c>
      <c r="E342" s="57" ph="1"/>
      <c r="I342" s="47" t="s">
        <v>1574</v>
      </c>
      <c r="J342" t="str">
        <f>IF(K342="","",IF(COUNTIF(K:K,K342)&gt;=2,"重複あり",""))</f>
        <v/>
      </c>
      <c r="K342" s="180" t="str">
        <f>C342&amp;D342</f>
        <v>構築魔法少女026</v>
      </c>
      <c r="L342" t="str">
        <f>"|"&amp;RIGHT(D342,2)&amp;"|"&amp;C342&amp;"|"&amp;I342&amp;"|"</f>
        <v>|26|構築|Ｑ：新しいことに挑戦してみたいと思いますか？|</v>
      </c>
    </row>
    <row r="343" spans="1:12" thickBot="1">
      <c r="A343" s="45">
        <v>8327</v>
      </c>
      <c r="B343" s="46" t="str">
        <f>PHONETIC(C343)</f>
        <v>ひさっしょう</v>
      </c>
      <c r="C343" s="46" t="s">
        <v>1498</v>
      </c>
      <c r="D343" s="57" t="s" ph="1">
        <v>1537</v>
      </c>
      <c r="E343" s="57" ph="1"/>
      <c r="I343" s="47" t="s">
        <v>1575</v>
      </c>
      <c r="J343" t="str">
        <f>IF(K343="","",IF(COUNTIF(K:K,K343)&gt;=2,"重複あり",""))</f>
        <v/>
      </c>
      <c r="K343" s="180" t="str">
        <f>C343&amp;D343</f>
        <v>非殺傷魔法少女027</v>
      </c>
      <c r="L343" t="str">
        <f>"|"&amp;RIGHT(D343,2)&amp;"|"&amp;C343&amp;"|"&amp;I343&amp;"|"</f>
        <v>|27|非殺傷|Ｑ：誰かを傷つけることに怖れを抱きますか？|</v>
      </c>
    </row>
    <row r="344" spans="1:12" thickBot="1">
      <c r="A344" s="45">
        <v>8328</v>
      </c>
      <c r="B344" s="46" t="str">
        <f>PHONETIC(C344)</f>
        <v>おめかし</v>
      </c>
      <c r="C344" s="46" t="s">
        <v>1523</v>
      </c>
      <c r="D344" s="56" t="s" ph="1">
        <v>1553</v>
      </c>
      <c r="E344" s="56" ph="1"/>
      <c r="I344" s="47" t="s">
        <v>1576</v>
      </c>
      <c r="J344" t="str">
        <f>IF(K344="","",IF(COUNTIF(K:K,K344)&gt;=2,"重複あり",""))</f>
        <v/>
      </c>
      <c r="K344" s="180" t="str">
        <f>C344&amp;D344</f>
        <v>おめかし魔法少女028</v>
      </c>
      <c r="L344" t="str">
        <f>"|"&amp;RIGHT(D344,2)&amp;"|"&amp;C344&amp;"|"&amp;I344&amp;"|"</f>
        <v>|28|おめかし|Ｑ：おしゃれは気にしていますか？|</v>
      </c>
    </row>
    <row r="345" spans="1:12" thickBot="1">
      <c r="A345" s="45">
        <v>8329</v>
      </c>
      <c r="B345" s="46" t="str">
        <f>PHONETIC(C345)</f>
        <v>りそうのげんじつ</v>
      </c>
      <c r="C345" s="46" t="s">
        <v>1539</v>
      </c>
      <c r="D345" s="57" t="s" ph="1">
        <v>1524</v>
      </c>
      <c r="E345" s="57" ph="1"/>
      <c r="I345" s="47" t="s">
        <v>1578</v>
      </c>
      <c r="J345" t="str">
        <f>IF(K345="","",IF(COUNTIF(K:K,K345)&gt;=2,"重複あり",""))</f>
        <v/>
      </c>
      <c r="K345" s="180" t="str">
        <f>C345&amp;D345</f>
        <v>理想の現実魔法少女029</v>
      </c>
      <c r="L345" t="str">
        <f>"|"&amp;RIGHT(D345,2)&amp;"|"&amp;C345&amp;"|"&amp;I345&amp;"|"</f>
        <v>|29|理想の現実|Ｑ：理想と現実のギャップに戸惑いますか？|</v>
      </c>
    </row>
    <row r="346" spans="1:12" thickBot="1">
      <c r="A346" s="45">
        <v>8330</v>
      </c>
      <c r="B346" s="46" t="str">
        <f>PHONETIC(C346)</f>
        <v>しょうらいせっけい</v>
      </c>
      <c r="C346" s="46" t="s">
        <v>1513</v>
      </c>
      <c r="D346" s="56" t="s" ph="1">
        <v>1554</v>
      </c>
      <c r="E346" s="57" ph="1"/>
      <c r="I346" s="47" t="s">
        <v>1577</v>
      </c>
      <c r="J346" t="str">
        <f>IF(K346="","",IF(COUNTIF(K:K,K346)&gt;=2,"重複あり",""))</f>
        <v/>
      </c>
      <c r="K346" s="180" t="str">
        <f>C346&amp;D346</f>
        <v>将来設計魔法少女030</v>
      </c>
      <c r="L346" t="str">
        <f>"|"&amp;RIGHT(D346,2)&amp;"|"&amp;C346&amp;"|"&amp;I346&amp;"|"</f>
        <v>|30|将来設計|Ｑ：将来の夢はありますか？|</v>
      </c>
    </row>
    <row r="347" spans="1:12" thickBot="1">
      <c r="A347" s="45">
        <v>5500</v>
      </c>
      <c r="B347" s="46" t="str">
        <f>PHONETIC(C347)</f>
        <v>きとう</v>
      </c>
      <c r="C347" s="46" t="s">
        <v>596</v>
      </c>
      <c r="D347" s="56" t="s" ph="1">
        <v>979</v>
      </c>
      <c r="E347" s="56" ph="1"/>
      <c r="I347" s="47" t="s">
        <v>597</v>
      </c>
      <c r="J347" t="str">
        <f>IF(K347="","",IF(COUNTIF(K:K,K347)&gt;=2,"重複あり",""))</f>
        <v/>
      </c>
      <c r="K347" s="180" t="str">
        <f>C347&amp;D347</f>
        <v>祈祷巫女000</v>
      </c>
      <c r="L347" t="str">
        <f>"|"&amp;RIGHT(D347,2)&amp;"|"&amp;C347&amp;"|"&amp;I347&amp;"|"</f>
        <v>|00|祈祷|巫女の基本アビリティ|</v>
      </c>
    </row>
    <row r="348" spans="1:12" thickBot="1">
      <c r="A348" s="45">
        <v>185</v>
      </c>
      <c r="B348" s="46" t="str">
        <f>PHONETIC(C348)</f>
        <v>じゅんけつ</v>
      </c>
      <c r="C348" s="46" t="s">
        <v>215</v>
      </c>
      <c r="D348" s="56" t="s" ph="1">
        <v>933</v>
      </c>
      <c r="E348" s="56" ph="1"/>
      <c r="J348" t="str">
        <f>IF(K348="","",IF(COUNTIF(K:K,K348)&gt;=2,"重複あり",""))</f>
        <v/>
      </c>
      <c r="K348" s="180" t="str">
        <f>C348&amp;D348</f>
        <v>純潔巫女002</v>
      </c>
      <c r="L348" t="str">
        <f>"|"&amp;RIGHT(D348,2)&amp;"|"&amp;C348&amp;"|"&amp;I348&amp;"|"</f>
        <v>|02|純潔||</v>
      </c>
    </row>
    <row r="349" spans="1:12" thickBot="1">
      <c r="A349" s="45">
        <v>6500</v>
      </c>
      <c r="B349" s="46" t="str">
        <f>PHONETIC(C349)</f>
        <v>さほう</v>
      </c>
      <c r="C349" s="46" t="s">
        <v>745</v>
      </c>
      <c r="D349" s="56" t="s" ph="1">
        <v>988</v>
      </c>
      <c r="E349" s="56" ph="1"/>
      <c r="I349" s="47" t="s">
        <v>746</v>
      </c>
      <c r="J349" t="str">
        <f>IF(K349="","",IF(COUNTIF(K:K,K349)&gt;=2,"重複あり",""))</f>
        <v/>
      </c>
      <c r="K349" s="180" t="str">
        <f>C349&amp;D349</f>
        <v>作法メイド000</v>
      </c>
      <c r="L349" t="str">
        <f>"|"&amp;RIGHT(D349,2)&amp;"|"&amp;C349&amp;"|"&amp;I349&amp;"|"</f>
        <v>|00|作法|メイドの基本アビリティ|</v>
      </c>
    </row>
    <row r="350" spans="1:12" thickBot="1">
      <c r="A350" s="45">
        <v>3400</v>
      </c>
      <c r="B350" s="46" t="str">
        <f>PHONETIC(C350)</f>
        <v>らんすうちょうせい</v>
      </c>
      <c r="C350" s="46" t="s">
        <v>368</v>
      </c>
      <c r="D350" s="56" t="s" ph="1">
        <v>960</v>
      </c>
      <c r="E350" s="56" ph="1"/>
      <c r="I350" s="47" t="s">
        <v>389</v>
      </c>
      <c r="J350" t="str">
        <f>IF(K350="","",IF(COUNTIF(K:K,K350)&gt;=2,"重複あり",""))</f>
        <v/>
      </c>
      <c r="K350" s="180" t="str">
        <f>C350&amp;D350</f>
        <v>乱数調整メンテナー000</v>
      </c>
      <c r="L350" t="str">
        <f>"|"&amp;RIGHT(D350,2)&amp;"|"&amp;C350&amp;"|"&amp;I350&amp;"|"</f>
        <v>|00|乱数調整|メンテナーの基本アビリティ|</v>
      </c>
    </row>
    <row r="351" spans="1:12" thickBot="1">
      <c r="A351" s="45">
        <v>62</v>
      </c>
      <c r="B351" s="46" t="str">
        <f>PHONETIC(C351)</f>
        <v>ぶっしつゆうごう</v>
      </c>
      <c r="C351" s="46" t="s">
        <v>261</v>
      </c>
      <c r="D351" s="56" t="s" ph="1">
        <v>1039</v>
      </c>
      <c r="E351" s="56" ph="1"/>
      <c r="J351" t="str">
        <f>IF(K351="","",IF(COUNTIF(K:K,K351)&gt;=2,"重複あり",""))</f>
        <v/>
      </c>
      <c r="K351" s="180" t="str">
        <f>C351&amp;D351</f>
        <v>物質融合融合士</v>
      </c>
      <c r="L351" t="str">
        <f>"|"&amp;RIGHT(D351,2)&amp;"|"&amp;C351&amp;"|"&amp;I351&amp;"|"</f>
        <v>|合士|物質融合||</v>
      </c>
    </row>
    <row r="352" spans="1:12" thickBot="1">
      <c r="A352" s="45">
        <v>5800</v>
      </c>
      <c r="B352" s="46" t="str">
        <f>PHONETIC(C352)</f>
        <v>ゆうごう</v>
      </c>
      <c r="C352" s="46" t="s">
        <v>599</v>
      </c>
      <c r="D352" s="56" t="s" ph="1">
        <v>981</v>
      </c>
      <c r="E352" s="56" ph="1"/>
      <c r="I352" s="47" t="s">
        <v>600</v>
      </c>
      <c r="J352" t="str">
        <f>IF(K352="","",IF(COUNTIF(K:K,K352)&gt;=2,"重複あり",""))</f>
        <v/>
      </c>
      <c r="K352" s="180" t="str">
        <f>C352&amp;D352</f>
        <v>融合融合士000</v>
      </c>
      <c r="L352" t="str">
        <f>"|"&amp;RIGHT(D352,2)&amp;"|"&amp;C352&amp;"|"&amp;I352&amp;"|"</f>
        <v>|00|融合|融合士の基本アビリティ|</v>
      </c>
    </row>
    <row r="353" spans="1:12" thickBot="1">
      <c r="B353" s="46" t="str">
        <f>PHONETIC(C353)</f>
        <v>ごうせい</v>
      </c>
      <c r="C353" s="46" t="s">
        <v>469</v>
      </c>
      <c r="D353" s="56" t="s" ph="1">
        <v>997</v>
      </c>
      <c r="E353" s="56" ph="1"/>
      <c r="J353" t="str">
        <f>IF(K353="","",IF(COUNTIF(K:K,K353)&gt;=2,"重複あり",""))</f>
        <v/>
      </c>
      <c r="K353" s="180" t="str">
        <f>C353&amp;D353</f>
        <v>合成融合士002</v>
      </c>
      <c r="L353" t="str">
        <f>"|"&amp;RIGHT(D353,2)&amp;"|"&amp;C353&amp;"|"&amp;I353&amp;"|"</f>
        <v>|02|合成||</v>
      </c>
    </row>
    <row r="354" spans="1:12" thickBot="1">
      <c r="B354" s="46" t="str">
        <f>PHONETIC(C354)</f>
        <v>かいみん</v>
      </c>
      <c r="C354" s="46" t="s">
        <v>213</v>
      </c>
      <c r="D354" s="56" t="s" ph="1">
        <v>1048</v>
      </c>
      <c r="E354" s="56" ph="1"/>
      <c r="J354" t="str">
        <f>IF(K354="","",IF(COUNTIF(K:K,K354)&gt;=2,"重複あり",""))</f>
        <v/>
      </c>
      <c r="K354" s="180" t="str">
        <f>C354&amp;D354</f>
        <v>快眠夢士</v>
      </c>
      <c r="L354" t="str">
        <f>"|"&amp;RIGHT(D354,2)&amp;"|"&amp;C354&amp;"|"&amp;I354&amp;"|"</f>
        <v>|夢士|快眠||</v>
      </c>
    </row>
    <row r="355" spans="1:12" thickBot="1">
      <c r="A355" s="45">
        <v>7600</v>
      </c>
      <c r="D355" s="57" t="s" ph="1">
        <v>759</v>
      </c>
      <c r="E355" s="57" ph="1"/>
      <c r="I355" s="46" t="s">
        <v>759</v>
      </c>
      <c r="J355" t="str">
        <f>IF(K355="","",IF(COUNTIF(K:K,K355)&gt;=2,"重複あり",""))</f>
        <v/>
      </c>
      <c r="K355" s="180" t="str">
        <f>C355&amp;D355</f>
        <v>夢士（あにら）（未）</v>
      </c>
      <c r="L355" t="str">
        <f>"|"&amp;RIGHT(D355,2)&amp;"|"&amp;C355&amp;"|"&amp;I355&amp;"|"</f>
        <v>|未）||夢士（あにら）（未）|</v>
      </c>
    </row>
    <row r="356" spans="1:12" thickBot="1">
      <c r="B356" s="46" t="str">
        <f>PHONETIC(C356)</f>
        <v>ぶんぱいほう</v>
      </c>
      <c r="C356" s="46" t="s">
        <v>797</v>
      </c>
      <c r="D356" s="56" t="s" ph="1">
        <v>1062</v>
      </c>
      <c r="E356" s="56" ph="1"/>
      <c r="J356" t="str">
        <f>IF(K356="","",IF(COUNTIF(K:K,K356)&gt;=2,"重複あり",""))</f>
        <v/>
      </c>
      <c r="K356" s="180" t="str">
        <f>C356&amp;D356</f>
        <v>分配法量士</v>
      </c>
      <c r="L356" t="str">
        <f>"|"&amp;RIGHT(D356,2)&amp;"|"&amp;C356&amp;"|"&amp;I356&amp;"|"</f>
        <v>|量士|分配法||</v>
      </c>
    </row>
    <row r="357" spans="1:12" thickBot="1">
      <c r="A357" s="45">
        <v>5600</v>
      </c>
      <c r="B357" s="46" t="str">
        <f>PHONETIC(C357)</f>
        <v>はかる</v>
      </c>
      <c r="C357" s="46" t="s">
        <v>793</v>
      </c>
      <c r="D357" s="56" t="s" ph="1">
        <v>980</v>
      </c>
      <c r="E357" s="56" ph="1"/>
      <c r="I357" s="47" t="s">
        <v>792</v>
      </c>
      <c r="J357" t="str">
        <f>IF(K357="","",IF(COUNTIF(K:K,K357)&gt;=2,"重複あり",""))</f>
        <v/>
      </c>
      <c r="K357" s="180" t="str">
        <f>C357&amp;D357</f>
        <v>量る量士000</v>
      </c>
      <c r="L357" t="str">
        <f>"|"&amp;RIGHT(D357,2)&amp;"|"&amp;C357&amp;"|"&amp;I357&amp;"|"</f>
        <v>|00|量る|量士の基本アビリティ|</v>
      </c>
    </row>
    <row r="358" spans="1:12" thickBot="1">
      <c r="B358" s="46" t="str">
        <f>PHONETIC(C358)</f>
        <v>れべるをはかる</v>
      </c>
      <c r="C358" s="46" t="s">
        <v>794</v>
      </c>
      <c r="D358" s="56" t="s" ph="1">
        <v>1066</v>
      </c>
      <c r="E358" s="56" ph="1"/>
      <c r="J358" t="str">
        <f>IF(K358="","",IF(COUNTIF(K:K,K358)&gt;=2,"重複あり",""))</f>
        <v/>
      </c>
      <c r="K358" s="180" t="str">
        <f>C358&amp;D358</f>
        <v>レベルを量る量士001</v>
      </c>
      <c r="L358" t="str">
        <f>"|"&amp;RIGHT(D358,2)&amp;"|"&amp;C358&amp;"|"&amp;I358&amp;"|"</f>
        <v>|01|レベルを量る||</v>
      </c>
    </row>
    <row r="359" spans="1:12" thickBot="1">
      <c r="B359" s="46" t="str">
        <f>PHONETIC(C359)</f>
        <v>すてーたすをはかる</v>
      </c>
      <c r="C359" s="46" t="s">
        <v>795</v>
      </c>
      <c r="D359" s="56" t="s" ph="1">
        <v>1065</v>
      </c>
      <c r="E359" s="56" ph="1"/>
      <c r="J359" t="str">
        <f>IF(K359="","",IF(COUNTIF(K:K,K359)&gt;=2,"重複あり",""))</f>
        <v/>
      </c>
      <c r="K359" s="180" t="str">
        <f>C359&amp;D359</f>
        <v>ステータスを量る量士002</v>
      </c>
      <c r="L359" t="str">
        <f>"|"&amp;RIGHT(D359,2)&amp;"|"&amp;C359&amp;"|"&amp;I359&amp;"|"</f>
        <v>|02|ステータスを量る||</v>
      </c>
    </row>
    <row r="360" spans="1:12" thickBot="1">
      <c r="B360" s="46" t="str">
        <f>PHONETIC(C360)</f>
        <v>たいき</v>
      </c>
      <c r="C360" s="46" t="s">
        <v>432</v>
      </c>
      <c r="D360" s="56" t="s" ph="1">
        <v>1058</v>
      </c>
      <c r="E360" s="56" ph="1"/>
      <c r="J360" t="str">
        <f>IF(K360="","",IF(COUNTIF(K:K,K360)&gt;=2,"重複あり",""))</f>
        <v/>
      </c>
      <c r="K360" s="180" t="str">
        <f>C360&amp;D360</f>
        <v>待機罠士</v>
      </c>
      <c r="L360" t="str">
        <f>"|"&amp;RIGHT(D360,2)&amp;"|"&amp;C360&amp;"|"&amp;I360&amp;"|"</f>
        <v>|罠士|待機||</v>
      </c>
    </row>
    <row r="361" spans="1:12" thickBot="1">
      <c r="B361" s="46" t="str">
        <f>PHONETIC(C361)</f>
        <v>ぼうえい</v>
      </c>
      <c r="C361" s="46" t="s">
        <v>440</v>
      </c>
      <c r="D361" s="56" t="s" ph="1">
        <v>1058</v>
      </c>
      <c r="E361" s="56" ph="1"/>
      <c r="J361" t="str">
        <f>IF(K361="","",IF(COUNTIF(K:K,K361)&gt;=2,"重複あり",""))</f>
        <v/>
      </c>
      <c r="K361" s="180" t="str">
        <f>C361&amp;D361</f>
        <v>防衛罠士</v>
      </c>
      <c r="L361" t="str">
        <f>"|"&amp;RIGHT(D361,2)&amp;"|"&amp;C361&amp;"|"&amp;I361&amp;"|"</f>
        <v>|罠士|防衛||</v>
      </c>
    </row>
    <row r="362" spans="1:12" thickBot="1">
      <c r="B362" s="46" t="str">
        <f>PHONETIC(C362)</f>
        <v>ぼうがいむこう</v>
      </c>
      <c r="C362" s="46" t="s">
        <v>334</v>
      </c>
      <c r="D362" s="56" t="s" ph="1">
        <v>1058</v>
      </c>
      <c r="E362" s="56" ph="1"/>
      <c r="J362" t="str">
        <f>IF(K362="","",IF(COUNTIF(K:K,K362)&gt;=2,"重複あり",""))</f>
        <v/>
      </c>
      <c r="K362" s="180" t="str">
        <f>C362&amp;D362</f>
        <v>妨害無効罠士</v>
      </c>
      <c r="L362" t="str">
        <f>"|"&amp;RIGHT(D362,2)&amp;"|"&amp;C362&amp;"|"&amp;I362&amp;"|"</f>
        <v>|罠士|妨害無効||</v>
      </c>
    </row>
    <row r="363" spans="1:12" thickBot="1">
      <c r="A363" s="45">
        <v>5700</v>
      </c>
      <c r="B363" s="46" t="str">
        <f>PHONETIC(C363)</f>
        <v>とらっぷ</v>
      </c>
      <c r="C363" s="46" t="s">
        <v>1025</v>
      </c>
      <c r="D363" s="56" t="s" ph="1">
        <v>1026</v>
      </c>
      <c r="E363" s="56" ph="1"/>
      <c r="I363" s="47" t="s">
        <v>1027</v>
      </c>
      <c r="J363" t="str">
        <f>IF(K363="","",IF(COUNTIF(K:K,K363)&gt;=2,"重複あり",""))</f>
        <v/>
      </c>
      <c r="K363" s="180" t="str">
        <f>C363&amp;D363</f>
        <v>トラップ罠士000</v>
      </c>
      <c r="L363" t="str">
        <f>"|"&amp;RIGHT(D363,2)&amp;"|"&amp;C363&amp;"|"&amp;I363&amp;"|"</f>
        <v>|00|トラップ|罠士の基本アビリティ|</v>
      </c>
    </row>
    <row r="364" spans="1:12" thickBot="1">
      <c r="A364" s="45">
        <v>2100</v>
      </c>
      <c r="B364" s="46" t="str">
        <f>PHONETIC(C364)</f>
        <v>まけん</v>
      </c>
      <c r="C364" s="46" t="s">
        <v>358</v>
      </c>
      <c r="D364" s="56" t="s" ph="1">
        <v>1000</v>
      </c>
      <c r="E364" s="56" ph="1"/>
      <c r="I364" s="47" t="s">
        <v>377</v>
      </c>
      <c r="J364" t="str">
        <f>IF(K364="","",IF(COUNTIF(K:K,K364)&gt;=2,"重複あり",""))</f>
        <v/>
      </c>
      <c r="K364" s="180" t="str">
        <f>C364&amp;D364</f>
        <v>魔剣魔剣士000</v>
      </c>
      <c r="L364" t="str">
        <f>"|"&amp;RIGHT(D364,2)&amp;"|"&amp;C364&amp;"|"&amp;I364&amp;"|"</f>
        <v>|00|魔剣|魔剣士の基本アビリティ|</v>
      </c>
    </row>
    <row r="365" spans="1:12" thickBot="1">
      <c r="B365" s="46" t="str">
        <f>PHONETIC(C365)</f>
        <v>みゅーと</v>
      </c>
      <c r="C365" s="46" t="s">
        <v>1520</v>
      </c>
      <c r="D365" s="57" ph="1"/>
      <c r="E365" s="57" ph="1"/>
      <c r="J365" t="str">
        <f>IF(K365="","",IF(COUNTIF(K:K,K365)&gt;=2,"重複あり",""))</f>
        <v/>
      </c>
      <c r="K365" s="180" t="str">
        <f>C365&amp;D365</f>
        <v>ミュート</v>
      </c>
      <c r="L365" t="str">
        <f>"|"&amp;RIGHT(D365,2)&amp;"|"&amp;C365&amp;"|"&amp;I365&amp;"|"</f>
        <v>||ミュート||</v>
      </c>
    </row>
    <row r="366" spans="1:12" thickBot="1">
      <c r="A366" s="45">
        <v>197</v>
      </c>
      <c r="B366" s="46" t="str">
        <f>PHONETIC(C366)</f>
        <v>３さいず</v>
      </c>
      <c r="C366" s="46" t="s">
        <v>527</v>
      </c>
      <c r="D366" s="56" ph="1"/>
      <c r="E366" s="56" ph="1"/>
      <c r="J366" t="str">
        <f>IF(K366="","",IF(COUNTIF(K:K,K366)&gt;=2,"重複あり",""))</f>
        <v/>
      </c>
      <c r="K366" s="180" t="str">
        <f>C366&amp;D366</f>
        <v>３サイズ</v>
      </c>
      <c r="L366" t="str">
        <f>"|"&amp;RIGHT(D366,2)&amp;"|"&amp;C366&amp;"|"&amp;I366&amp;"|"</f>
        <v>||３サイズ||</v>
      </c>
    </row>
    <row r="367" spans="1:12" thickBot="1">
      <c r="B367" s="46" t="str">
        <f>PHONETIC(C367)</f>
        <v>あっさり</v>
      </c>
      <c r="C367" s="46" t="s">
        <v>1016</v>
      </c>
      <c r="D367" s="57" ph="1"/>
      <c r="E367" s="57" ph="1"/>
      <c r="J367" t="str">
        <f>IF(K367="","",IF(COUNTIF(K:K,K367)&gt;=2,"重複あり",""))</f>
        <v/>
      </c>
      <c r="K367" s="180" t="str">
        <f>C367&amp;D367</f>
        <v>あっさり</v>
      </c>
      <c r="L367" t="str">
        <f>"|"&amp;RIGHT(D367,2)&amp;"|"&amp;C367&amp;"|"&amp;I367&amp;"|"</f>
        <v>||あっさり||</v>
      </c>
    </row>
    <row r="368" spans="1:12" thickBot="1">
      <c r="B368" s="46" t="str">
        <f>PHONETIC(C368)</f>
        <v>あっしゅく</v>
      </c>
      <c r="C368" s="46" t="s">
        <v>463</v>
      </c>
      <c r="D368" s="56" ph="1"/>
      <c r="E368" s="56" ph="1"/>
      <c r="J368" t="str">
        <f>IF(K368="","",IF(COUNTIF(K:K,K368)&gt;=2,"重複あり",""))</f>
        <v/>
      </c>
      <c r="K368" s="180" t="str">
        <f>C368&amp;D368</f>
        <v>圧縮</v>
      </c>
      <c r="L368" t="str">
        <f>"|"&amp;RIGHT(D368,2)&amp;"|"&amp;C368&amp;"|"&amp;I368&amp;"|"</f>
        <v>||圧縮||</v>
      </c>
    </row>
    <row r="369" spans="1:12" thickBot="1">
      <c r="B369" s="46" t="str">
        <f>PHONETIC(C369)</f>
        <v>あんき</v>
      </c>
      <c r="C369" s="46" t="s">
        <v>1334</v>
      </c>
      <c r="D369" s="57" ph="1"/>
      <c r="E369" s="57" ph="1"/>
      <c r="J369" t="str">
        <f>IF(K369="","",IF(COUNTIF(K:K,K369)&gt;=2,"重複あり",""))</f>
        <v/>
      </c>
      <c r="K369" s="180" t="str">
        <f>C369&amp;D369</f>
        <v>暗記</v>
      </c>
      <c r="L369" t="str">
        <f>"|"&amp;RIGHT(D369,2)&amp;"|"&amp;C369&amp;"|"&amp;I369&amp;"|"</f>
        <v>||暗記||</v>
      </c>
    </row>
    <row r="370" spans="1:12" thickBot="1">
      <c r="B370" s="46" t="str">
        <f>PHONETIC(C370)</f>
        <v>あんこく</v>
      </c>
      <c r="C370" s="46" t="s">
        <v>315</v>
      </c>
      <c r="D370" s="56" ph="1"/>
      <c r="E370" s="56" ph="1"/>
      <c r="J370" t="str">
        <f>IF(K370="","",IF(COUNTIF(K:K,K370)&gt;=2,"重複あり",""))</f>
        <v/>
      </c>
      <c r="K370" s="180" t="str">
        <f>C370&amp;D370</f>
        <v>暗黒</v>
      </c>
      <c r="L370" t="str">
        <f>"|"&amp;RIGHT(D370,2)&amp;"|"&amp;C370&amp;"|"&amp;I370&amp;"|"</f>
        <v>||暗黒||</v>
      </c>
    </row>
    <row r="371" spans="1:12" thickBot="1">
      <c r="A371" s="45">
        <v>43</v>
      </c>
      <c r="B371" s="46" t="str">
        <f>PHONETIC(C371)</f>
        <v>いかく</v>
      </c>
      <c r="C371" s="46" t="s">
        <v>437</v>
      </c>
      <c r="D371" s="56" ph="1"/>
      <c r="E371" s="56" ph="1"/>
      <c r="J371" t="str">
        <f>IF(K371="","",IF(COUNTIF(K:K,K371)&gt;=2,"重複あり",""))</f>
        <v/>
      </c>
      <c r="K371" s="180" t="str">
        <f>C371&amp;D371</f>
        <v>威嚇</v>
      </c>
      <c r="L371" t="str">
        <f>"|"&amp;RIGHT(D371,2)&amp;"|"&amp;C371&amp;"|"&amp;I371&amp;"|"</f>
        <v>||威嚇||</v>
      </c>
    </row>
    <row r="372" spans="1:12" thickBot="1">
      <c r="A372" s="45">
        <v>44</v>
      </c>
      <c r="B372" s="46" t="str">
        <f>PHONETIC(C372)</f>
        <v>いしそつう</v>
      </c>
      <c r="C372" s="46" t="s">
        <v>329</v>
      </c>
      <c r="D372" s="56" ph="1"/>
      <c r="E372" s="56" ph="1"/>
      <c r="J372" t="str">
        <f>IF(K372="","",IF(COUNTIF(K:K,K372)&gt;=2,"重複あり",""))</f>
        <v/>
      </c>
      <c r="K372" s="180" t="str">
        <f>C372&amp;D372</f>
        <v>意思疎通</v>
      </c>
      <c r="L372" t="str">
        <f>"|"&amp;RIGHT(D372,2)&amp;"|"&amp;C372&amp;"|"&amp;I372&amp;"|"</f>
        <v>||意思疎通||</v>
      </c>
    </row>
    <row r="373" spans="1:12" thickBot="1">
      <c r="B373" s="46" t="str">
        <f>PHONETIC(C373)</f>
        <v>いじょう</v>
      </c>
      <c r="C373" s="46" t="s">
        <v>452</v>
      </c>
      <c r="D373" s="56" ph="1"/>
      <c r="E373" s="56" ph="1"/>
      <c r="J373" t="str">
        <f>IF(K373="","",IF(COUNTIF(K:K,K373)&gt;=2,"重複あり",""))</f>
        <v/>
      </c>
      <c r="K373" s="180" t="str">
        <f>C373&amp;D373</f>
        <v>移譲</v>
      </c>
      <c r="L373" t="str">
        <f>"|"&amp;RIGHT(D373,2)&amp;"|"&amp;C373&amp;"|"&amp;I373&amp;"|"</f>
        <v>||移譲||</v>
      </c>
    </row>
    <row r="374" spans="1:12" thickBot="1">
      <c r="B374" s="46" t="str">
        <f>PHONETIC(C374)</f>
        <v>いちじていし</v>
      </c>
      <c r="C374" s="46" t="s">
        <v>250</v>
      </c>
      <c r="D374" s="56" ph="1"/>
      <c r="E374" s="56" ph="1"/>
      <c r="J374" t="str">
        <f>IF(K374="","",IF(COUNTIF(K:K,K374)&gt;=2,"重複あり",""))</f>
        <v/>
      </c>
      <c r="K374" s="180" t="str">
        <f>C374&amp;D374</f>
        <v>一時停止</v>
      </c>
      <c r="L374" t="str">
        <f>"|"&amp;RIGHT(D374,2)&amp;"|"&amp;C374&amp;"|"&amp;I374&amp;"|"</f>
        <v>||一時停止||</v>
      </c>
    </row>
    <row r="375" spans="1:12" thickBot="1">
      <c r="A375" s="45">
        <v>196</v>
      </c>
      <c r="B375" s="46" t="str">
        <f>PHONETIC(C375)</f>
        <v>いっぴきおおかみ</v>
      </c>
      <c r="C375" s="46" t="s">
        <v>293</v>
      </c>
      <c r="D375" s="56" ph="1"/>
      <c r="E375" s="56" ph="1"/>
      <c r="J375" t="str">
        <f>IF(K375="","",IF(COUNTIF(K:K,K375)&gt;=2,"重複あり",""))</f>
        <v/>
      </c>
      <c r="K375" s="180" t="str">
        <f>C375&amp;D375</f>
        <v>一匹狼</v>
      </c>
      <c r="L375" t="str">
        <f>"|"&amp;RIGHT(D375,2)&amp;"|"&amp;C375&amp;"|"&amp;I375&amp;"|"</f>
        <v>||一匹狼||</v>
      </c>
    </row>
    <row r="376" spans="1:12" thickBot="1">
      <c r="B376" s="46" t="str">
        <f>PHONETIC(C376)</f>
        <v>えこーず</v>
      </c>
      <c r="C376" s="46" t="s">
        <v>529</v>
      </c>
      <c r="D376" s="56" ph="1"/>
      <c r="E376" s="56" ph="1"/>
      <c r="J376" t="str">
        <f>IF(K376="","",IF(COUNTIF(K:K,K376)&gt;=2,"重複あり",""))</f>
        <v/>
      </c>
      <c r="K376" s="180" t="str">
        <f>C376&amp;D376</f>
        <v>エコーズ</v>
      </c>
      <c r="L376" t="str">
        <f>"|"&amp;RIGHT(D376,2)&amp;"|"&amp;C376&amp;"|"&amp;I376&amp;"|"</f>
        <v>||エコーズ||</v>
      </c>
    </row>
    <row r="377" spans="1:12" thickBot="1">
      <c r="B377" s="46" t="str">
        <f>PHONETIC(C377)</f>
        <v>えねるぎーかいしゅう</v>
      </c>
      <c r="C377" s="46" t="s">
        <v>187</v>
      </c>
      <c r="D377" s="56" ph="1"/>
      <c r="E377" s="56" ph="1"/>
      <c r="J377" t="str">
        <f>IF(K377="","",IF(COUNTIF(K:K,K377)&gt;=2,"重複あり",""))</f>
        <v/>
      </c>
      <c r="K377" s="180" t="str">
        <f>C377&amp;D377</f>
        <v>エネルギー回収</v>
      </c>
      <c r="L377" t="str">
        <f>"|"&amp;RIGHT(D377,2)&amp;"|"&amp;C377&amp;"|"&amp;I377&amp;"|"</f>
        <v>||エネルギー回収||</v>
      </c>
    </row>
    <row r="378" spans="1:12" thickBot="1">
      <c r="B378" s="46" t="str">
        <f>PHONETIC(C378)</f>
        <v>えねるぎーしゃだん</v>
      </c>
      <c r="C378" s="46" t="s">
        <v>229</v>
      </c>
      <c r="D378" s="56" ph="1"/>
      <c r="E378" s="56" ph="1"/>
      <c r="J378" t="str">
        <f>IF(K378="","",IF(COUNTIF(K:K,K378)&gt;=2,"重複あり",""))</f>
        <v/>
      </c>
      <c r="K378" s="180" t="str">
        <f>C378&amp;D378</f>
        <v>エネルギー遮断</v>
      </c>
      <c r="L378" t="str">
        <f>"|"&amp;RIGHT(D378,2)&amp;"|"&amp;C378&amp;"|"&amp;I378&amp;"|"</f>
        <v>||エネルギー遮断||</v>
      </c>
    </row>
    <row r="379" spans="1:12" thickBot="1">
      <c r="B379" s="46" t="str">
        <f>PHONETIC(C379)</f>
        <v>えねるぎーでんたつこうりつ</v>
      </c>
      <c r="C379" s="46" t="s">
        <v>237</v>
      </c>
      <c r="D379" s="56" ph="1"/>
      <c r="E379" s="56" ph="1"/>
      <c r="J379" t="str">
        <f>IF(K379="","",IF(COUNTIF(K:K,K379)&gt;=2,"重複あり",""))</f>
        <v/>
      </c>
      <c r="K379" s="180" t="str">
        <f>C379&amp;D379</f>
        <v>エネルギー伝達効率</v>
      </c>
      <c r="L379" t="str">
        <f>"|"&amp;RIGHT(D379,2)&amp;"|"&amp;C379&amp;"|"&amp;I379&amp;"|"</f>
        <v>||エネルギー伝達効率||</v>
      </c>
    </row>
    <row r="380" spans="1:12" thickBot="1">
      <c r="A380" s="45">
        <v>52</v>
      </c>
      <c r="B380" s="46" t="str">
        <f>PHONETIC(C380)</f>
        <v>おんけい</v>
      </c>
      <c r="C380" s="46" t="s">
        <v>285</v>
      </c>
      <c r="D380" s="56" ph="1"/>
      <c r="E380" s="56" ph="1"/>
      <c r="J380" t="str">
        <f>IF(K380="","",IF(COUNTIF(K:K,K380)&gt;=2,"重複あり",""))</f>
        <v/>
      </c>
      <c r="K380" s="180" t="str">
        <f>C380&amp;D380</f>
        <v>恩恵</v>
      </c>
      <c r="L380" t="str">
        <f>"|"&amp;RIGHT(D380,2)&amp;"|"&amp;C380&amp;"|"&amp;I380&amp;"|"</f>
        <v>||恩恵||</v>
      </c>
    </row>
    <row r="381" spans="1:12" thickBot="1">
      <c r="B381" s="46" t="str">
        <f>PHONETIC(C381)</f>
        <v>かいじょ</v>
      </c>
      <c r="C381" s="46" t="s">
        <v>412</v>
      </c>
      <c r="D381" s="56" ph="1"/>
      <c r="E381" s="56" ph="1"/>
      <c r="J381" t="str">
        <f>IF(K381="","",IF(COUNTIF(K:K,K381)&gt;=2,"重複あり",""))</f>
        <v/>
      </c>
      <c r="K381" s="180" t="str">
        <f>C381&amp;D381</f>
        <v>解除</v>
      </c>
      <c r="L381" t="str">
        <f>"|"&amp;RIGHT(D381,2)&amp;"|"&amp;C381&amp;"|"&amp;I381&amp;"|"</f>
        <v>||解除||</v>
      </c>
    </row>
    <row r="382" spans="1:12" thickBot="1">
      <c r="A382" s="45">
        <v>36</v>
      </c>
      <c r="B382" s="46" t="str">
        <f>PHONETIC(C382)</f>
        <v>かいせきじゅつ</v>
      </c>
      <c r="C382" s="46" t="s">
        <v>779</v>
      </c>
      <c r="D382" s="56" ph="1"/>
      <c r="E382" s="56" ph="1"/>
      <c r="J382" t="str">
        <f>IF(K382="","",IF(COUNTIF(K:K,K382)&gt;=2,"重複あり",""))</f>
        <v/>
      </c>
      <c r="K382" s="180" t="str">
        <f>C382&amp;D382</f>
        <v>解析術</v>
      </c>
      <c r="L382" t="str">
        <f>"|"&amp;RIGHT(D382,2)&amp;"|"&amp;C382&amp;"|"&amp;I382&amp;"|"</f>
        <v>||解析術||</v>
      </c>
    </row>
    <row r="383" spans="1:12" thickBot="1">
      <c r="B383" s="46" t="str">
        <f>PHONETIC(C383)</f>
        <v>かいてん</v>
      </c>
      <c r="C383" s="46" t="s">
        <v>235</v>
      </c>
      <c r="D383" s="56" ph="1"/>
      <c r="E383" s="56" ph="1"/>
      <c r="J383" t="str">
        <f>IF(K383="","",IF(COUNTIF(K:K,K383)&gt;=2,"重複あり",""))</f>
        <v/>
      </c>
      <c r="K383" s="180" t="str">
        <f>C383&amp;D383</f>
        <v>回転</v>
      </c>
      <c r="L383" t="str">
        <f>"|"&amp;RIGHT(D383,2)&amp;"|"&amp;C383&amp;"|"&amp;I383&amp;"|"</f>
        <v>||回転||</v>
      </c>
    </row>
    <row r="384" spans="1:12" thickBot="1">
      <c r="B384" s="46" t="str">
        <f>PHONETIC(C384)</f>
        <v>かいひ</v>
      </c>
      <c r="C384" s="46" t="s">
        <v>562</v>
      </c>
      <c r="D384" s="56" ph="1"/>
      <c r="E384" s="56" ph="1"/>
      <c r="J384" t="str">
        <f>IF(K384="","",IF(COUNTIF(K:K,K384)&gt;=2,"重複あり",""))</f>
        <v/>
      </c>
      <c r="K384" s="180" t="str">
        <f>C384&amp;D384</f>
        <v>回避</v>
      </c>
      <c r="L384" t="str">
        <f>"|"&amp;RIGHT(D384,2)&amp;"|"&amp;C384&amp;"|"&amp;I384&amp;"|"</f>
        <v>||回避||</v>
      </c>
    </row>
    <row r="385" spans="1:12" thickBot="1">
      <c r="A385" s="45">
        <v>6</v>
      </c>
      <c r="B385" s="46" t="str">
        <f>PHONETIC(C385)</f>
        <v>かいふく</v>
      </c>
      <c r="C385" s="46" t="s">
        <v>289</v>
      </c>
      <c r="D385" s="56" ph="1"/>
      <c r="E385" s="56" ph="1"/>
      <c r="J385" t="str">
        <f>IF(K385="","",IF(COUNTIF(K:K,K385)&gt;=2,"重複あり",""))</f>
        <v/>
      </c>
      <c r="K385" s="180" t="str">
        <f>C385&amp;D385</f>
        <v>回復</v>
      </c>
      <c r="L385" t="str">
        <f>"|"&amp;RIGHT(D385,2)&amp;"|"&amp;C385&amp;"|"&amp;I385&amp;"|"</f>
        <v>||回復||</v>
      </c>
    </row>
    <row r="386" spans="1:12" thickBot="1">
      <c r="A386" s="45">
        <v>7</v>
      </c>
      <c r="B386" s="46" t="str">
        <f>PHONETIC(C386)</f>
        <v>かいふくりょく</v>
      </c>
      <c r="C386" s="46" t="s">
        <v>617</v>
      </c>
      <c r="D386" s="56" ph="1"/>
      <c r="E386" s="56" ph="1"/>
      <c r="J386" t="str">
        <f>IF(K386="","",IF(COUNTIF(K:K,K386)&gt;=2,"重複あり",""))</f>
        <v/>
      </c>
      <c r="K386" s="180" t="str">
        <f>C386&amp;D386</f>
        <v>回復力</v>
      </c>
      <c r="L386" t="str">
        <f>"|"&amp;RIGHT(D386,2)&amp;"|"&amp;C386&amp;"|"&amp;I386&amp;"|"</f>
        <v>||回復力||</v>
      </c>
    </row>
    <row r="387" spans="1:12" thickBot="1">
      <c r="B387" s="46" t="str">
        <f>PHONETIC(C387)</f>
        <v>かえん</v>
      </c>
      <c r="C387" s="46" t="s">
        <v>310</v>
      </c>
      <c r="D387" s="56" ph="1"/>
      <c r="E387" s="56" ph="1"/>
      <c r="J387" t="str">
        <f>IF(K387="","",IF(COUNTIF(K:K,K387)&gt;=2,"重複あり",""))</f>
        <v/>
      </c>
      <c r="K387" s="180" t="str">
        <f>C387&amp;D387</f>
        <v>火炎</v>
      </c>
      <c r="L387" t="str">
        <f>"|"&amp;RIGHT(D387,2)&amp;"|"&amp;C387&amp;"|"&amp;I387&amp;"|"</f>
        <v>||火炎||</v>
      </c>
    </row>
    <row r="388" spans="1:12" thickBot="1">
      <c r="B388" s="46" t="str">
        <f>PHONETIC(C388)</f>
        <v>かおす</v>
      </c>
      <c r="C388" s="46" t="s">
        <v>531</v>
      </c>
      <c r="D388" s="56" ph="1"/>
      <c r="E388" s="56" ph="1"/>
      <c r="J388" t="str">
        <f>IF(K388="","",IF(COUNTIF(K:K,K388)&gt;=2,"重複あり",""))</f>
        <v/>
      </c>
      <c r="K388" s="180" t="str">
        <f>C388&amp;D388</f>
        <v>カオス</v>
      </c>
      <c r="L388" t="str">
        <f>"|"&amp;RIGHT(D388,2)&amp;"|"&amp;C388&amp;"|"&amp;I388&amp;"|"</f>
        <v>||カオス||</v>
      </c>
    </row>
    <row r="389" spans="1:12" thickBot="1">
      <c r="B389" s="46" t="str">
        <f>PHONETIC(C389)</f>
        <v>かくさん</v>
      </c>
      <c r="C389" s="46" t="s">
        <v>448</v>
      </c>
      <c r="D389" s="56" ph="1"/>
      <c r="E389" s="56" ph="1"/>
      <c r="J389" t="str">
        <f>IF(K389="","",IF(COUNTIF(K:K,K389)&gt;=2,"重複あり",""))</f>
        <v/>
      </c>
      <c r="K389" s="180" t="str">
        <f>C389&amp;D389</f>
        <v>拡散</v>
      </c>
      <c r="L389" t="str">
        <f>"|"&amp;RIGHT(D389,2)&amp;"|"&amp;C389&amp;"|"&amp;I389&amp;"|"</f>
        <v>||拡散||</v>
      </c>
    </row>
    <row r="390" spans="1:12" thickBot="1">
      <c r="A390" s="45">
        <v>25</v>
      </c>
      <c r="B390" s="46" t="str">
        <f>PHONETIC(C390)</f>
        <v>かくとうじゅつ</v>
      </c>
      <c r="C390" s="46" t="s">
        <v>167</v>
      </c>
      <c r="D390" s="56" ph="1"/>
      <c r="E390" s="56" ph="1"/>
      <c r="J390" t="str">
        <f>IF(K390="","",IF(COUNTIF(K:K,K390)&gt;=2,"重複あり",""))</f>
        <v/>
      </c>
      <c r="K390" s="180" t="str">
        <f>C390&amp;D390</f>
        <v>格闘術</v>
      </c>
      <c r="L390" t="str">
        <f>"|"&amp;RIGHT(D390,2)&amp;"|"&amp;C390&amp;"|"&amp;I390&amp;"|"</f>
        <v>||格闘術||</v>
      </c>
    </row>
    <row r="391" spans="1:12" thickBot="1">
      <c r="B391" s="46" t="str">
        <f>PHONETIC(C391)</f>
        <v>かくり</v>
      </c>
      <c r="C391" s="46" t="s">
        <v>264</v>
      </c>
      <c r="D391" s="56" ph="1"/>
      <c r="E391" s="56" ph="1"/>
      <c r="J391" t="str">
        <f>IF(K391="","",IF(COUNTIF(K:K,K391)&gt;=2,"重複あり",""))</f>
        <v/>
      </c>
      <c r="K391" s="180" t="str">
        <f>C391&amp;D391</f>
        <v>隔離</v>
      </c>
      <c r="L391" t="str">
        <f>"|"&amp;RIGHT(D391,2)&amp;"|"&amp;C391&amp;"|"&amp;I391&amp;"|"</f>
        <v>||隔離||</v>
      </c>
    </row>
    <row r="392" spans="1:12" thickBot="1">
      <c r="A392" s="45">
        <v>37</v>
      </c>
      <c r="B392" s="46" t="str">
        <f>PHONETIC(C392)</f>
        <v>かこうじゅつ</v>
      </c>
      <c r="C392" s="46" t="s">
        <v>780</v>
      </c>
      <c r="D392" s="56" ph="1"/>
      <c r="E392" s="56" ph="1"/>
      <c r="J392" t="str">
        <f>IF(K392="","",IF(COUNTIF(K:K,K392)&gt;=2,"重複あり",""))</f>
        <v/>
      </c>
      <c r="K392" s="180" t="str">
        <f>C392&amp;D392</f>
        <v>加工術</v>
      </c>
      <c r="L392" t="str">
        <f>"|"&amp;RIGHT(D392,2)&amp;"|"&amp;C392&amp;"|"&amp;I392&amp;"|"</f>
        <v>||加工術||</v>
      </c>
    </row>
    <row r="393" spans="1:12" thickBot="1">
      <c r="B393" s="46" t="str">
        <f>PHONETIC(C393)</f>
        <v>かっちり</v>
      </c>
      <c r="C393" s="46" t="s">
        <v>1019</v>
      </c>
      <c r="D393" s="57" ph="1"/>
      <c r="E393" s="57" ph="1"/>
      <c r="J393" t="str">
        <f>IF(K393="","",IF(COUNTIF(K:K,K393)&gt;=2,"重複あり",""))</f>
        <v/>
      </c>
      <c r="K393" s="180" t="str">
        <f>C393&amp;D393</f>
        <v>かっちり</v>
      </c>
      <c r="L393" t="str">
        <f>"|"&amp;RIGHT(D393,2)&amp;"|"&amp;C393&amp;"|"&amp;I393&amp;"|"</f>
        <v>||かっちり||</v>
      </c>
    </row>
    <row r="394" spans="1:12" thickBot="1">
      <c r="B394" s="46" t="str">
        <f>PHONETIC(C394)</f>
        <v>かねつ</v>
      </c>
      <c r="C394" s="46" t="s">
        <v>462</v>
      </c>
      <c r="D394" s="56" ph="1"/>
      <c r="E394" s="56" ph="1"/>
      <c r="J394" t="str">
        <f>IF(K394="","",IF(COUNTIF(K:K,K394)&gt;=2,"重複あり",""))</f>
        <v/>
      </c>
      <c r="K394" s="180" t="str">
        <f>C394&amp;D394</f>
        <v>加熱</v>
      </c>
      <c r="L394" t="str">
        <f>"|"&amp;RIGHT(D394,2)&amp;"|"&amp;C394&amp;"|"&amp;I394&amp;"|"</f>
        <v>||加熱||</v>
      </c>
    </row>
    <row r="395" spans="1:12" thickBot="1">
      <c r="B395" s="46" t="str">
        <f>PHONETIC(C395)</f>
        <v>がまん</v>
      </c>
      <c r="C395" s="46" t="s">
        <v>1335</v>
      </c>
      <c r="D395" s="57" ph="1"/>
      <c r="E395" s="57" ph="1"/>
      <c r="J395" t="str">
        <f>IF(K395="","",IF(COUNTIF(K:K,K395)&gt;=2,"重複あり",""))</f>
        <v/>
      </c>
      <c r="K395" s="180" t="str">
        <f>C395&amp;D395</f>
        <v>がまん</v>
      </c>
      <c r="L395" t="str">
        <f>"|"&amp;RIGHT(D395,2)&amp;"|"&amp;C395&amp;"|"&amp;I395&amp;"|"</f>
        <v>||がまん||</v>
      </c>
    </row>
    <row r="396" spans="1:12" thickBot="1">
      <c r="B396" s="46" t="str">
        <f>PHONETIC(C396)</f>
        <v>かりょくのちょうせつ</v>
      </c>
      <c r="C396" s="46" t="s">
        <v>216</v>
      </c>
      <c r="D396" s="56" ph="1"/>
      <c r="E396" s="56" ph="1"/>
      <c r="J396" t="str">
        <f>IF(K396="","",IF(COUNTIF(K:K,K396)&gt;=2,"重複あり",""))</f>
        <v/>
      </c>
      <c r="K396" s="180" t="str">
        <f>C396&amp;D396</f>
        <v>火力の調節</v>
      </c>
      <c r="L396" t="str">
        <f>"|"&amp;RIGHT(D396,2)&amp;"|"&amp;C396&amp;"|"&amp;I396&amp;"|"</f>
        <v>||火力の調節||</v>
      </c>
    </row>
    <row r="397" spans="1:12" thickBot="1">
      <c r="B397" s="46" t="str">
        <f>PHONETIC(C397)</f>
        <v>かんきょう</v>
      </c>
      <c r="C397" s="46" t="s">
        <v>337</v>
      </c>
      <c r="D397" s="56" ph="1"/>
      <c r="E397" s="56" ph="1"/>
      <c r="J397" t="str">
        <f>IF(K397="","",IF(COUNTIF(K:K,K397)&gt;=2,"重複あり",""))</f>
        <v/>
      </c>
      <c r="K397" s="180" t="str">
        <f>C397&amp;D397</f>
        <v>環境</v>
      </c>
      <c r="L397" t="str">
        <f>"|"&amp;RIGHT(D397,2)&amp;"|"&amp;C397&amp;"|"&amp;I397&amp;"|"</f>
        <v>||環境||</v>
      </c>
    </row>
    <row r="398" spans="1:12" thickBot="1">
      <c r="B398" s="46" t="str">
        <f>PHONETIC(C398)</f>
        <v>がんきょう</v>
      </c>
      <c r="C398" s="46" t="s">
        <v>428</v>
      </c>
      <c r="D398" s="56" ph="1"/>
      <c r="E398" s="56" ph="1"/>
      <c r="J398" t="str">
        <f>IF(K398="","",IF(COUNTIF(K:K,K398)&gt;=2,"重複あり",""))</f>
        <v/>
      </c>
      <c r="K398" s="180" t="str">
        <f>C398&amp;D398</f>
        <v>頑強</v>
      </c>
      <c r="L398" t="str">
        <f>"|"&amp;RIGHT(D398,2)&amp;"|"&amp;C398&amp;"|"&amp;I398&amp;"|"</f>
        <v>||頑強||</v>
      </c>
    </row>
    <row r="399" spans="1:12" thickBot="1">
      <c r="B399" s="46" t="str">
        <f>PHONETIC(C399)</f>
        <v>かんせん</v>
      </c>
      <c r="C399" s="46" t="s">
        <v>446</v>
      </c>
      <c r="D399" s="56" ph="1"/>
      <c r="E399" s="56" ph="1"/>
      <c r="J399" t="str">
        <f>IF(K399="","",IF(COUNTIF(K:K,K399)&gt;=2,"重複あり",""))</f>
        <v/>
      </c>
      <c r="K399" s="180" t="str">
        <f>C399&amp;D399</f>
        <v>感染</v>
      </c>
      <c r="L399" t="str">
        <f>"|"&amp;RIGHT(D399,2)&amp;"|"&amp;C399&amp;"|"&amp;I399&amp;"|"</f>
        <v>||感染||</v>
      </c>
    </row>
    <row r="400" spans="1:12" thickBot="1">
      <c r="B400" s="46" t="str">
        <f>PHONETIC(C400)</f>
        <v>かんつう</v>
      </c>
      <c r="C400" s="46" t="s">
        <v>449</v>
      </c>
      <c r="D400" s="56" ph="1"/>
      <c r="E400" s="56" ph="1"/>
      <c r="J400" t="str">
        <f>IF(K400="","",IF(COUNTIF(K:K,K400)&gt;=2,"重複あり",""))</f>
        <v/>
      </c>
      <c r="K400" s="180" t="str">
        <f>C400&amp;D400</f>
        <v>貫通</v>
      </c>
      <c r="L400" t="str">
        <f>"|"&amp;RIGHT(D400,2)&amp;"|"&amp;C400&amp;"|"&amp;I400&amp;"|"</f>
        <v>||貫通||</v>
      </c>
    </row>
    <row r="401" spans="1:12" thickBot="1">
      <c r="A401" s="45">
        <v>194</v>
      </c>
      <c r="B401" s="46" t="str">
        <f>PHONETIC(C401)</f>
        <v>ぎじんか</v>
      </c>
      <c r="C401" s="46" t="s">
        <v>552</v>
      </c>
      <c r="D401" s="56" ph="1"/>
      <c r="E401" s="56" ph="1"/>
      <c r="J401" t="str">
        <f>IF(K401="","",IF(COUNTIF(K:K,K401)&gt;=2,"重複あり",""))</f>
        <v/>
      </c>
      <c r="K401" s="180" t="str">
        <f>C401&amp;D401</f>
        <v>擬人化</v>
      </c>
      <c r="L401" t="str">
        <f>"|"&amp;RIGHT(D401,2)&amp;"|"&amp;C401&amp;"|"&amp;I401&amp;"|"</f>
        <v>||擬人化||</v>
      </c>
    </row>
    <row r="402" spans="1:12" thickBot="1">
      <c r="A402" s="45">
        <v>193</v>
      </c>
      <c r="B402" s="46" t="str">
        <f>PHONETIC(C402)</f>
        <v>きせき</v>
      </c>
      <c r="C402" s="46" t="s">
        <v>435</v>
      </c>
      <c r="D402" s="56" ph="1"/>
      <c r="E402" s="56" ph="1"/>
      <c r="J402" t="str">
        <f>IF(K402="","",IF(COUNTIF(K:K,K402)&gt;=2,"重複あり",""))</f>
        <v/>
      </c>
      <c r="K402" s="180" t="str">
        <f>C402&amp;D402</f>
        <v>奇跡</v>
      </c>
      <c r="L402" t="str">
        <f>"|"&amp;RIGHT(D402,2)&amp;"|"&amp;C402&amp;"|"&amp;I402&amp;"|"</f>
        <v>||奇跡||</v>
      </c>
    </row>
    <row r="403" spans="1:12" thickBot="1">
      <c r="B403" s="46" t="str">
        <f>PHONETIC(C403)</f>
        <v>ぎそう</v>
      </c>
      <c r="C403" s="46" t="s">
        <v>1179</v>
      </c>
      <c r="D403" s="57" ph="1"/>
      <c r="E403" s="57" ph="1"/>
      <c r="I403" s="47" t="s">
        <v>1183</v>
      </c>
      <c r="J403" t="str">
        <f>IF(K403="","",IF(COUNTIF(K:K,K403)&gt;=2,"重複あり",""))</f>
        <v/>
      </c>
      <c r="K403" s="180" t="str">
        <f>C403&amp;D403</f>
        <v>偽装</v>
      </c>
      <c r="L403" t="str">
        <f>"|"&amp;RIGHT(D403,2)&amp;"|"&amp;C403&amp;"|"&amp;I403&amp;"|"</f>
        <v>||偽装|特定のものを別のものであるかのように見せる|</v>
      </c>
    </row>
    <row r="404" spans="1:12" thickBot="1">
      <c r="B404" s="46" t="str">
        <f>PHONETIC(C404)</f>
        <v>ぎたい</v>
      </c>
      <c r="C404" s="46" t="s">
        <v>1178</v>
      </c>
      <c r="D404" s="57" ph="1"/>
      <c r="E404" s="57" ph="1"/>
      <c r="I404" s="47" t="s">
        <v>1180</v>
      </c>
      <c r="J404" t="str">
        <f>IF(K404="","",IF(COUNTIF(K:K,K404)&gt;=2,"重複あり",""))</f>
        <v/>
      </c>
      <c r="K404" s="180" t="str">
        <f>C404&amp;D404</f>
        <v>擬態</v>
      </c>
      <c r="L404" t="str">
        <f>"|"&amp;RIGHT(D404,2)&amp;"|"&amp;C404&amp;"|"&amp;I404&amp;"|"</f>
        <v>||擬態|自身の外見を別のものに似せる|</v>
      </c>
    </row>
    <row r="405" spans="1:12" thickBot="1">
      <c r="B405" s="46" t="str">
        <f>PHONETIC(C405)</f>
        <v>きひ</v>
      </c>
      <c r="C405" s="46" t="s">
        <v>473</v>
      </c>
      <c r="D405" s="56" ph="1"/>
      <c r="E405" s="56" ph="1"/>
      <c r="J405" t="str">
        <f>IF(K405="","",IF(COUNTIF(K:K,K405)&gt;=2,"重複あり",""))</f>
        <v/>
      </c>
      <c r="K405" s="180" t="str">
        <f>C405&amp;D405</f>
        <v>忌避</v>
      </c>
      <c r="L405" t="str">
        <f>"|"&amp;RIGHT(D405,2)&amp;"|"&amp;C405&amp;"|"&amp;I405&amp;"|"</f>
        <v>||忌避||</v>
      </c>
    </row>
    <row r="406" spans="1:12" thickBot="1">
      <c r="B406" s="46" t="str">
        <f>PHONETIC(C406)</f>
        <v>きまぐれ</v>
      </c>
      <c r="C406" s="46" t="s">
        <v>532</v>
      </c>
      <c r="D406" s="56" ph="1"/>
      <c r="E406" s="56" ph="1"/>
      <c r="J406" t="str">
        <f>IF(K406="","",IF(COUNTIF(K:K,K406)&gt;=2,"重複あり",""))</f>
        <v/>
      </c>
      <c r="K406" s="180" t="str">
        <f>C406&amp;D406</f>
        <v>きまぐれ</v>
      </c>
      <c r="L406" t="str">
        <f>"|"&amp;RIGHT(D406,2)&amp;"|"&amp;C406&amp;"|"&amp;I406&amp;"|"</f>
        <v>||きまぐれ||</v>
      </c>
    </row>
    <row r="407" spans="1:12" thickBot="1">
      <c r="A407" s="45">
        <v>192</v>
      </c>
      <c r="B407" s="46" t="str">
        <f>PHONETIC(C407)</f>
        <v>きゅうきょくせいめいたい</v>
      </c>
      <c r="C407" s="46" t="s">
        <v>205</v>
      </c>
      <c r="D407" s="56" ph="1"/>
      <c r="E407" s="56" ph="1"/>
      <c r="J407" t="str">
        <f>IF(K407="","",IF(COUNTIF(K:K,K407)&gt;=2,"重複あり",""))</f>
        <v/>
      </c>
      <c r="K407" s="180" t="str">
        <f>C407&amp;D407</f>
        <v>究極生命体</v>
      </c>
      <c r="L407" t="str">
        <f>"|"&amp;RIGHT(D407,2)&amp;"|"&amp;C407&amp;"|"&amp;I407&amp;"|"</f>
        <v>||究極生命体||</v>
      </c>
    </row>
    <row r="408" spans="1:12" thickBot="1">
      <c r="B408" s="46" t="str">
        <f>PHONETIC(C408)</f>
        <v>きゅうけつ</v>
      </c>
      <c r="C408" s="46" t="s">
        <v>399</v>
      </c>
      <c r="D408" s="47" ph="1"/>
      <c r="E408" s="47" ph="1"/>
      <c r="J408" t="str">
        <f>IF(K408="","",IF(COUNTIF(K:K,K408)&gt;=2,"重複あり",""))</f>
        <v/>
      </c>
      <c r="K408" s="180" t="str">
        <f>C408&amp;D408</f>
        <v>吸血</v>
      </c>
      <c r="L408" t="str">
        <f>"|"&amp;RIGHT(D408,2)&amp;"|"&amp;C408&amp;"|"&amp;I408&amp;"|"</f>
        <v>||吸血||</v>
      </c>
    </row>
    <row r="409" spans="1:12" thickBot="1">
      <c r="A409" s="45">
        <v>191</v>
      </c>
      <c r="B409" s="46" t="str">
        <f>PHONETIC(C409)</f>
        <v>きゅうしゅう</v>
      </c>
      <c r="C409" s="46" t="s">
        <v>234</v>
      </c>
      <c r="D409" s="47" ph="1"/>
      <c r="E409" s="47" ph="1"/>
      <c r="J409" t="str">
        <f>IF(K409="","",IF(COUNTIF(K:K,K409)&gt;=2,"重複あり",""))</f>
        <v/>
      </c>
      <c r="K409" s="180" t="str">
        <f>C409&amp;D409</f>
        <v>吸収</v>
      </c>
      <c r="L409" t="str">
        <f>"|"&amp;RIGHT(D409,2)&amp;"|"&amp;C409&amp;"|"&amp;I409&amp;"|"</f>
        <v>||吸収||</v>
      </c>
    </row>
    <row r="410" spans="1:12" thickBot="1">
      <c r="B410" s="46" t="str">
        <f>PHONETIC(C410)</f>
        <v>きゅうそくせいひょう</v>
      </c>
      <c r="C410" s="46" t="s">
        <v>217</v>
      </c>
      <c r="D410" s="47" ph="1"/>
      <c r="E410" s="47" ph="1"/>
      <c r="J410" t="str">
        <f>IF(K410="","",IF(COUNTIF(K:K,K410)&gt;=2,"重複あり",""))</f>
        <v/>
      </c>
      <c r="K410" s="180" t="str">
        <f>C410&amp;D410</f>
        <v>急速製氷</v>
      </c>
      <c r="L410" t="str">
        <f>"|"&amp;RIGHT(D410,2)&amp;"|"&amp;C410&amp;"|"&amp;I410&amp;"|"</f>
        <v>||急速製氷||</v>
      </c>
    </row>
    <row r="411" spans="1:12" thickBot="1">
      <c r="B411" s="46" t="str">
        <f>PHONETIC(C411)</f>
        <v>きょうさん</v>
      </c>
      <c r="C411" s="46" t="s">
        <v>313</v>
      </c>
      <c r="D411" s="47" ph="1"/>
      <c r="E411" s="47" ph="1"/>
      <c r="J411" t="str">
        <f>IF(K411="","",IF(COUNTIF(K:K,K411)&gt;=2,"重複あり",""))</f>
        <v/>
      </c>
      <c r="K411" s="180" t="str">
        <f>C411&amp;D411</f>
        <v>強酸</v>
      </c>
      <c r="L411" t="str">
        <f>"|"&amp;RIGHT(D411,2)&amp;"|"&amp;C411&amp;"|"&amp;I411&amp;"|"</f>
        <v>||強酸||</v>
      </c>
    </row>
    <row r="412" spans="1:12" thickBot="1">
      <c r="B412" s="46" t="str">
        <f>PHONETIC(C412)</f>
        <v>きょうしん</v>
      </c>
      <c r="C412" s="46" t="s">
        <v>416</v>
      </c>
      <c r="D412" s="47" ph="1"/>
      <c r="E412" s="47" ph="1"/>
      <c r="J412" t="str">
        <f>IF(K412="","",IF(COUNTIF(K:K,K412)&gt;=2,"重複あり",""))</f>
        <v/>
      </c>
      <c r="K412" s="180" t="str">
        <f>C412&amp;D412</f>
        <v>共振</v>
      </c>
      <c r="L412" t="str">
        <f>"|"&amp;RIGHT(D412,2)&amp;"|"&amp;C412&amp;"|"&amp;I412&amp;"|"</f>
        <v>||共振||</v>
      </c>
    </row>
    <row r="413" spans="1:12" thickBot="1">
      <c r="B413" s="46" t="str">
        <f>PHONETIC(C413)</f>
        <v>きょうせい</v>
      </c>
      <c r="C413" s="46" t="s">
        <v>270</v>
      </c>
      <c r="D413" s="47" ph="1"/>
      <c r="E413" s="47" ph="1"/>
      <c r="J413" t="str">
        <f>IF(K413="","",IF(COUNTIF(K:K,K413)&gt;=2,"重複あり",""))</f>
        <v/>
      </c>
      <c r="K413" s="180" t="str">
        <f>C413&amp;D413</f>
        <v>共生</v>
      </c>
      <c r="L413" t="str">
        <f>"|"&amp;RIGHT(D413,2)&amp;"|"&amp;C413&amp;"|"&amp;I413&amp;"|"</f>
        <v>||共生||</v>
      </c>
    </row>
    <row r="414" spans="1:12" thickBot="1">
      <c r="B414" s="46" t="str">
        <f>PHONETIC(C414)</f>
        <v>きょうせい</v>
      </c>
      <c r="C414" s="46" t="s">
        <v>272</v>
      </c>
      <c r="D414" s="47" ph="1"/>
      <c r="E414" s="47" ph="1"/>
      <c r="J414" t="str">
        <f>IF(K414="","",IF(COUNTIF(K:K,K414)&gt;=2,"重複あり",""))</f>
        <v/>
      </c>
      <c r="K414" s="180" t="str">
        <f>C414&amp;D414</f>
        <v>強制</v>
      </c>
      <c r="L414" t="str">
        <f>"|"&amp;RIGHT(D414,2)&amp;"|"&amp;C414&amp;"|"&amp;I414&amp;"|"</f>
        <v>||強制||</v>
      </c>
    </row>
    <row r="415" spans="1:12" thickBot="1">
      <c r="B415" s="46" t="str">
        <f>PHONETIC(C415)</f>
        <v>きょうゆう</v>
      </c>
      <c r="C415" s="46" t="s">
        <v>243</v>
      </c>
      <c r="D415" s="47" ph="1"/>
      <c r="E415" s="47" ph="1"/>
      <c r="J415" t="str">
        <f>IF(K415="","",IF(COUNTIF(K:K,K415)&gt;=2,"重複あり",""))</f>
        <v/>
      </c>
      <c r="K415" s="180" t="str">
        <f>C415&amp;D415</f>
        <v>共有</v>
      </c>
      <c r="L415" t="str">
        <f>"|"&amp;RIGHT(D415,2)&amp;"|"&amp;C415&amp;"|"&amp;I415&amp;"|"</f>
        <v>||共有||</v>
      </c>
    </row>
    <row r="416" spans="1:12" thickBot="1">
      <c r="A416" s="45">
        <v>190</v>
      </c>
      <c r="B416" s="46" t="str">
        <f>PHONETIC(C416)</f>
        <v>きらー</v>
      </c>
      <c r="C416" s="46" t="s">
        <v>548</v>
      </c>
      <c r="D416" s="47" ph="1"/>
      <c r="E416" s="47" ph="1"/>
      <c r="J416" t="str">
        <f>IF(K416="","",IF(COUNTIF(K:K,K416)&gt;=2,"重複あり",""))</f>
        <v/>
      </c>
      <c r="K416" s="180" t="str">
        <f>C416&amp;D416</f>
        <v>キラー</v>
      </c>
      <c r="L416" t="str">
        <f>"|"&amp;RIGHT(D416,2)&amp;"|"&amp;C416&amp;"|"&amp;I416&amp;"|"</f>
        <v>||キラー||</v>
      </c>
    </row>
    <row r="417" spans="1:12" thickBot="1">
      <c r="B417" s="46" t="str">
        <f>PHONETIC(C417)</f>
        <v>ぎらぎら</v>
      </c>
      <c r="C417" s="46" t="s">
        <v>1017</v>
      </c>
      <c r="E417" s="46" ph="1"/>
      <c r="J417" t="str">
        <f>IF(K417="","",IF(COUNTIF(K:K,K417)&gt;=2,"重複あり",""))</f>
        <v/>
      </c>
      <c r="K417" s="180" t="str">
        <f>C417&amp;D417</f>
        <v>ぎらぎら</v>
      </c>
      <c r="L417" t="str">
        <f>"|"&amp;RIGHT(D417,2)&amp;"|"&amp;C417&amp;"|"&amp;I417&amp;"|"</f>
        <v>||ぎらぎら||</v>
      </c>
    </row>
    <row r="418" spans="1:12" thickBot="1">
      <c r="B418" s="46" t="str">
        <f>PHONETIC(C418)</f>
        <v>きりょく</v>
      </c>
      <c r="C418" s="46" t="s">
        <v>291</v>
      </c>
      <c r="D418" s="47" ph="1"/>
      <c r="E418" s="47" ph="1"/>
      <c r="J418" t="str">
        <f>IF(K418="","",IF(COUNTIF(K:K,K418)&gt;=2,"重複あり",""))</f>
        <v/>
      </c>
      <c r="K418" s="180" t="str">
        <f>C418&amp;D418</f>
        <v>気力</v>
      </c>
      <c r="L418" t="str">
        <f>"|"&amp;RIGHT(D418,2)&amp;"|"&amp;C418&amp;"|"&amp;I418&amp;"|"</f>
        <v>||気力||</v>
      </c>
    </row>
    <row r="419" spans="1:12" thickBot="1">
      <c r="B419" s="46" t="str">
        <f>PHONETIC(C419)</f>
        <v>きんこうか</v>
      </c>
      <c r="C419" s="46" t="s">
        <v>796</v>
      </c>
      <c r="D419" s="47" ph="1"/>
      <c r="E419" s="47" ph="1"/>
      <c r="J419" t="str">
        <f>IF(K419="","",IF(COUNTIF(K:K,K419)&gt;=2,"重複あり",""))</f>
        <v/>
      </c>
      <c r="K419" s="180" t="str">
        <f>C419&amp;D419</f>
        <v>均衡化</v>
      </c>
      <c r="L419" t="str">
        <f>"|"&amp;RIGHT(D419,2)&amp;"|"&amp;C419&amp;"|"&amp;I419&amp;"|"</f>
        <v>||均衡化||</v>
      </c>
    </row>
    <row r="420" spans="1:12" thickBot="1">
      <c r="B420" s="46" t="str">
        <f>PHONETIC(C420)</f>
        <v>きんよく</v>
      </c>
      <c r="C420" s="46" t="s">
        <v>212</v>
      </c>
      <c r="D420" s="47" ph="1"/>
      <c r="E420" s="47" ph="1"/>
      <c r="J420" t="str">
        <f>IF(K420="","",IF(COUNTIF(K:K,K420)&gt;=2,"重複あり",""))</f>
        <v/>
      </c>
      <c r="K420" s="180" t="str">
        <f>C420&amp;D420</f>
        <v>禁欲</v>
      </c>
      <c r="L420" t="str">
        <f>"|"&amp;RIGHT(D420,2)&amp;"|"&amp;C420&amp;"|"&amp;I420&amp;"|"</f>
        <v>||禁欲||</v>
      </c>
    </row>
    <row r="421" spans="1:12" thickBot="1">
      <c r="B421" s="46" t="str">
        <f>PHONETIC(C421)</f>
        <v>くうふく</v>
      </c>
      <c r="C421" s="46" t="s">
        <v>290</v>
      </c>
      <c r="D421" s="47" ph="1"/>
      <c r="E421" s="47" ph="1"/>
      <c r="J421" t="str">
        <f>IF(K421="","",IF(COUNTIF(K:K,K421)&gt;=2,"重複あり",""))</f>
        <v/>
      </c>
      <c r="K421" s="180" t="str">
        <f>C421&amp;D421</f>
        <v>空腹</v>
      </c>
      <c r="L421" t="str">
        <f>"|"&amp;RIGHT(D421,2)&amp;"|"&amp;C421&amp;"|"&amp;I421&amp;"|"</f>
        <v>||空腹||</v>
      </c>
    </row>
    <row r="422" spans="1:12" thickBot="1">
      <c r="A422" s="45">
        <v>16</v>
      </c>
      <c r="B422" s="46" t="str">
        <f>PHONETIC(C422)</f>
        <v>ぐろたいせい</v>
      </c>
      <c r="C422" s="46" t="s">
        <v>228</v>
      </c>
      <c r="D422" s="47" ph="1"/>
      <c r="E422" s="47" ph="1"/>
      <c r="J422" t="str">
        <f>IF(K422="","",IF(COUNTIF(K:K,K422)&gt;=2,"重複あり",""))</f>
        <v/>
      </c>
      <c r="K422" s="180" t="str">
        <f>C422&amp;D422</f>
        <v>グロ耐性</v>
      </c>
      <c r="L422" t="str">
        <f>"|"&amp;RIGHT(D422,2)&amp;"|"&amp;C422&amp;"|"&amp;I422&amp;"|"</f>
        <v>||グロ耐性||</v>
      </c>
    </row>
    <row r="423" spans="1:12" thickBot="1">
      <c r="B423" s="46" t="str">
        <f>PHONETIC(C423)</f>
        <v>げいげきしすてむ</v>
      </c>
      <c r="C423" s="46" t="s">
        <v>247</v>
      </c>
      <c r="D423" s="47" ph="1"/>
      <c r="E423" s="47" ph="1"/>
      <c r="J423" t="str">
        <f>IF(K423="","",IF(COUNTIF(K:K,K423)&gt;=2,"重複あり",""))</f>
        <v/>
      </c>
      <c r="K423" s="180" t="str">
        <f>C423&amp;D423</f>
        <v>迎撃システム</v>
      </c>
      <c r="L423" t="str">
        <f>"|"&amp;RIGHT(D423,2)&amp;"|"&amp;C423&amp;"|"&amp;I423&amp;"|"</f>
        <v>||迎撃システム||</v>
      </c>
    </row>
    <row r="424" spans="1:12" thickBot="1">
      <c r="A424" s="45">
        <v>189</v>
      </c>
      <c r="B424" s="46" t="str">
        <f>PHONETIC(C424)</f>
        <v>けいけんしすてむ</v>
      </c>
      <c r="C424" s="46" t="s">
        <v>178</v>
      </c>
      <c r="D424" s="47" ph="1"/>
      <c r="E424" s="47" ph="1"/>
      <c r="J424" t="str">
        <f>IF(K424="","",IF(COUNTIF(K:K,K424)&gt;=2,"重複あり",""))</f>
        <v/>
      </c>
      <c r="K424" s="180" t="str">
        <f>C424&amp;D424</f>
        <v>経験システム</v>
      </c>
      <c r="L424" t="str">
        <f>"|"&amp;RIGHT(D424,2)&amp;"|"&amp;C424&amp;"|"&amp;I424&amp;"|"</f>
        <v>||経験システム||</v>
      </c>
    </row>
    <row r="425" spans="1:12" thickBot="1">
      <c r="B425" s="46" t="str">
        <f>PHONETIC(C425)</f>
        <v>げっこう</v>
      </c>
      <c r="C425" s="46" t="s">
        <v>410</v>
      </c>
      <c r="D425" s="47" ph="1"/>
      <c r="E425" s="47" ph="1"/>
      <c r="J425" t="str">
        <f>IF(K425="","",IF(COUNTIF(K:K,K425)&gt;=2,"重複あり",""))</f>
        <v/>
      </c>
      <c r="K425" s="180" t="str">
        <f>C425&amp;D425</f>
        <v>激昂</v>
      </c>
      <c r="L425" t="str">
        <f>"|"&amp;RIGHT(D425,2)&amp;"|"&amp;C425&amp;"|"&amp;I425&amp;"|"</f>
        <v>||激昂||</v>
      </c>
    </row>
    <row r="426" spans="1:12" thickBot="1">
      <c r="B426" s="46" t="str">
        <f>PHONETIC(C426)</f>
        <v>けっしょうか</v>
      </c>
      <c r="C426" s="46" t="s">
        <v>286</v>
      </c>
      <c r="D426" s="47" ph="1"/>
      <c r="E426" s="47" ph="1"/>
      <c r="J426" t="str">
        <f>IF(K426="","",IF(COUNTIF(K:K,K426)&gt;=2,"重複あり",""))</f>
        <v/>
      </c>
      <c r="K426" s="180" t="str">
        <f>C426&amp;D426</f>
        <v>結晶化</v>
      </c>
      <c r="L426" t="str">
        <f>"|"&amp;RIGHT(D426,2)&amp;"|"&amp;C426&amp;"|"&amp;I426&amp;"|"</f>
        <v>||結晶化||</v>
      </c>
    </row>
    <row r="427" spans="1:12" thickBot="1">
      <c r="B427" s="46" t="str">
        <f>PHONETIC(C427)</f>
        <v>けっそく</v>
      </c>
      <c r="C427" s="46" t="s">
        <v>802</v>
      </c>
      <c r="D427" s="47" ph="1"/>
      <c r="E427" s="47" ph="1"/>
      <c r="J427" t="str">
        <f>IF(K427="","",IF(COUNTIF(K:K,K427)&gt;=2,"重複あり",""))</f>
        <v/>
      </c>
      <c r="K427" s="180" t="str">
        <f>C427&amp;D427</f>
        <v>結束</v>
      </c>
      <c r="L427" t="str">
        <f>"|"&amp;RIGHT(D427,2)&amp;"|"&amp;C427&amp;"|"&amp;I427&amp;"|"</f>
        <v>||結束||</v>
      </c>
    </row>
    <row r="428" spans="1:12" thickBot="1">
      <c r="A428" s="45">
        <v>215</v>
      </c>
      <c r="B428" s="46" t="str">
        <f>PHONETIC(C428)</f>
        <v>げんかいとっぱ</v>
      </c>
      <c r="C428" s="46" t="s">
        <v>470</v>
      </c>
      <c r="D428" s="47" ph="1"/>
      <c r="E428" s="47" ph="1"/>
      <c r="J428" t="str">
        <f>IF(K428="","",IF(COUNTIF(K:K,K428)&gt;=2,"重複あり",""))</f>
        <v/>
      </c>
      <c r="K428" s="180" t="str">
        <f>C428&amp;D428</f>
        <v>限界突破</v>
      </c>
      <c r="L428" t="str">
        <f>"|"&amp;RIGHT(D428,2)&amp;"|"&amp;C428&amp;"|"&amp;I428&amp;"|"</f>
        <v>||限界突破||</v>
      </c>
    </row>
    <row r="429" spans="1:12" thickBot="1">
      <c r="B429" s="46" t="str">
        <f>PHONETIC(C429)</f>
        <v>げんご</v>
      </c>
      <c r="C429" s="46" t="s">
        <v>1186</v>
      </c>
      <c r="E429" s="46" ph="1"/>
      <c r="J429" t="str">
        <f>IF(K429="","",IF(COUNTIF(K:K,K429)&gt;=2,"重複あり",""))</f>
        <v/>
      </c>
      <c r="K429" s="180" t="str">
        <f>C429&amp;D429</f>
        <v>言語</v>
      </c>
      <c r="L429" t="str">
        <f>"|"&amp;RIGHT(D429,2)&amp;"|"&amp;C429&amp;"|"&amp;I429&amp;"|"</f>
        <v>||言語||</v>
      </c>
    </row>
    <row r="430" spans="1:12" thickBot="1">
      <c r="B430" s="46" t="str">
        <f>PHONETIC(C430)</f>
        <v>ごうおん</v>
      </c>
      <c r="C430" s="46" t="s">
        <v>316</v>
      </c>
      <c r="D430" s="47" ph="1"/>
      <c r="E430" s="47" ph="1"/>
      <c r="J430" t="str">
        <f>IF(K430="","",IF(COUNTIF(K:K,K430)&gt;=2,"重複あり",""))</f>
        <v/>
      </c>
      <c r="K430" s="180" t="str">
        <f>C430&amp;D430</f>
        <v>轟音</v>
      </c>
      <c r="L430" t="str">
        <f>"|"&amp;RIGHT(D430,2)&amp;"|"&amp;C430&amp;"|"&amp;I430&amp;"|"</f>
        <v>||轟音||</v>
      </c>
    </row>
    <row r="431" spans="1:12" thickBot="1">
      <c r="A431" s="45">
        <v>213</v>
      </c>
      <c r="B431" s="46" t="str">
        <f>PHONETIC(C431)</f>
        <v>こうかんどじょうしょう</v>
      </c>
      <c r="C431" s="46" t="s">
        <v>200</v>
      </c>
      <c r="D431" s="47" ph="1"/>
      <c r="E431" s="47" ph="1"/>
      <c r="J431" t="str">
        <f>IF(K431="","",IF(COUNTIF(K:K,K431)&gt;=2,"重複あり",""))</f>
        <v/>
      </c>
      <c r="K431" s="180" t="str">
        <f>C431&amp;D431</f>
        <v>好感度上昇</v>
      </c>
      <c r="L431" t="str">
        <f>"|"&amp;RIGHT(D431,2)&amp;"|"&amp;C431&amp;"|"&amp;I431&amp;"|"</f>
        <v>||好感度上昇||</v>
      </c>
    </row>
    <row r="432" spans="1:12" thickBot="1">
      <c r="B432" s="46" t="str">
        <f>PHONETIC(C432)</f>
        <v>こうきしん</v>
      </c>
      <c r="C432" s="46" t="s">
        <v>340</v>
      </c>
      <c r="D432" s="47" ph="1"/>
      <c r="E432" s="47" ph="1"/>
      <c r="J432" t="str">
        <f>IF(K432="","",IF(COUNTIF(K:K,K432)&gt;=2,"重複あり",""))</f>
        <v/>
      </c>
      <c r="K432" s="180" t="str">
        <f>C432&amp;D432</f>
        <v>好奇心</v>
      </c>
      <c r="L432" t="str">
        <f>"|"&amp;RIGHT(D432,2)&amp;"|"&amp;C432&amp;"|"&amp;I432&amp;"|"</f>
        <v>||好奇心||</v>
      </c>
    </row>
    <row r="433" spans="1:12" thickBot="1">
      <c r="A433" s="45">
        <v>1</v>
      </c>
      <c r="B433" s="46" t="str">
        <f>PHONETIC(C433)</f>
        <v>こうげき</v>
      </c>
      <c r="C433" s="46" t="s">
        <v>287</v>
      </c>
      <c r="D433" s="47" ph="1"/>
      <c r="E433" s="47" ph="1"/>
      <c r="I433" s="47" t="s">
        <v>556</v>
      </c>
      <c r="J433" t="str">
        <f>IF(K433="","",IF(COUNTIF(K:K,K433)&gt;=2,"重複あり",""))</f>
        <v/>
      </c>
      <c r="K433" s="180" t="str">
        <f>C433&amp;D433</f>
        <v>攻撃</v>
      </c>
      <c r="L433" t="str">
        <f>"|"&amp;RIGHT(D433,2)&amp;"|"&amp;C433&amp;"|"&amp;I433&amp;"|"</f>
        <v>||攻撃|攻撃時ダメージ追加１点|</v>
      </c>
    </row>
    <row r="434" spans="1:12" thickBot="1">
      <c r="A434" s="45">
        <v>2</v>
      </c>
      <c r="B434" s="46" t="str">
        <f>PHONETIC(C434)</f>
        <v>こうげきりょく</v>
      </c>
      <c r="C434" s="46" t="s">
        <v>560</v>
      </c>
      <c r="D434" s="47" ph="1"/>
      <c r="E434" s="47" ph="1"/>
      <c r="I434" s="47" t="s">
        <v>561</v>
      </c>
      <c r="J434" t="str">
        <f>IF(K434="","",IF(COUNTIF(K:K,K434)&gt;=2,"重複あり",""))</f>
        <v/>
      </c>
      <c r="K434" s="180" t="str">
        <f>C434&amp;D434</f>
        <v>攻撃力</v>
      </c>
      <c r="L434" t="str">
        <f>"|"&amp;RIGHT(D434,2)&amp;"|"&amp;C434&amp;"|"&amp;I434&amp;"|"</f>
        <v>||攻撃力|ダメージ追加１点|</v>
      </c>
    </row>
    <row r="435" spans="1:12" thickBot="1">
      <c r="A435" s="45">
        <v>35</v>
      </c>
      <c r="B435" s="46" t="str">
        <f>PHONETIC(C435)</f>
        <v>こうしょうじゅつ</v>
      </c>
      <c r="C435" s="46" t="s">
        <v>568</v>
      </c>
      <c r="D435" s="47" ph="1"/>
      <c r="E435" s="47" ph="1"/>
      <c r="J435" t="str">
        <f>IF(K435="","",IF(COUNTIF(K:K,K435)&gt;=2,"重複あり",""))</f>
        <v/>
      </c>
      <c r="K435" s="180" t="str">
        <f>C435&amp;D435</f>
        <v>交渉術</v>
      </c>
      <c r="L435" t="str">
        <f>"|"&amp;RIGHT(D435,2)&amp;"|"&amp;C435&amp;"|"&amp;I435&amp;"|"</f>
        <v>||交渉術||</v>
      </c>
    </row>
    <row r="436" spans="1:12" thickBot="1">
      <c r="B436" s="46" t="str">
        <f>PHONETIC(C436)</f>
        <v>こうせんへいき</v>
      </c>
      <c r="C436" s="46" t="s">
        <v>268</v>
      </c>
      <c r="D436" s="47" ph="1"/>
      <c r="E436" s="47" ph="1"/>
      <c r="J436" t="str">
        <f>IF(K436="","",IF(COUNTIF(K:K,K436)&gt;=2,"重複あり",""))</f>
        <v/>
      </c>
      <c r="K436" s="180" t="str">
        <f>C436&amp;D436</f>
        <v>光線兵器</v>
      </c>
      <c r="L436" t="str">
        <f>"|"&amp;RIGHT(D436,2)&amp;"|"&amp;C436&amp;"|"&amp;I436&amp;"|"</f>
        <v>||光線兵器||</v>
      </c>
    </row>
    <row r="437" spans="1:12" thickBot="1">
      <c r="A437" s="45">
        <v>26</v>
      </c>
      <c r="B437" s="46" t="str">
        <f>PHONETIC(C437)</f>
        <v>こうれいじゅつ</v>
      </c>
      <c r="C437" s="46" t="s">
        <v>168</v>
      </c>
      <c r="D437" s="47" ph="1"/>
      <c r="E437" s="47" ph="1"/>
      <c r="J437" t="str">
        <f>IF(K437="","",IF(COUNTIF(K:K,K437)&gt;=2,"重複あり",""))</f>
        <v/>
      </c>
      <c r="K437" s="180" t="str">
        <f>C437&amp;D437</f>
        <v>降霊術</v>
      </c>
      <c r="L437" t="str">
        <f>"|"&amp;RIGHT(D437,2)&amp;"|"&amp;C437&amp;"|"&amp;I437&amp;"|"</f>
        <v>||降霊術||</v>
      </c>
    </row>
    <row r="438" spans="1:12" thickBot="1">
      <c r="A438" s="45">
        <v>211</v>
      </c>
      <c r="B438" s="46" t="str">
        <f>PHONETIC(C438)</f>
        <v>こじせいご</v>
      </c>
      <c r="C438" s="46" t="s">
        <v>498</v>
      </c>
      <c r="D438" s="47" ph="1"/>
      <c r="E438" s="47" ph="1"/>
      <c r="J438" t="str">
        <f>IF(K438="","",IF(COUNTIF(K:K,K438)&gt;=2,"重複あり",""))</f>
        <v/>
      </c>
      <c r="K438" s="180" t="str">
        <f>C438&amp;D438</f>
        <v>故事成語</v>
      </c>
      <c r="L438" t="str">
        <f>"|"&amp;RIGHT(D438,2)&amp;"|"&amp;C438&amp;"|"&amp;I438&amp;"|"</f>
        <v>||故事成語||</v>
      </c>
    </row>
    <row r="439" spans="1:12" thickBot="1">
      <c r="A439" s="45">
        <v>188</v>
      </c>
      <c r="B439" s="46" t="str">
        <f>PHONETIC(C439)</f>
        <v>ことわざ</v>
      </c>
      <c r="C439" s="46" t="s">
        <v>499</v>
      </c>
      <c r="D439" s="47" ph="1"/>
      <c r="E439" s="47" ph="1"/>
      <c r="J439" t="str">
        <f>IF(K439="","",IF(COUNTIF(K:K,K439)&gt;=2,"重複あり",""))</f>
        <v/>
      </c>
      <c r="K439" s="180" t="str">
        <f>C439&amp;D439</f>
        <v>諺</v>
      </c>
      <c r="L439" t="str">
        <f>"|"&amp;RIGHT(D439,2)&amp;"|"&amp;C439&amp;"|"&amp;I439&amp;"|"</f>
        <v>||諺||</v>
      </c>
    </row>
    <row r="440" spans="1:12" thickBot="1">
      <c r="A440" s="45">
        <v>27</v>
      </c>
      <c r="B440" s="46" t="str">
        <f>PHONETIC(C440)</f>
        <v>さいほうじゅつ</v>
      </c>
      <c r="C440" s="46" t="s">
        <v>218</v>
      </c>
      <c r="D440" s="47" ph="1"/>
      <c r="E440" s="47" ph="1"/>
      <c r="J440" t="str">
        <f>IF(K440="","",IF(COUNTIF(K:K,K440)&gt;=2,"重複あり",""))</f>
        <v/>
      </c>
      <c r="K440" s="180" t="str">
        <f>C440&amp;D440</f>
        <v>裁縫術</v>
      </c>
      <c r="L440" t="str">
        <f>"|"&amp;RIGHT(D440,2)&amp;"|"&amp;C440&amp;"|"&amp;I440&amp;"|"</f>
        <v>||裁縫術||</v>
      </c>
    </row>
    <row r="441" spans="1:12" thickBot="1">
      <c r="B441" s="46" t="str">
        <f>PHONETIC(C441)</f>
        <v>ささやき</v>
      </c>
      <c r="C441" s="46" t="s">
        <v>1328</v>
      </c>
      <c r="E441" s="46" ph="1"/>
      <c r="J441" t="str">
        <f>IF(K441="","",IF(COUNTIF(K:K,K441)&gt;=2,"重複あり",""))</f>
        <v/>
      </c>
      <c r="K441" s="180" t="str">
        <f>C441&amp;D441</f>
        <v>ささやき</v>
      </c>
      <c r="L441" t="str">
        <f>"|"&amp;RIGHT(D441,2)&amp;"|"&amp;C441&amp;"|"&amp;I441&amp;"|"</f>
        <v>||ささやき||</v>
      </c>
    </row>
    <row r="442" spans="1:12" thickBot="1">
      <c r="B442" s="46" t="str">
        <f>PHONETIC(C442)</f>
        <v>ざんげ</v>
      </c>
      <c r="C442" s="46" t="s">
        <v>471</v>
      </c>
      <c r="D442" s="47" ph="1"/>
      <c r="E442" s="47" ph="1"/>
      <c r="J442" t="str">
        <f>IF(K442="","",IF(COUNTIF(K:K,K442)&gt;=2,"重複あり",""))</f>
        <v/>
      </c>
      <c r="K442" s="180" t="str">
        <f>C442&amp;D442</f>
        <v>懺悔</v>
      </c>
      <c r="L442" t="str">
        <f>"|"&amp;RIGHT(D442,2)&amp;"|"&amp;C442&amp;"|"&amp;I442&amp;"|"</f>
        <v>||懺悔||</v>
      </c>
    </row>
    <row r="443" spans="1:12" thickBot="1">
      <c r="A443" s="45">
        <v>204</v>
      </c>
      <c r="B443" s="46" t="str">
        <f>PHONETIC(C443)</f>
        <v>さんび</v>
      </c>
      <c r="C443" s="46" t="s">
        <v>414</v>
      </c>
      <c r="D443" s="47" ph="1"/>
      <c r="E443" s="47" ph="1"/>
      <c r="J443" t="str">
        <f>IF(K443="","",IF(COUNTIF(K:K,K443)&gt;=2,"重複あり",""))</f>
        <v/>
      </c>
      <c r="K443" s="180" t="str">
        <f>C443&amp;D443</f>
        <v>賛美</v>
      </c>
      <c r="L443" t="str">
        <f>"|"&amp;RIGHT(D443,2)&amp;"|"&amp;C443&amp;"|"&amp;I443&amp;"|"</f>
        <v>||賛美||</v>
      </c>
    </row>
    <row r="444" spans="1:12" thickBot="1">
      <c r="B444" s="46" t="str">
        <f>PHONETIC(C444)</f>
        <v>じかんぎゃくてん</v>
      </c>
      <c r="C444" s="46" t="s">
        <v>317</v>
      </c>
      <c r="D444" s="47" ph="1"/>
      <c r="E444" s="47" ph="1"/>
      <c r="J444" t="str">
        <f>IF(K444="","",IF(COUNTIF(K:K,K444)&gt;=2,"重複あり",""))</f>
        <v/>
      </c>
      <c r="K444" s="180" t="str">
        <f>C444&amp;D444</f>
        <v>時間逆転</v>
      </c>
      <c r="L444" t="str">
        <f>"|"&amp;RIGHT(D444,2)&amp;"|"&amp;C444&amp;"|"&amp;I444&amp;"|"</f>
        <v>||時間逆転||</v>
      </c>
    </row>
    <row r="445" spans="1:12" thickBot="1">
      <c r="B445" s="46" t="str">
        <f>PHONETIC(C445)</f>
        <v>しきべつ</v>
      </c>
      <c r="C445" s="46" t="s">
        <v>1342</v>
      </c>
      <c r="E445" s="46" ph="1"/>
      <c r="J445" t="str">
        <f>IF(K445="","",IF(COUNTIF(K:K,K445)&gt;=2,"重複あり",""))</f>
        <v/>
      </c>
      <c r="K445" s="180" t="str">
        <f>C445&amp;D445</f>
        <v>識別</v>
      </c>
      <c r="L445" t="str">
        <f>"|"&amp;RIGHT(D445,2)&amp;"|"&amp;C445&amp;"|"&amp;I445&amp;"|"</f>
        <v>||識別||</v>
      </c>
    </row>
    <row r="446" spans="1:12" thickBot="1">
      <c r="A446" s="45">
        <v>203</v>
      </c>
      <c r="B446" s="46" t="str">
        <f>PHONETIC(C446)</f>
        <v>じこぎせい</v>
      </c>
      <c r="C446" s="46" t="s">
        <v>497</v>
      </c>
      <c r="D446" s="47" ph="1"/>
      <c r="E446" s="47" ph="1"/>
      <c r="J446" t="str">
        <f>IF(K446="","",IF(COUNTIF(K:K,K446)&gt;=2,"重複あり",""))</f>
        <v/>
      </c>
      <c r="K446" s="180" t="str">
        <f>C446&amp;D446</f>
        <v>自己犠牲</v>
      </c>
      <c r="L446" t="str">
        <f>"|"&amp;RIGHT(D446,2)&amp;"|"&amp;C446&amp;"|"&amp;I446&amp;"|"</f>
        <v>||自己犠牲||</v>
      </c>
    </row>
    <row r="447" spans="1:12" thickBot="1">
      <c r="B447" s="46" t="str">
        <f>PHONETIC(C447)</f>
        <v>しっかり</v>
      </c>
      <c r="C447" s="46" t="s">
        <v>1020</v>
      </c>
      <c r="E447" s="46" ph="1"/>
      <c r="J447" t="str">
        <f>IF(K447="","",IF(COUNTIF(K:K,K447)&gt;=2,"重複あり",""))</f>
        <v/>
      </c>
      <c r="K447" s="180" t="str">
        <f>C447&amp;D447</f>
        <v>しっかり</v>
      </c>
      <c r="L447" t="str">
        <f>"|"&amp;RIGHT(D447,2)&amp;"|"&amp;C447&amp;"|"&amp;I447&amp;"|"</f>
        <v>||しっかり||</v>
      </c>
    </row>
    <row r="448" spans="1:12" thickBot="1">
      <c r="B448" s="46" t="str">
        <f>PHONETIC(C448)</f>
        <v>じっくり</v>
      </c>
      <c r="C448" s="46" t="s">
        <v>1013</v>
      </c>
      <c r="E448" s="46" ph="1"/>
      <c r="J448" t="str">
        <f>IF(K448="","",IF(COUNTIF(K:K,K448)&gt;=2,"重複あり",""))</f>
        <v/>
      </c>
      <c r="K448" s="180" t="str">
        <f>C448&amp;D448</f>
        <v>じっくり</v>
      </c>
      <c r="L448" t="str">
        <f>"|"&amp;RIGHT(D448,2)&amp;"|"&amp;C448&amp;"|"&amp;I448&amp;"|"</f>
        <v>||じっくり||</v>
      </c>
    </row>
    <row r="449" spans="1:12" thickBot="1">
      <c r="A449" s="45">
        <v>187</v>
      </c>
      <c r="B449" s="46" t="str">
        <f>PHONETIC(C449)</f>
        <v>しはいのまがん</v>
      </c>
      <c r="C449" s="46" t="s">
        <v>180</v>
      </c>
      <c r="D449" s="47" ph="1"/>
      <c r="E449" s="47" ph="1"/>
      <c r="J449" t="str">
        <f>IF(K449="","",IF(COUNTIF(K:K,K449)&gt;=2,"重複あり",""))</f>
        <v/>
      </c>
      <c r="K449" s="180" t="str">
        <f>C449&amp;D449</f>
        <v>支配の魔眼</v>
      </c>
      <c r="L449" t="str">
        <f>"|"&amp;RIGHT(D449,2)&amp;"|"&amp;C449&amp;"|"&amp;I449&amp;"|"</f>
        <v>||支配の魔眼||</v>
      </c>
    </row>
    <row r="450" spans="1:12" thickBot="1">
      <c r="A450" s="45">
        <v>216</v>
      </c>
      <c r="B450" s="46" t="str">
        <f>PHONETIC(C450)</f>
        <v>しゅじんこうほせい</v>
      </c>
      <c r="C450" s="46" t="s">
        <v>472</v>
      </c>
      <c r="D450" s="47" ph="1"/>
      <c r="E450" s="47" ph="1"/>
      <c r="J450" t="str">
        <f>IF(K450="","",IF(COUNTIF(K:K,K450)&gt;=2,"重複あり",""))</f>
        <v/>
      </c>
      <c r="K450" s="180" t="str">
        <f>C450&amp;D450</f>
        <v>主人公補正</v>
      </c>
      <c r="L450" t="str">
        <f>"|"&amp;RIGHT(D450,2)&amp;"|"&amp;C450&amp;"|"&amp;I450&amp;"|"</f>
        <v>||主人公補正||</v>
      </c>
    </row>
    <row r="451" spans="1:12" thickBot="1">
      <c r="A451" s="45">
        <v>186</v>
      </c>
      <c r="B451" s="46" t="str">
        <f>PHONETIC(C451)</f>
        <v>しゅんかんいどう</v>
      </c>
      <c r="C451" s="46" t="s">
        <v>188</v>
      </c>
      <c r="D451" s="47" ph="1"/>
      <c r="E451" s="47" ph="1"/>
      <c r="J451" t="str">
        <f>IF(K451="","",IF(COUNTIF(K:K,K451)&gt;=2,"重複あり",""))</f>
        <v/>
      </c>
      <c r="K451" s="180" t="str">
        <f>C451&amp;D451</f>
        <v>瞬間移動</v>
      </c>
      <c r="L451" t="str">
        <f>"|"&amp;RIGHT(D451,2)&amp;"|"&amp;C451&amp;"|"&amp;I451&amp;"|"</f>
        <v>||瞬間移動||</v>
      </c>
    </row>
    <row r="452" spans="1:12" thickBot="1">
      <c r="B452" s="46" t="str">
        <f>PHONETIC(C452)</f>
        <v>しゅんそく</v>
      </c>
      <c r="C452" s="46" t="s">
        <v>211</v>
      </c>
      <c r="D452" s="47" ph="1"/>
      <c r="E452" s="47" ph="1"/>
      <c r="J452" t="str">
        <f>IF(K452="","",IF(COUNTIF(K:K,K452)&gt;=2,"重複あり",""))</f>
        <v/>
      </c>
      <c r="K452" s="180" t="str">
        <f>C452&amp;D452</f>
        <v>俊足</v>
      </c>
      <c r="L452" t="str">
        <f>"|"&amp;RIGHT(D452,2)&amp;"|"&amp;C452&amp;"|"&amp;I452&amp;"|"</f>
        <v>||俊足||</v>
      </c>
    </row>
    <row r="453" spans="1:12" thickBot="1">
      <c r="B453" s="46" t="str">
        <f>PHONETIC(C453)</f>
        <v>しゅんそく</v>
      </c>
      <c r="C453" s="46" t="s">
        <v>456</v>
      </c>
      <c r="D453" s="47" ph="1"/>
      <c r="E453" s="47" ph="1"/>
      <c r="J453" t="str">
        <f>IF(K453="","",IF(COUNTIF(K:K,K453)&gt;=2,"重複あり",""))</f>
        <v/>
      </c>
      <c r="K453" s="180" t="str">
        <f>C453&amp;D453</f>
        <v>瞬即</v>
      </c>
      <c r="L453" t="str">
        <f>"|"&amp;RIGHT(D453,2)&amp;"|"&amp;C453&amp;"|"&amp;I453&amp;"|"</f>
        <v>||瞬即||</v>
      </c>
    </row>
    <row r="454" spans="1:12" thickBot="1">
      <c r="B454" s="46" t="str">
        <f>PHONETIC(C454)</f>
        <v>しょうさん</v>
      </c>
      <c r="C454" s="46" t="s">
        <v>419</v>
      </c>
      <c r="D454" s="47" ph="1"/>
      <c r="E454" s="47" ph="1"/>
      <c r="J454" t="str">
        <f>IF(K454="","",IF(COUNTIF(K:K,K454)&gt;=2,"重複あり",""))</f>
        <v/>
      </c>
      <c r="K454" s="180" t="str">
        <f>C454&amp;D454</f>
        <v>消散</v>
      </c>
      <c r="L454" t="str">
        <f>"|"&amp;RIGHT(D454,2)&amp;"|"&amp;C454&amp;"|"&amp;I454&amp;"|"</f>
        <v>||消散||</v>
      </c>
    </row>
    <row r="455" spans="1:12" thickBot="1">
      <c r="B455" s="46" t="str">
        <f>PHONETIC(C455)</f>
        <v>しょうしつ</v>
      </c>
      <c r="C455" s="46" t="s">
        <v>420</v>
      </c>
      <c r="D455" s="47" ph="1"/>
      <c r="E455" s="47" ph="1"/>
      <c r="J455" t="str">
        <f>IF(K455="","",IF(COUNTIF(K:K,K455)&gt;=2,"重複あり",""))</f>
        <v/>
      </c>
      <c r="K455" s="180" t="str">
        <f>C455&amp;D455</f>
        <v>消失</v>
      </c>
      <c r="L455" t="str">
        <f>"|"&amp;RIGHT(D455,2)&amp;"|"&amp;C455&amp;"|"&amp;I455&amp;"|"</f>
        <v>||消失||</v>
      </c>
    </row>
    <row r="456" spans="1:12" thickBot="1">
      <c r="A456" s="45">
        <v>184</v>
      </c>
      <c r="B456" s="46" t="str">
        <f>PHONETIC(C456)</f>
        <v>じょうと</v>
      </c>
      <c r="C456" s="46" t="s">
        <v>453</v>
      </c>
      <c r="D456" s="47" ph="1"/>
      <c r="E456" s="47" ph="1"/>
      <c r="J456" t="str">
        <f>IF(K456="","",IF(COUNTIF(K:K,K456)&gt;=2,"重複あり",""))</f>
        <v/>
      </c>
      <c r="K456" s="180" t="str">
        <f>C456&amp;D456</f>
        <v>譲渡</v>
      </c>
      <c r="L456" t="str">
        <f>"|"&amp;RIGHT(D456,2)&amp;"|"&amp;C456&amp;"|"&amp;I456&amp;"|"</f>
        <v>||譲渡||</v>
      </c>
    </row>
    <row r="457" spans="1:12" thickBot="1">
      <c r="B457" s="46" t="str">
        <f>PHONETIC(C457)</f>
        <v>じょうぶなあご</v>
      </c>
      <c r="C457" s="46" t="s">
        <v>169</v>
      </c>
      <c r="D457" s="47" ph="1"/>
      <c r="E457" s="47" ph="1"/>
      <c r="J457" t="str">
        <f>IF(K457="","",IF(COUNTIF(K:K,K457)&gt;=2,"重複あり",""))</f>
        <v/>
      </c>
      <c r="K457" s="180" t="str">
        <f>C457&amp;D457</f>
        <v>丈夫な顎</v>
      </c>
      <c r="L457" t="str">
        <f>"|"&amp;RIGHT(D457,2)&amp;"|"&amp;C457&amp;"|"&amp;I457&amp;"|"</f>
        <v>||丈夫な顎||</v>
      </c>
    </row>
    <row r="458" spans="1:12" thickBot="1">
      <c r="B458" s="46" t="str">
        <f>PHONETIC(C458)</f>
        <v>じょうほうかいじ</v>
      </c>
      <c r="C458" s="46" t="s">
        <v>1022</v>
      </c>
      <c r="D458" s="47" ph="1"/>
      <c r="E458" s="47" ph="1"/>
      <c r="J458" t="str">
        <f>IF(K458="","",IF(COUNTIF(K:K,K458)&gt;=2,"重複あり",""))</f>
        <v/>
      </c>
      <c r="K458" s="180" t="str">
        <f>C458&amp;D458</f>
        <v>情報開示</v>
      </c>
      <c r="L458" t="str">
        <f>"|"&amp;RIGHT(D458,2)&amp;"|"&amp;C458&amp;"|"&amp;I458&amp;"|"</f>
        <v>||情報開示||</v>
      </c>
    </row>
    <row r="459" spans="1:12" thickBot="1">
      <c r="B459" s="46" t="str">
        <f>PHONETIC(C459)</f>
        <v>しょくじ</v>
      </c>
      <c r="C459" s="46" t="s">
        <v>292</v>
      </c>
      <c r="D459" s="47" ph="1"/>
      <c r="E459" s="47" ph="1"/>
      <c r="J459" t="str">
        <f>IF(K459="","",IF(COUNTIF(K:K,K459)&gt;=2,"重複あり",""))</f>
        <v/>
      </c>
      <c r="K459" s="180" t="str">
        <f>C459&amp;D459</f>
        <v>食事</v>
      </c>
      <c r="L459" t="str">
        <f>"|"&amp;RIGHT(D459,2)&amp;"|"&amp;C459&amp;"|"&amp;I459&amp;"|"</f>
        <v>||食事||</v>
      </c>
    </row>
    <row r="460" spans="1:12" thickBot="1">
      <c r="A460" s="45">
        <v>34</v>
      </c>
      <c r="B460" s="46" t="str">
        <f>PHONETIC(C460)</f>
        <v>しょせいじゅつ</v>
      </c>
      <c r="C460" s="46" t="s">
        <v>567</v>
      </c>
      <c r="D460" s="47" ph="1"/>
      <c r="E460" s="47" ph="1"/>
      <c r="J460" t="str">
        <f>IF(K460="","",IF(COUNTIF(K:K,K460)&gt;=2,"重複あり",""))</f>
        <v/>
      </c>
      <c r="K460" s="180" t="str">
        <f>C460&amp;D460</f>
        <v>処世術</v>
      </c>
      <c r="L460" t="str">
        <f>"|"&amp;RIGHT(D460,2)&amp;"|"&amp;C460&amp;"|"&amp;I460&amp;"|"</f>
        <v>||処世術||</v>
      </c>
    </row>
    <row r="461" spans="1:12" thickBot="1">
      <c r="B461" s="46" t="str">
        <f>PHONETIC(C461)</f>
        <v>しんがん</v>
      </c>
      <c r="C461" s="46" t="s">
        <v>302</v>
      </c>
      <c r="D461" s="47" ph="1"/>
      <c r="E461" s="47" ph="1"/>
      <c r="J461" t="str">
        <f>IF(K461="","",IF(COUNTIF(K:K,K461)&gt;=2,"重複あり",""))</f>
        <v/>
      </c>
      <c r="K461" s="180" t="str">
        <f>C461&amp;D461</f>
        <v>心眼</v>
      </c>
      <c r="L461" t="str">
        <f>"|"&amp;RIGHT(D461,2)&amp;"|"&amp;C461&amp;"|"&amp;I461&amp;"|"</f>
        <v>||心眼||</v>
      </c>
    </row>
    <row r="462" spans="1:12" thickBot="1">
      <c r="B462" s="46" t="str">
        <f>PHONETIC(C462)</f>
        <v>しんこうほうこう</v>
      </c>
      <c r="C462" s="46" t="s">
        <v>239</v>
      </c>
      <c r="D462" s="47" ph="1"/>
      <c r="E462" s="47" ph="1"/>
      <c r="J462" t="str">
        <f>IF(K462="","",IF(COUNTIF(K:K,K462)&gt;=2,"重複あり",""))</f>
        <v/>
      </c>
      <c r="K462" s="180" t="str">
        <f>C462&amp;D462</f>
        <v>進行方向</v>
      </c>
      <c r="L462" t="str">
        <f>"|"&amp;RIGHT(D462,2)&amp;"|"&amp;C462&amp;"|"&amp;I462&amp;"|"</f>
        <v>||進行方向||</v>
      </c>
    </row>
    <row r="463" spans="1:12" thickBot="1">
      <c r="B463" s="46" t="str">
        <f>PHONETIC(C463)</f>
        <v>しんしょくおせん</v>
      </c>
      <c r="C463" s="46" t="s">
        <v>244</v>
      </c>
      <c r="D463" s="47" ph="1"/>
      <c r="E463" s="47" ph="1"/>
      <c r="J463" t="str">
        <f>IF(K463="","",IF(COUNTIF(K:K,K463)&gt;=2,"重複あり",""))</f>
        <v/>
      </c>
      <c r="K463" s="180" t="str">
        <f>C463&amp;D463</f>
        <v>浸食汚染</v>
      </c>
      <c r="L463" t="str">
        <f>"|"&amp;RIGHT(D463,2)&amp;"|"&amp;C463&amp;"|"&amp;I463&amp;"|"</f>
        <v>||浸食汚染||</v>
      </c>
    </row>
    <row r="464" spans="1:12" thickBot="1">
      <c r="B464" s="46" t="str">
        <f>PHONETIC(C464)</f>
        <v>しんわ</v>
      </c>
      <c r="C464" s="46" t="s">
        <v>450</v>
      </c>
      <c r="D464" s="47" ph="1"/>
      <c r="E464" s="47" ph="1"/>
      <c r="J464" t="str">
        <f>IF(K464="","",IF(COUNTIF(K:K,K464)&gt;=2,"重複あり",""))</f>
        <v/>
      </c>
      <c r="K464" s="180" t="str">
        <f>C464&amp;D464</f>
        <v>親和</v>
      </c>
      <c r="L464" t="str">
        <f>"|"&amp;RIGHT(D464,2)&amp;"|"&amp;C464&amp;"|"&amp;I464&amp;"|"</f>
        <v>||親和||</v>
      </c>
    </row>
    <row r="465" spans="1:12" thickBot="1">
      <c r="B465" s="46" t="str">
        <f>PHONETIC(C465)</f>
        <v>すいえい</v>
      </c>
      <c r="C465" s="46" t="s">
        <v>193</v>
      </c>
      <c r="D465" s="47" ph="1"/>
      <c r="E465" s="47" ph="1"/>
      <c r="J465" t="str">
        <f>IF(K465="","",IF(COUNTIF(K:K,K465)&gt;=2,"重複あり",""))</f>
        <v/>
      </c>
      <c r="K465" s="180" t="str">
        <f>C465&amp;D465</f>
        <v>水泳</v>
      </c>
      <c r="L465" t="str">
        <f>"|"&amp;RIGHT(D465,2)&amp;"|"&amp;C465&amp;"|"&amp;I465&amp;"|"</f>
        <v>||水泳||</v>
      </c>
    </row>
    <row r="466" spans="1:12" thickBot="1">
      <c r="B466" s="46" t="str">
        <f>PHONETIC(C466)</f>
        <v>すいこみぱわー</v>
      </c>
      <c r="C466" s="46" t="s">
        <v>534</v>
      </c>
      <c r="D466" s="47" ph="1"/>
      <c r="E466" s="47" ph="1"/>
      <c r="J466" t="str">
        <f>IF(K466="","",IF(COUNTIF(K:K,K466)&gt;=2,"重複あり",""))</f>
        <v/>
      </c>
      <c r="K466" s="180" t="str">
        <f>C466&amp;D466</f>
        <v>すいこみパワー</v>
      </c>
      <c r="L466" t="str">
        <f>"|"&amp;RIGHT(D466,2)&amp;"|"&amp;C466&amp;"|"&amp;I466&amp;"|"</f>
        <v>||すいこみパワー||</v>
      </c>
    </row>
    <row r="467" spans="1:12" thickBot="1">
      <c r="B467" s="46" t="str">
        <f>PHONETIC(C467)</f>
        <v>すいちゅうほこう</v>
      </c>
      <c r="C467" s="46" t="s">
        <v>227</v>
      </c>
      <c r="D467" s="47" ph="1"/>
      <c r="E467" s="47" ph="1"/>
      <c r="J467" t="str">
        <f>IF(K467="","",IF(COUNTIF(K:K,K467)&gt;=2,"重複あり",""))</f>
        <v/>
      </c>
      <c r="K467" s="180" t="str">
        <f>C467&amp;D467</f>
        <v>水中歩行</v>
      </c>
      <c r="L467" t="str">
        <f>"|"&amp;RIGHT(D467,2)&amp;"|"&amp;C467&amp;"|"&amp;I467&amp;"|"</f>
        <v>||水中歩行||</v>
      </c>
    </row>
    <row r="468" spans="1:12" thickBot="1">
      <c r="B468" s="46" t="str">
        <f>PHONETIC(C468)</f>
        <v>すたみな</v>
      </c>
      <c r="C468" s="46" t="s">
        <v>535</v>
      </c>
      <c r="D468" s="47" ph="1"/>
      <c r="E468" s="47" ph="1"/>
      <c r="J468" t="str">
        <f>IF(K468="","",IF(COUNTIF(K:K,K468)&gt;=2,"重複あり",""))</f>
        <v/>
      </c>
      <c r="K468" s="180" t="str">
        <f>C468&amp;D468</f>
        <v>スタミナ</v>
      </c>
      <c r="L468" t="str">
        <f>"|"&amp;RIGHT(D468,2)&amp;"|"&amp;C468&amp;"|"&amp;I468&amp;"|"</f>
        <v>||スタミナ||</v>
      </c>
    </row>
    <row r="469" spans="1:12" thickBot="1">
      <c r="B469" s="46" t="str">
        <f>PHONETIC(C469)</f>
        <v>すとーむ</v>
      </c>
      <c r="C469" s="46" t="s">
        <v>536</v>
      </c>
      <c r="D469" s="47" ph="1"/>
      <c r="E469" s="47" ph="1"/>
      <c r="J469" t="str">
        <f>IF(K469="","",IF(COUNTIF(K:K,K469)&gt;=2,"重複あり",""))</f>
        <v/>
      </c>
      <c r="K469" s="180" t="str">
        <f>C469&amp;D469</f>
        <v>ストーム</v>
      </c>
      <c r="L469" t="str">
        <f>"|"&amp;RIGHT(D469,2)&amp;"|"&amp;C469&amp;"|"&amp;I469&amp;"|"</f>
        <v>||ストーム||</v>
      </c>
    </row>
    <row r="470" spans="1:12" thickBot="1">
      <c r="B470" s="46" t="str">
        <f>PHONETIC(C470)</f>
        <v>すりすり</v>
      </c>
      <c r="C470" s="46" t="s">
        <v>537</v>
      </c>
      <c r="D470" s="47" ph="1"/>
      <c r="E470" s="47" ph="1"/>
      <c r="J470" t="str">
        <f>IF(K470="","",IF(COUNTIF(K:K,K470)&gt;=2,"重複あり",""))</f>
        <v/>
      </c>
      <c r="K470" s="180" t="str">
        <f>C470&amp;D470</f>
        <v>すりすり</v>
      </c>
      <c r="L470" t="str">
        <f>"|"&amp;RIGHT(D470,2)&amp;"|"&amp;C470&amp;"|"&amp;I470&amp;"|"</f>
        <v>||すりすり||</v>
      </c>
    </row>
    <row r="471" spans="1:12" thickBot="1">
      <c r="A471" s="45">
        <v>30</v>
      </c>
      <c r="B471" s="46" t="str">
        <f>PHONETIC(C471)</f>
        <v>せいせいじゅつ</v>
      </c>
      <c r="C471" s="46" t="s">
        <v>306</v>
      </c>
      <c r="D471" s="47" ph="1"/>
      <c r="E471" s="47" ph="1"/>
      <c r="J471" t="str">
        <f>IF(K471="","",IF(COUNTIF(K:K,K471)&gt;=2,"重複あり",""))</f>
        <v/>
      </c>
      <c r="K471" s="180" t="str">
        <f>C471&amp;D471</f>
        <v>生成術</v>
      </c>
      <c r="L471" t="str">
        <f>"|"&amp;RIGHT(D471,2)&amp;"|"&amp;C471&amp;"|"&amp;I471&amp;"|"</f>
        <v>||生成術||</v>
      </c>
    </row>
    <row r="472" spans="1:12" thickBot="1">
      <c r="B472" s="46" t="str">
        <f>PHONETIC(C472)</f>
        <v>せいたい</v>
      </c>
      <c r="C472" s="46" t="s">
        <v>255</v>
      </c>
      <c r="D472" s="47" ph="1"/>
      <c r="E472" s="47" ph="1"/>
      <c r="I472" s="47" t="s">
        <v>1184</v>
      </c>
      <c r="J472" t="str">
        <f>IF(K472="","",IF(COUNTIF(K:K,K472)&gt;=2,"重複あり",""))</f>
        <v/>
      </c>
      <c r="K472" s="180" t="str">
        <f>C472&amp;D472</f>
        <v>声帯</v>
      </c>
      <c r="L472" t="str">
        <f>"|"&amp;RIGHT(D472,2)&amp;"|"&amp;C472&amp;"|"&amp;I472&amp;"|"</f>
        <v>||声帯|声をはっきりだせるようになる|</v>
      </c>
    </row>
    <row r="473" spans="1:12" thickBot="1">
      <c r="B473" s="46" t="str">
        <f>PHONETIC(C473)</f>
        <v>せいちょうそくど</v>
      </c>
      <c r="C473" s="46" t="s">
        <v>279</v>
      </c>
      <c r="D473" s="47" ph="1"/>
      <c r="E473" s="47" ph="1"/>
      <c r="J473" t="str">
        <f>IF(K473="","",IF(COUNTIF(K:K,K473)&gt;=2,"重複あり",""))</f>
        <v/>
      </c>
      <c r="K473" s="180" t="str">
        <f>C473&amp;D473</f>
        <v>成長速度</v>
      </c>
      <c r="L473" t="str">
        <f>"|"&amp;RIGHT(D473,2)&amp;"|"&amp;C473&amp;"|"&amp;I473&amp;"|"</f>
        <v>||成長速度||</v>
      </c>
    </row>
    <row r="474" spans="1:12" thickBot="1">
      <c r="A474" s="45">
        <v>5</v>
      </c>
      <c r="B474" s="46" t="str">
        <f>PHONETIC(C474)</f>
        <v>せいめいりょく</v>
      </c>
      <c r="C474" s="46" t="s">
        <v>300</v>
      </c>
      <c r="D474" s="47" ph="1"/>
      <c r="E474" s="47" ph="1"/>
      <c r="J474" t="str">
        <f>IF(K474="","",IF(COUNTIF(K:K,K474)&gt;=2,"重複あり",""))</f>
        <v/>
      </c>
      <c r="K474" s="180" t="str">
        <f>C474&amp;D474</f>
        <v>生命力</v>
      </c>
      <c r="L474" t="str">
        <f>"|"&amp;RIGHT(D474,2)&amp;"|"&amp;C474&amp;"|"&amp;I474&amp;"|"</f>
        <v>||生命力||</v>
      </c>
    </row>
    <row r="475" spans="1:12" thickBot="1">
      <c r="B475" s="46" t="str">
        <f>PHONETIC(C475)</f>
        <v>ぜっしょく</v>
      </c>
      <c r="C475" s="46" t="s">
        <v>323</v>
      </c>
      <c r="D475" s="47" ph="1"/>
      <c r="E475" s="47" ph="1"/>
      <c r="J475" t="str">
        <f>IF(K475="","",IF(COUNTIF(K:K,K475)&gt;=2,"重複あり",""))</f>
        <v/>
      </c>
      <c r="K475" s="180" t="str">
        <f>C475&amp;D475</f>
        <v>絶食</v>
      </c>
      <c r="L475" t="str">
        <f>"|"&amp;RIGHT(D475,2)&amp;"|"&amp;C475&amp;"|"&amp;I475&amp;"|"</f>
        <v>||絶食||</v>
      </c>
    </row>
    <row r="476" spans="1:12" thickBot="1">
      <c r="A476" s="45">
        <v>33</v>
      </c>
      <c r="B476" s="46" t="str">
        <f>PHONETIC(C476)</f>
        <v>せつやくじゅつ</v>
      </c>
      <c r="C476" s="46" t="s">
        <v>564</v>
      </c>
      <c r="D476" s="47" ph="1"/>
      <c r="E476" s="47" ph="1"/>
      <c r="I476" s="47" t="s">
        <v>618</v>
      </c>
      <c r="J476" t="str">
        <f>IF(K476="","",IF(COUNTIF(K:K,K476)&gt;=2,"重複あり",""))</f>
        <v/>
      </c>
      <c r="K476" s="180" t="str">
        <f>C476&amp;D476</f>
        <v>節約術</v>
      </c>
      <c r="L476" t="str">
        <f>"|"&amp;RIGHT(D476,2)&amp;"|"&amp;C476&amp;"|"&amp;I476&amp;"|"</f>
        <v>||節約術|ステータス消費時、１点保持|</v>
      </c>
    </row>
    <row r="477" spans="1:12" thickBot="1">
      <c r="B477" s="46" t="str">
        <f>PHONETIC(C477)</f>
        <v>せんこう</v>
      </c>
      <c r="C477" s="46" t="s">
        <v>314</v>
      </c>
      <c r="D477" s="47" ph="1"/>
      <c r="E477" s="47" ph="1"/>
      <c r="J477" t="str">
        <f>IF(K477="","",IF(COUNTIF(K:K,K477)&gt;=2,"重複あり",""))</f>
        <v/>
      </c>
      <c r="K477" s="180" t="str">
        <f>C477&amp;D477</f>
        <v>閃光</v>
      </c>
      <c r="L477" t="str">
        <f>"|"&amp;RIGHT(D477,2)&amp;"|"&amp;C477&amp;"|"&amp;I477&amp;"|"</f>
        <v>||閃光||</v>
      </c>
    </row>
    <row r="478" spans="1:12" thickBot="1">
      <c r="B478" s="46" t="str">
        <f>PHONETIC(C478)</f>
        <v>ぜんはんしゃ</v>
      </c>
      <c r="C478" s="46" t="s">
        <v>256</v>
      </c>
      <c r="D478" s="47" ph="1"/>
      <c r="E478" s="47" ph="1"/>
      <c r="J478" t="str">
        <f>IF(K478="","",IF(COUNTIF(K:K,K478)&gt;=2,"重複あり",""))</f>
        <v/>
      </c>
      <c r="K478" s="180" t="str">
        <f>C478&amp;D478</f>
        <v>全反射</v>
      </c>
      <c r="L478" t="str">
        <f>"|"&amp;RIGHT(D478,2)&amp;"|"&amp;C478&amp;"|"&amp;I478&amp;"|"</f>
        <v>||全反射||</v>
      </c>
    </row>
    <row r="479" spans="1:12" thickBot="1">
      <c r="B479" s="46" t="str">
        <f>PHONETIC(C479)</f>
        <v>ぞうしょく</v>
      </c>
      <c r="C479" s="46" t="s">
        <v>273</v>
      </c>
      <c r="D479" s="47" ph="1"/>
      <c r="E479" s="47" ph="1"/>
      <c r="J479" t="str">
        <f>IF(K479="","",IF(COUNTIF(K:K,K479)&gt;=2,"重複あり",""))</f>
        <v/>
      </c>
      <c r="K479" s="180" t="str">
        <f>C479&amp;D479</f>
        <v>増殖</v>
      </c>
      <c r="L479" t="str">
        <f>"|"&amp;RIGHT(D479,2)&amp;"|"&amp;C479&amp;"|"&amp;I479&amp;"|"</f>
        <v>||増殖||</v>
      </c>
    </row>
    <row r="480" spans="1:12" thickBot="1">
      <c r="B480" s="46" t="str">
        <f>PHONETIC(C480)</f>
        <v>そうぞうりょく</v>
      </c>
      <c r="C480" s="46" t="s">
        <v>203</v>
      </c>
      <c r="D480" s="47" ph="1"/>
      <c r="E480" s="47" ph="1"/>
      <c r="J480" t="str">
        <f>IF(K480="","",IF(COUNTIF(K:K,K480)&gt;=2,"重複あり",""))</f>
        <v/>
      </c>
      <c r="K480" s="180" t="str">
        <f>C480&amp;D480</f>
        <v>想像力</v>
      </c>
      <c r="L480" t="str">
        <f>"|"&amp;RIGHT(D480,2)&amp;"|"&amp;C480&amp;"|"&amp;I480&amp;"|"</f>
        <v>||想像力||</v>
      </c>
    </row>
    <row r="481" spans="1:12" thickBot="1">
      <c r="A481" s="45">
        <v>9</v>
      </c>
      <c r="B481" s="46" t="str">
        <f>PHONETIC(C481)</f>
        <v>そうび</v>
      </c>
      <c r="C481" s="46" t="s">
        <v>400</v>
      </c>
      <c r="D481" s="47" ph="1"/>
      <c r="E481" s="47" ph="1"/>
      <c r="J481" t="str">
        <f>IF(K481="","",IF(COUNTIF(K:K,K481)&gt;=2,"重複あり",""))</f>
        <v/>
      </c>
      <c r="K481" s="180" t="str">
        <f>C481&amp;D481</f>
        <v>装備</v>
      </c>
      <c r="L481" t="str">
        <f>"|"&amp;RIGHT(D481,2)&amp;"|"&amp;C481&amp;"|"&amp;I481&amp;"|"</f>
        <v>||装備||</v>
      </c>
    </row>
    <row r="482" spans="1:12" thickBot="1">
      <c r="B482" s="46" t="str">
        <f>PHONETIC(C482)</f>
        <v>ぞうふく</v>
      </c>
      <c r="C482" s="46" t="s">
        <v>417</v>
      </c>
      <c r="D482" s="47" ph="1"/>
      <c r="E482" s="47" ph="1"/>
      <c r="J482" t="str">
        <f>IF(K482="","",IF(COUNTIF(K:K,K482)&gt;=2,"重複あり",""))</f>
        <v/>
      </c>
      <c r="K482" s="180" t="str">
        <f>C482&amp;D482</f>
        <v>増幅</v>
      </c>
      <c r="L482" t="str">
        <f>"|"&amp;RIGHT(D482,2)&amp;"|"&amp;C482&amp;"|"&amp;I482&amp;"|"</f>
        <v>||増幅||</v>
      </c>
    </row>
    <row r="483" spans="1:12" thickBot="1">
      <c r="B483" s="46" t="str">
        <f>PHONETIC(C483)</f>
        <v>ぞくせい</v>
      </c>
      <c r="C483" s="46" t="s">
        <v>296</v>
      </c>
      <c r="D483" s="47" ph="1"/>
      <c r="E483" s="47" ph="1"/>
      <c r="J483" t="str">
        <f>IF(K483="","",IF(COUNTIF(K:K,K483)&gt;=2,"重複あり",""))</f>
        <v/>
      </c>
      <c r="K483" s="180" t="str">
        <f>C483&amp;D483</f>
        <v>属性</v>
      </c>
      <c r="L483" t="str">
        <f>"|"&amp;RIGHT(D483,2)&amp;"|"&amp;C483&amp;"|"&amp;I483&amp;"|"</f>
        <v>||属性||</v>
      </c>
    </row>
    <row r="484" spans="1:12" thickBot="1">
      <c r="B484" s="46" t="str">
        <f>PHONETIC(C484)</f>
        <v>そこぢから</v>
      </c>
      <c r="C484" s="46" t="s">
        <v>294</v>
      </c>
      <c r="D484" s="47" ph="1"/>
      <c r="E484" s="47" ph="1"/>
      <c r="J484" t="str">
        <f>IF(K484="","",IF(COUNTIF(K:K,K484)&gt;=2,"重複あり",""))</f>
        <v/>
      </c>
      <c r="K484" s="180" t="str">
        <f>C484&amp;D484</f>
        <v>底力</v>
      </c>
      <c r="L484" t="str">
        <f>"|"&amp;RIGHT(D484,2)&amp;"|"&amp;C484&amp;"|"&amp;I484&amp;"|"</f>
        <v>||底力||</v>
      </c>
    </row>
    <row r="485" spans="1:12" thickBot="1">
      <c r="B485" s="46" t="str">
        <f>PHONETIC(C485)</f>
        <v>たいかん</v>
      </c>
      <c r="C485" s="46" t="s">
        <v>799</v>
      </c>
      <c r="D485" s="47" ph="1"/>
      <c r="E485" s="47" ph="1"/>
      <c r="I485" s="47" t="s">
        <v>801</v>
      </c>
      <c r="J485" t="str">
        <f>IF(K485="","",IF(COUNTIF(K:K,K485)&gt;=2,"重複あり",""))</f>
        <v/>
      </c>
      <c r="K485" s="180" t="str">
        <f>C485&amp;D485</f>
        <v>耐寒</v>
      </c>
      <c r="L485" t="str">
        <f>"|"&amp;RIGHT(D485,2)&amp;"|"&amp;C485&amp;"|"&amp;I485&amp;"|"</f>
        <v>||耐寒|寒さに耐える|</v>
      </c>
    </row>
    <row r="486" spans="1:12" thickBot="1">
      <c r="A486" s="45">
        <v>8</v>
      </c>
      <c r="B486" s="46" t="str">
        <f>PHONETIC(C486)</f>
        <v>たいじゅつ</v>
      </c>
      <c r="C486" s="46" t="s">
        <v>298</v>
      </c>
      <c r="D486" s="47" ph="1"/>
      <c r="E486" s="47" ph="1"/>
      <c r="J486" t="str">
        <f>IF(K486="","",IF(COUNTIF(K:K,K486)&gt;=2,"重複あり",""))</f>
        <v/>
      </c>
      <c r="K486" s="180" t="str">
        <f>C486&amp;D486</f>
        <v>体術</v>
      </c>
      <c r="L486" t="str">
        <f>"|"&amp;RIGHT(D486,2)&amp;"|"&amp;C486&amp;"|"&amp;I486&amp;"|"</f>
        <v>||体術||</v>
      </c>
    </row>
    <row r="487" spans="1:12" thickBot="1">
      <c r="B487" s="46" t="str">
        <f>PHONETIC(C487)</f>
        <v>たいしょ</v>
      </c>
      <c r="C487" s="46" t="s">
        <v>798</v>
      </c>
      <c r="D487" s="47" ph="1"/>
      <c r="E487" s="47" ph="1"/>
      <c r="I487" s="47" t="s">
        <v>800</v>
      </c>
      <c r="J487" t="str">
        <f>IF(K487="","",IF(COUNTIF(K:K,K487)&gt;=2,"重複あり",""))</f>
        <v/>
      </c>
      <c r="K487" s="180" t="str">
        <f>C487&amp;D487</f>
        <v>耐暑</v>
      </c>
      <c r="L487" t="str">
        <f>"|"&amp;RIGHT(D487,2)&amp;"|"&amp;C487&amp;"|"&amp;I487&amp;"|"</f>
        <v>||耐暑|暑さに耐える|</v>
      </c>
    </row>
    <row r="488" spans="1:12" thickBot="1">
      <c r="B488" s="46" t="str">
        <f>PHONETIC(C488)</f>
        <v>たいせい</v>
      </c>
      <c r="C488" s="46" t="s">
        <v>307</v>
      </c>
      <c r="D488" s="47" ph="1"/>
      <c r="E488" s="47" ph="1"/>
      <c r="J488" t="str">
        <f>IF(K488="","",IF(COUNTIF(K:K,K488)&gt;=2,"重複あり",""))</f>
        <v/>
      </c>
      <c r="K488" s="180" t="str">
        <f>C488&amp;D488</f>
        <v>耐性</v>
      </c>
      <c r="L488" t="str">
        <f>"|"&amp;RIGHT(D488,2)&amp;"|"&amp;C488&amp;"|"&amp;I488&amp;"|"</f>
        <v>||耐性||</v>
      </c>
    </row>
    <row r="489" spans="1:12" thickBot="1">
      <c r="A489" s="45">
        <v>10</v>
      </c>
      <c r="B489" s="46" t="str">
        <f>PHONETIC(C489)</f>
        <v>たいりょく</v>
      </c>
      <c r="C489" s="46" t="s">
        <v>288</v>
      </c>
      <c r="D489" s="47" ph="1"/>
      <c r="E489" s="47" ph="1"/>
      <c r="J489" t="str">
        <f>IF(K489="","",IF(COUNTIF(K:K,K489)&gt;=2,"重複あり",""))</f>
        <v/>
      </c>
      <c r="K489" s="180" t="str">
        <f>C489&amp;D489</f>
        <v>体力</v>
      </c>
      <c r="L489" t="str">
        <f>"|"&amp;RIGHT(D489,2)&amp;"|"&amp;C489&amp;"|"&amp;I489&amp;"|"</f>
        <v>||体力||</v>
      </c>
    </row>
    <row r="490" spans="1:12" thickBot="1">
      <c r="A490" s="45">
        <v>11</v>
      </c>
      <c r="B490" s="46" t="str">
        <f>PHONETIC(C490)</f>
        <v>たつじん</v>
      </c>
      <c r="C490" s="46" t="s">
        <v>295</v>
      </c>
      <c r="D490" s="47" ph="1"/>
      <c r="E490" s="47" ph="1"/>
      <c r="J490" t="str">
        <f>IF(K490="","",IF(COUNTIF(K:K,K490)&gt;=2,"重複あり",""))</f>
        <v/>
      </c>
      <c r="K490" s="180" t="str">
        <f>C490&amp;D490</f>
        <v>達人</v>
      </c>
      <c r="L490" t="str">
        <f>"|"&amp;RIGHT(D490,2)&amp;"|"&amp;C490&amp;"|"&amp;I490&amp;"|"</f>
        <v>||達人||</v>
      </c>
    </row>
    <row r="491" spans="1:12" thickBot="1">
      <c r="B491" s="46" t="str">
        <f>PHONETIC(C491)</f>
        <v>たっぷり</v>
      </c>
      <c r="C491" s="46" t="s">
        <v>1014</v>
      </c>
      <c r="E491" s="46" ph="1"/>
      <c r="J491" t="str">
        <f>IF(K491="","",IF(COUNTIF(K:K,K491)&gt;=2,"重複あり",""))</f>
        <v/>
      </c>
      <c r="K491" s="180" t="str">
        <f>C491&amp;D491</f>
        <v>たっぷり</v>
      </c>
      <c r="L491" t="str">
        <f>"|"&amp;RIGHT(D491,2)&amp;"|"&amp;C491&amp;"|"&amp;I491&amp;"|"</f>
        <v>||たっぷり||</v>
      </c>
    </row>
    <row r="492" spans="1:12" thickBot="1">
      <c r="A492" s="45">
        <v>32</v>
      </c>
      <c r="B492" s="46" t="str">
        <f>PHONETIC(C492)</f>
        <v>ちゃくちじゅつ</v>
      </c>
      <c r="C492" s="46" t="s">
        <v>566</v>
      </c>
      <c r="D492" s="47" ph="1"/>
      <c r="E492" s="47" ph="1"/>
      <c r="I492" s="47" t="s">
        <v>569</v>
      </c>
      <c r="J492" t="str">
        <f>IF(K492="","",IF(COUNTIF(K:K,K492)&gt;=2,"重複あり",""))</f>
        <v/>
      </c>
      <c r="K492" s="180" t="str">
        <f>C492&amp;D492</f>
        <v>着地術</v>
      </c>
      <c r="L492" t="str">
        <f>"|"&amp;RIGHT(D492,2)&amp;"|"&amp;C492&amp;"|"&amp;I492&amp;"|"</f>
        <v>||着地術|自身の身長の10倍の高さからの落下ダメージ無効|</v>
      </c>
    </row>
    <row r="493" spans="1:12" thickBot="1">
      <c r="A493" s="45">
        <v>12</v>
      </c>
      <c r="B493" s="46" t="str">
        <f>PHONETIC(C493)</f>
        <v>ちゆ</v>
      </c>
      <c r="C493" s="46" t="s">
        <v>241</v>
      </c>
      <c r="D493" s="47" ph="1"/>
      <c r="E493" s="47" ph="1"/>
      <c r="J493" t="str">
        <f>IF(K493="","",IF(COUNTIF(K:K,K493)&gt;=2,"重複あり",""))</f>
        <v/>
      </c>
      <c r="K493" s="180" t="str">
        <f>C493&amp;D493</f>
        <v>治癒</v>
      </c>
      <c r="L493" t="str">
        <f>"|"&amp;RIGHT(D493,2)&amp;"|"&amp;C493&amp;"|"&amp;I493&amp;"|"</f>
        <v>||治癒||</v>
      </c>
    </row>
    <row r="494" spans="1:12" thickBot="1">
      <c r="A494" s="45">
        <v>14</v>
      </c>
      <c r="B494" s="46" t="str">
        <f>PHONETIC(C494)</f>
        <v>ちょっかん</v>
      </c>
      <c r="C494" s="46" t="s">
        <v>221</v>
      </c>
      <c r="D494" s="47" ph="1"/>
      <c r="E494" s="47" ph="1"/>
      <c r="J494" t="str">
        <f>IF(K494="","",IF(COUNTIF(K:K,K494)&gt;=2,"重複あり",""))</f>
        <v/>
      </c>
      <c r="K494" s="180" t="str">
        <f>C494&amp;D494</f>
        <v>直感</v>
      </c>
      <c r="L494" t="str">
        <f>"|"&amp;RIGHT(D494,2)&amp;"|"&amp;C494&amp;"|"&amp;I494&amp;"|"</f>
        <v>||直感||</v>
      </c>
    </row>
    <row r="495" spans="1:12" thickBot="1">
      <c r="B495" s="46" t="str">
        <f>PHONETIC(C495)</f>
        <v>ちんもく</v>
      </c>
      <c r="C495" s="46" t="s">
        <v>572</v>
      </c>
      <c r="D495" s="47" ph="1"/>
      <c r="E495" s="47" ph="1"/>
      <c r="J495" t="str">
        <f>IF(K495="","",IF(COUNTIF(K:K,K495)&gt;=2,"重複あり",""))</f>
        <v/>
      </c>
      <c r="K495" s="180" t="str">
        <f>C495&amp;D495</f>
        <v>沈黙</v>
      </c>
      <c r="L495" t="str">
        <f>"|"&amp;RIGHT(D495,2)&amp;"|"&amp;C495&amp;"|"&amp;I495&amp;"|"</f>
        <v>||沈黙||</v>
      </c>
    </row>
    <row r="496" spans="1:12" thickBot="1">
      <c r="B496" s="46" t="str">
        <f>PHONETIC(C496)</f>
        <v>ついしょう</v>
      </c>
      <c r="C496" s="46" t="s">
        <v>423</v>
      </c>
      <c r="D496" s="47" ph="1"/>
      <c r="E496" s="47" ph="1"/>
      <c r="J496" t="str">
        <f>IF(K496="","",IF(COUNTIF(K:K,K496)&gt;=2,"重複あり",""))</f>
        <v/>
      </c>
      <c r="K496" s="180" t="str">
        <f>C496&amp;D496</f>
        <v>追従</v>
      </c>
      <c r="L496" t="str">
        <f>"|"&amp;RIGHT(D496,2)&amp;"|"&amp;C496&amp;"|"&amp;I496&amp;"|"</f>
        <v>||追従||</v>
      </c>
    </row>
    <row r="497" spans="1:12" thickBot="1">
      <c r="A497" s="45">
        <v>15</v>
      </c>
      <c r="B497" s="46" t="str">
        <f>PHONETIC(C497)</f>
        <v>つうかくかっと</v>
      </c>
      <c r="C497" s="46" t="s">
        <v>171</v>
      </c>
      <c r="D497" s="47" ph="1"/>
      <c r="E497" s="47" ph="1"/>
      <c r="J497" t="str">
        <f>IF(K497="","",IF(COUNTIF(K:K,K497)&gt;=2,"重複あり",""))</f>
        <v/>
      </c>
      <c r="K497" s="180" t="str">
        <f>C497&amp;D497</f>
        <v>痛覚カット</v>
      </c>
      <c r="L497" t="str">
        <f>"|"&amp;RIGHT(D497,2)&amp;"|"&amp;C497&amp;"|"&amp;I497&amp;"|"</f>
        <v>||痛覚カット||</v>
      </c>
    </row>
    <row r="498" spans="1:12" thickBot="1">
      <c r="B498" s="46" t="str">
        <f>PHONETIC(C498)</f>
        <v>てくにしゃん</v>
      </c>
      <c r="C498" s="46" t="s">
        <v>538</v>
      </c>
      <c r="D498" s="47" ph="1"/>
      <c r="E498" s="47" ph="1"/>
      <c r="J498" t="str">
        <f>IF(K498="","",IF(COUNTIF(K:K,K498)&gt;=2,"重複あり",""))</f>
        <v/>
      </c>
      <c r="K498" s="180" t="str">
        <f>C498&amp;D498</f>
        <v>テクニシャン</v>
      </c>
      <c r="L498" t="str">
        <f>"|"&amp;RIGHT(D498,2)&amp;"|"&amp;C498&amp;"|"&amp;I498&amp;"|"</f>
        <v>||テクニシャン||</v>
      </c>
    </row>
    <row r="499" spans="1:12" thickBot="1">
      <c r="B499" s="46" t="str">
        <f>PHONETIC(C499)</f>
        <v>てっぺき</v>
      </c>
      <c r="C499" s="46" t="s">
        <v>401</v>
      </c>
      <c r="D499" s="47" ph="1"/>
      <c r="E499" s="47" ph="1"/>
      <c r="J499" t="str">
        <f>IF(K499="","",IF(COUNTIF(K:K,K499)&gt;=2,"重複あり",""))</f>
        <v/>
      </c>
      <c r="K499" s="180" t="str">
        <f>C499&amp;D499</f>
        <v>鉄壁</v>
      </c>
      <c r="L499" t="str">
        <f>"|"&amp;RIGHT(D499,2)&amp;"|"&amp;C499&amp;"|"&amp;I499&amp;"|"</f>
        <v>||鉄壁||</v>
      </c>
    </row>
    <row r="500" spans="1:12" thickBot="1">
      <c r="B500" s="46" t="str">
        <f>PHONETIC(C500)</f>
        <v>てんい</v>
      </c>
      <c r="C500" s="46" t="s">
        <v>322</v>
      </c>
      <c r="D500" s="47" ph="1"/>
      <c r="E500" s="47" ph="1"/>
      <c r="J500" t="str">
        <f>IF(K500="","",IF(COUNTIF(K:K,K500)&gt;=2,"重複あり",""))</f>
        <v/>
      </c>
      <c r="K500" s="180" t="str">
        <f>C500&amp;D500</f>
        <v>転移</v>
      </c>
      <c r="L500" t="str">
        <f>"|"&amp;RIGHT(D500,2)&amp;"|"&amp;C500&amp;"|"&amp;I500&amp;"|"</f>
        <v>||転移||</v>
      </c>
    </row>
    <row r="501" spans="1:12" thickBot="1">
      <c r="B501" s="46" t="str">
        <f>PHONETIC(C501)</f>
        <v>てんせい</v>
      </c>
      <c r="C501" s="46" t="s">
        <v>426</v>
      </c>
      <c r="D501" s="47" ph="1"/>
      <c r="E501" s="47" ph="1"/>
      <c r="J501" t="str">
        <f>IF(K501="","",IF(COUNTIF(K:K,K501)&gt;=2,"重複あり",""))</f>
        <v/>
      </c>
      <c r="K501" s="180" t="str">
        <f>C501&amp;D501</f>
        <v>転生</v>
      </c>
      <c r="L501" t="str">
        <f>"|"&amp;RIGHT(D501,2)&amp;"|"&amp;C501&amp;"|"&amp;I501&amp;"|"</f>
        <v>||転生||</v>
      </c>
    </row>
    <row r="502" spans="1:12" thickBot="1">
      <c r="A502" s="45">
        <v>210</v>
      </c>
      <c r="B502" s="46" t="str">
        <f>PHONETIC(C502)</f>
        <v>てんのこえ</v>
      </c>
      <c r="C502" s="46" t="s">
        <v>495</v>
      </c>
      <c r="D502" s="47" ph="1"/>
      <c r="E502" s="47" ph="1"/>
      <c r="J502" t="str">
        <f>IF(K502="","",IF(COUNTIF(K:K,K502)&gt;=2,"重複あり",""))</f>
        <v/>
      </c>
      <c r="K502" s="180" t="str">
        <f>C502&amp;D502</f>
        <v>天の声</v>
      </c>
      <c r="L502" t="str">
        <f>"|"&amp;RIGHT(D502,2)&amp;"|"&amp;C502&amp;"|"&amp;I502&amp;"|"</f>
        <v>||天の声||</v>
      </c>
    </row>
    <row r="503" spans="1:12" thickBot="1">
      <c r="B503" s="46" t="str">
        <f>PHONETIC(C503)</f>
        <v>でんぱじょうたい</v>
      </c>
      <c r="C503" s="46" t="s">
        <v>185</v>
      </c>
      <c r="D503" s="47" ph="1"/>
      <c r="E503" s="47" ph="1"/>
      <c r="J503" t="str">
        <f>IF(K503="","",IF(COUNTIF(K:K,K503)&gt;=2,"重複あり",""))</f>
        <v/>
      </c>
      <c r="K503" s="180" t="str">
        <f>C503&amp;D503</f>
        <v>電波状態</v>
      </c>
      <c r="L503" t="str">
        <f>"|"&amp;RIGHT(D503,2)&amp;"|"&amp;C503&amp;"|"&amp;I503&amp;"|"</f>
        <v>||電波状態||</v>
      </c>
    </row>
    <row r="504" spans="1:12" thickBot="1">
      <c r="B504" s="46" t="str">
        <f>PHONETIC(C504)</f>
        <v>ど</v>
      </c>
      <c r="C504" s="46" t="s">
        <v>299</v>
      </c>
      <c r="D504" s="47" ph="1"/>
      <c r="E504" s="47" ph="1"/>
      <c r="J504" t="str">
        <f>IF(K504="","",IF(COUNTIF(K:K,K504)&gt;=2,"重複あり",""))</f>
        <v/>
      </c>
      <c r="K504" s="180" t="str">
        <f>C504&amp;D504</f>
        <v>怒</v>
      </c>
      <c r="L504" t="str">
        <f>"|"&amp;RIGHT(D504,2)&amp;"|"&amp;C504&amp;"|"&amp;I504&amp;"|"</f>
        <v>||怒||</v>
      </c>
    </row>
    <row r="505" spans="1:12" thickBot="1">
      <c r="A505" s="45">
        <v>209</v>
      </c>
      <c r="B505" s="46" t="str">
        <f>PHONETIC(C505)</f>
        <v>とうごう</v>
      </c>
      <c r="C505" s="46" t="s">
        <v>465</v>
      </c>
      <c r="D505" s="47" ph="1"/>
      <c r="E505" s="47" ph="1"/>
      <c r="J505" t="str">
        <f>IF(K505="","",IF(COUNTIF(K:K,K505)&gt;=2,"重複あり",""))</f>
        <v/>
      </c>
      <c r="K505" s="180" t="str">
        <f>C505&amp;D505</f>
        <v>統合</v>
      </c>
      <c r="L505" t="str">
        <f>"|"&amp;RIGHT(D505,2)&amp;"|"&amp;C505&amp;"|"&amp;I505&amp;"|"</f>
        <v>||統合||</v>
      </c>
    </row>
    <row r="506" spans="1:12" thickBot="1">
      <c r="A506" s="45">
        <v>17</v>
      </c>
      <c r="B506" s="46" t="str">
        <f>PHONETIC(C506)</f>
        <v>とうし</v>
      </c>
      <c r="C506" s="46" t="s">
        <v>328</v>
      </c>
      <c r="D506" s="47" ph="1"/>
      <c r="E506" s="47" ph="1"/>
      <c r="J506" t="str">
        <f>IF(K506="","",IF(COUNTIF(K:K,K506)&gt;=2,"重複あり",""))</f>
        <v/>
      </c>
      <c r="K506" s="180" t="str">
        <f>C506&amp;D506</f>
        <v>透視</v>
      </c>
      <c r="L506" t="str">
        <f>"|"&amp;RIGHT(D506,2)&amp;"|"&amp;C506&amp;"|"&amp;I506&amp;"|"</f>
        <v>||透視||</v>
      </c>
    </row>
    <row r="507" spans="1:12" thickBot="1">
      <c r="B507" s="46" t="str">
        <f>PHONETIC(C507)</f>
        <v>とうたつ</v>
      </c>
      <c r="C507" s="46" t="s">
        <v>443</v>
      </c>
      <c r="D507" s="47" ph="1"/>
      <c r="E507" s="47" ph="1"/>
      <c r="J507" t="str">
        <f>IF(K507="","",IF(COUNTIF(K:K,K507)&gt;=2,"重複あり",""))</f>
        <v/>
      </c>
      <c r="K507" s="180" t="str">
        <f>C507&amp;D507</f>
        <v>到達</v>
      </c>
      <c r="L507" t="str">
        <f>"|"&amp;RIGHT(D507,2)&amp;"|"&amp;C507&amp;"|"&amp;I507&amp;"|"</f>
        <v>||到達||</v>
      </c>
    </row>
    <row r="508" spans="1:12" thickBot="1">
      <c r="A508" s="45">
        <v>21</v>
      </c>
      <c r="B508" s="46" t="str">
        <f>PHONETIC(C508)</f>
        <v>とうてきじゅつ</v>
      </c>
      <c r="C508" s="46" t="s">
        <v>196</v>
      </c>
      <c r="D508" s="47" ph="1"/>
      <c r="E508" s="47" ph="1"/>
      <c r="J508" t="str">
        <f>IF(K508="","",IF(COUNTIF(K:K,K508)&gt;=2,"重複あり",""))</f>
        <v/>
      </c>
      <c r="K508" s="180" t="str">
        <f>C508&amp;D508</f>
        <v>投擲術</v>
      </c>
      <c r="L508" t="str">
        <f>"|"&amp;RIGHT(D508,2)&amp;"|"&amp;C508&amp;"|"&amp;I508&amp;"|"</f>
        <v>||投擲術||</v>
      </c>
    </row>
    <row r="509" spans="1:12" thickBot="1">
      <c r="B509" s="46" t="str">
        <f>PHONETIC(C509)</f>
        <v>とげとげ</v>
      </c>
      <c r="C509" s="46" t="s">
        <v>539</v>
      </c>
      <c r="D509" s="47" ph="1"/>
      <c r="E509" s="47" ph="1"/>
      <c r="J509" t="str">
        <f>IF(K509="","",IF(COUNTIF(K:K,K509)&gt;=2,"重複あり",""))</f>
        <v/>
      </c>
      <c r="K509" s="180" t="str">
        <f>C509&amp;D509</f>
        <v>とげとげ</v>
      </c>
      <c r="L509" t="str">
        <f>"|"&amp;RIGHT(D509,2)&amp;"|"&amp;C509&amp;"|"&amp;I509&amp;"|"</f>
        <v>||とげとげ||</v>
      </c>
    </row>
    <row r="510" spans="1:12" thickBot="1">
      <c r="B510" s="46" t="str">
        <f>PHONETIC(C510)</f>
        <v>どんよく</v>
      </c>
      <c r="C510" s="46" t="s">
        <v>454</v>
      </c>
      <c r="D510" s="47" ph="1"/>
      <c r="E510" s="47" ph="1"/>
      <c r="J510" t="str">
        <f>IF(K510="","",IF(COUNTIF(K:K,K510)&gt;=2,"重複あり",""))</f>
        <v/>
      </c>
      <c r="K510" s="180" t="str">
        <f>C510&amp;D510</f>
        <v>貪欲</v>
      </c>
      <c r="L510" t="str">
        <f>"|"&amp;RIGHT(D510,2)&amp;"|"&amp;C510&amp;"|"&amp;I510&amp;"|"</f>
        <v>||貪欲||</v>
      </c>
    </row>
    <row r="511" spans="1:12" thickBot="1">
      <c r="B511" s="46" t="str">
        <f>PHONETIC(C511)</f>
        <v>ないほう</v>
      </c>
      <c r="C511" s="46" t="s">
        <v>242</v>
      </c>
      <c r="D511" s="47" ph="1"/>
      <c r="E511" s="47" ph="1"/>
      <c r="J511" t="str">
        <f>IF(K511="","",IF(COUNTIF(K:K,K511)&gt;=2,"重複あり",""))</f>
        <v/>
      </c>
      <c r="K511" s="180" t="str">
        <f>C511&amp;D511</f>
        <v>内包</v>
      </c>
      <c r="L511" t="str">
        <f>"|"&amp;RIGHT(D511,2)&amp;"|"&amp;C511&amp;"|"&amp;I511&amp;"|"</f>
        <v>||内包||</v>
      </c>
    </row>
    <row r="512" spans="1:12" thickBot="1">
      <c r="B512" s="46" t="str">
        <f>PHONETIC(C512)</f>
        <v>にとうりゅう</v>
      </c>
      <c r="C512" s="46" t="s">
        <v>1167</v>
      </c>
      <c r="E512" s="46" ph="1"/>
      <c r="I512" s="47" t="s">
        <v>1168</v>
      </c>
      <c r="J512" t="str">
        <f>IF(K512="","",IF(COUNTIF(K:K,K512)&gt;=2,"重複あり",""))</f>
        <v/>
      </c>
      <c r="K512" s="180" t="str">
        <f>C512&amp;D512</f>
        <v>二刀流</v>
      </c>
      <c r="L512" t="str">
        <f>"|"&amp;RIGHT(D512,2)&amp;"|"&amp;C512&amp;"|"&amp;I512&amp;"|"</f>
        <v>||二刀流|武器を両手に持ったときの減算がなくなる|</v>
      </c>
    </row>
    <row r="513" spans="1:12" thickBot="1">
      <c r="B513" s="46" t="str">
        <f>PHONETIC(C513)</f>
        <v>ねっとり</v>
      </c>
      <c r="C513" s="46" t="s">
        <v>1018</v>
      </c>
      <c r="E513" s="46" ph="1"/>
      <c r="J513" t="str">
        <f>IF(K513="","",IF(COUNTIF(K:K,K513)&gt;=2,"重複あり",""))</f>
        <v/>
      </c>
      <c r="K513" s="180" t="str">
        <f>C513&amp;D513</f>
        <v>ねっとり</v>
      </c>
      <c r="L513" t="str">
        <f>"|"&amp;RIGHT(D513,2)&amp;"|"&amp;C513&amp;"|"&amp;I513&amp;"|"</f>
        <v>||ねっとり||</v>
      </c>
    </row>
    <row r="514" spans="1:12" thickBot="1">
      <c r="B514" s="46" t="str">
        <f>PHONETIC(C514)</f>
        <v>ねらったえものはにがさない</v>
      </c>
      <c r="C514" s="46" t="s">
        <v>199</v>
      </c>
      <c r="D514" s="47" ph="1"/>
      <c r="E514" s="47" ph="1"/>
      <c r="J514" t="str">
        <f>IF(K514="","",IF(COUNTIF(K:K,K514)&gt;=2,"重複あり",""))</f>
        <v/>
      </c>
      <c r="K514" s="180" t="str">
        <f>C514&amp;D514</f>
        <v>狙った獲物は逃がさない</v>
      </c>
      <c r="L514" t="str">
        <f>"|"&amp;RIGHT(D514,2)&amp;"|"&amp;C514&amp;"|"&amp;I514&amp;"|"</f>
        <v>||狙った獲物は逃がさない||</v>
      </c>
    </row>
    <row r="515" spans="1:12" thickBot="1">
      <c r="B515" s="46" t="str">
        <f>PHONETIC(C515)</f>
        <v>ねんいり</v>
      </c>
      <c r="C515" s="46" t="s">
        <v>1015</v>
      </c>
      <c r="E515" s="46" ph="1"/>
      <c r="J515" t="str">
        <f>IF(K515="","",IF(COUNTIF(K:K,K515)&gt;=2,"重複あり",""))</f>
        <v/>
      </c>
      <c r="K515" s="180" t="str">
        <f>C515&amp;D515</f>
        <v>念入り</v>
      </c>
      <c r="L515" t="str">
        <f>"|"&amp;RIGHT(D515,2)&amp;"|"&amp;C515&amp;"|"&amp;I515&amp;"|"</f>
        <v>||念入り||</v>
      </c>
    </row>
    <row r="516" spans="1:12" thickBot="1">
      <c r="A516" s="45">
        <v>214</v>
      </c>
      <c r="B516" s="46" t="str">
        <f>PHONETIC(C516)</f>
        <v>はーれむ</v>
      </c>
      <c r="C516" s="46" t="s">
        <v>547</v>
      </c>
      <c r="D516" s="47" ph="1"/>
      <c r="E516" s="47" ph="1"/>
      <c r="J516" t="str">
        <f>IF(K516="","",IF(COUNTIF(K:K,K516)&gt;=2,"重複あり",""))</f>
        <v/>
      </c>
      <c r="K516" s="180" t="str">
        <f>C516&amp;D516</f>
        <v>ハーレム</v>
      </c>
      <c r="L516" t="str">
        <f>"|"&amp;RIGHT(D516,2)&amp;"|"&amp;C516&amp;"|"&amp;I516&amp;"|"</f>
        <v>||ハーレム||</v>
      </c>
    </row>
    <row r="517" spans="1:12" thickBot="1">
      <c r="B517" s="46" t="str">
        <f>PHONETIC(C517)</f>
        <v>はいねつこうか</v>
      </c>
      <c r="C517" s="46" t="s">
        <v>176</v>
      </c>
      <c r="D517" s="47" ph="1"/>
      <c r="E517" s="47" ph="1"/>
      <c r="J517" t="str">
        <f>IF(K517="","",IF(COUNTIF(K:K,K517)&gt;=2,"重複あり",""))</f>
        <v/>
      </c>
      <c r="K517" s="180" t="str">
        <f>C517&amp;D517</f>
        <v>廃熱効果</v>
      </c>
      <c r="L517" t="str">
        <f>"|"&amp;RIGHT(D517,2)&amp;"|"&amp;C517&amp;"|"&amp;I517&amp;"|"</f>
        <v>||廃熱効果||</v>
      </c>
    </row>
    <row r="518" spans="1:12" thickBot="1">
      <c r="B518" s="46" t="str">
        <f>PHONETIC(C518)</f>
        <v>ぱいろっとのあかし</v>
      </c>
      <c r="C518" s="46" t="s">
        <v>163</v>
      </c>
      <c r="D518" s="47" ph="1"/>
      <c r="E518" s="47" ph="1"/>
      <c r="J518" t="str">
        <f>IF(K518="","",IF(COUNTIF(K:K,K518)&gt;=2,"重複あり",""))</f>
        <v/>
      </c>
      <c r="K518" s="180" t="str">
        <f>C518&amp;D518</f>
        <v>パイロットの証</v>
      </c>
      <c r="L518" t="str">
        <f>"|"&amp;RIGHT(D518,2)&amp;"|"&amp;C518&amp;"|"&amp;I518&amp;"|"</f>
        <v>||パイロットの証||</v>
      </c>
    </row>
    <row r="519" spans="1:12" thickBot="1">
      <c r="A519" s="45">
        <v>22</v>
      </c>
      <c r="B519" s="46" t="str">
        <f>PHONETIC(C519)</f>
        <v>はかいじゅつ</v>
      </c>
      <c r="C519" s="46" t="s">
        <v>166</v>
      </c>
      <c r="D519" s="47" ph="1"/>
      <c r="E519" s="47" ph="1"/>
      <c r="J519" t="str">
        <f>IF(K519="","",IF(COUNTIF(K:K,K519)&gt;=2,"重複あり",""))</f>
        <v/>
      </c>
      <c r="K519" s="180" t="str">
        <f>C519&amp;D519</f>
        <v>破壊術</v>
      </c>
      <c r="L519" t="str">
        <f>"|"&amp;RIGHT(D519,2)&amp;"|"&amp;C519&amp;"|"&amp;I519&amp;"|"</f>
        <v>||破壊術||</v>
      </c>
    </row>
    <row r="520" spans="1:12" thickBot="1">
      <c r="B520" s="46" t="str">
        <f>PHONETIC(C520)</f>
        <v>はきゅう</v>
      </c>
      <c r="C520" s="46" t="s">
        <v>422</v>
      </c>
      <c r="D520" s="47" ph="1"/>
      <c r="E520" s="47" ph="1"/>
      <c r="J520" t="str">
        <f>IF(K520="","",IF(COUNTIF(K:K,K520)&gt;=2,"重複あり",""))</f>
        <v/>
      </c>
      <c r="K520" s="180" t="str">
        <f>C520&amp;D520</f>
        <v>波及</v>
      </c>
      <c r="L520" t="str">
        <f>"|"&amp;RIGHT(D520,2)&amp;"|"&amp;C520&amp;"|"&amp;I520&amp;"|"</f>
        <v>||波及||</v>
      </c>
    </row>
    <row r="521" spans="1:12" thickBot="1">
      <c r="A521" s="45">
        <v>20</v>
      </c>
      <c r="B521" s="46" t="str">
        <f>PHONETIC(C521)</f>
        <v>ばくだんか</v>
      </c>
      <c r="C521" s="46" t="s">
        <v>236</v>
      </c>
      <c r="D521" s="47" ph="1"/>
      <c r="E521" s="47" ph="1"/>
      <c r="J521" t="str">
        <f>IF(K521="","",IF(COUNTIF(K:K,K521)&gt;=2,"重複あり",""))</f>
        <v/>
      </c>
      <c r="K521" s="180" t="str">
        <f>C521&amp;D521</f>
        <v>爆弾化</v>
      </c>
      <c r="L521" t="str">
        <f>"|"&amp;RIGHT(D521,2)&amp;"|"&amp;C521&amp;"|"&amp;I521&amp;"|"</f>
        <v>||爆弾化||</v>
      </c>
    </row>
    <row r="522" spans="1:12" thickBot="1">
      <c r="B522" s="46" t="str">
        <f>PHONETIC(C522)</f>
        <v>はだしつへんか</v>
      </c>
      <c r="C522" s="46" t="s">
        <v>318</v>
      </c>
      <c r="D522" s="47" ph="1"/>
      <c r="E522" s="47" ph="1"/>
      <c r="J522" t="str">
        <f>IF(K522="","",IF(COUNTIF(K:K,K522)&gt;=2,"重複あり",""))</f>
        <v/>
      </c>
      <c r="K522" s="180" t="str">
        <f>C522&amp;D522</f>
        <v>肌質変化</v>
      </c>
      <c r="L522" t="str">
        <f>"|"&amp;RIGHT(D522,2)&amp;"|"&amp;C522&amp;"|"&amp;I522&amp;"|"</f>
        <v>||肌質変化||</v>
      </c>
    </row>
    <row r="523" spans="1:12" thickBot="1">
      <c r="B523" s="46" t="str">
        <f>PHONETIC(C523)</f>
        <v>はだのうるおい</v>
      </c>
      <c r="C523" s="46" t="s">
        <v>232</v>
      </c>
      <c r="D523" s="47" ph="1"/>
      <c r="E523" s="47" ph="1"/>
      <c r="J523" t="str">
        <f>IF(K523="","",IF(COUNTIF(K:K,K523)&gt;=2,"重複あり",""))</f>
        <v/>
      </c>
      <c r="K523" s="180" t="str">
        <f>C523&amp;D523</f>
        <v>肌のうるおい</v>
      </c>
      <c r="L523" t="str">
        <f>"|"&amp;RIGHT(D523,2)&amp;"|"&amp;C523&amp;"|"&amp;I523&amp;"|"</f>
        <v>||肌のうるおい||</v>
      </c>
    </row>
    <row r="524" spans="1:12" thickBot="1">
      <c r="A524" s="45">
        <v>45</v>
      </c>
      <c r="B524" s="46" t="str">
        <f>PHONETIC(C524)</f>
        <v>はっくつ</v>
      </c>
      <c r="C524" s="46" t="s">
        <v>460</v>
      </c>
      <c r="D524" s="47" ph="1"/>
      <c r="E524" s="47" ph="1"/>
      <c r="J524" t="str">
        <f>IF(K524="","",IF(COUNTIF(K:K,K524)&gt;=2,"重複あり",""))</f>
        <v/>
      </c>
      <c r="K524" s="180" t="str">
        <f>C524&amp;D524</f>
        <v>発掘</v>
      </c>
      <c r="L524" t="str">
        <f>"|"&amp;RIGHT(D524,2)&amp;"|"&amp;C524&amp;"|"&amp;I524&amp;"|"</f>
        <v>||発掘||</v>
      </c>
    </row>
    <row r="525" spans="1:12" thickBot="1">
      <c r="A525" s="45">
        <v>23</v>
      </c>
      <c r="B525" s="46" t="str">
        <f>PHONETIC(C525)</f>
        <v>ばっさいじゅつ</v>
      </c>
      <c r="C525" s="46" t="s">
        <v>222</v>
      </c>
      <c r="D525" s="47" ph="1"/>
      <c r="E525" s="47" ph="1"/>
      <c r="J525" t="str">
        <f>IF(K525="","",IF(COUNTIF(K:K,K525)&gt;=2,"重複あり",""))</f>
        <v/>
      </c>
      <c r="K525" s="180" t="str">
        <f>C525&amp;D525</f>
        <v>伐採術</v>
      </c>
      <c r="L525" t="str">
        <f>"|"&amp;RIGHT(D525,2)&amp;"|"&amp;C525&amp;"|"&amp;I525&amp;"|"</f>
        <v>||伐採術||</v>
      </c>
    </row>
    <row r="526" spans="1:12" thickBot="1">
      <c r="A526" s="45">
        <v>48</v>
      </c>
      <c r="B526" s="46" t="str">
        <f>PHONETIC(C526)</f>
        <v>ばっどえんどかいひ</v>
      </c>
      <c r="C526" s="46" t="s">
        <v>194</v>
      </c>
      <c r="D526" s="47" ph="1"/>
      <c r="E526" s="47" ph="1"/>
      <c r="I526" s="47" t="s">
        <v>909</v>
      </c>
      <c r="J526" t="str">
        <f>IF(K526="","",IF(COUNTIF(K:K,K526)&gt;=2,"重複あり",""))</f>
        <v/>
      </c>
      <c r="K526" s="180" t="str">
        <f>C526&amp;D526</f>
        <v>バッドエンド回避</v>
      </c>
      <c r="L526" t="str">
        <f>"|"&amp;RIGHT(D526,2)&amp;"|"&amp;C526&amp;"|"&amp;I526&amp;"|"</f>
        <v>||バッドエンド回避|バッドエンドを回避できる|</v>
      </c>
    </row>
    <row r="527" spans="1:12" thickBot="1">
      <c r="A527" s="45">
        <v>49</v>
      </c>
      <c r="B527" s="46" t="str">
        <f>PHONETIC(C527)</f>
        <v>はんしゃ</v>
      </c>
      <c r="C527" s="46" t="s">
        <v>418</v>
      </c>
      <c r="D527" s="47" ph="1"/>
      <c r="E527" s="47" ph="1"/>
      <c r="J527" t="str">
        <f>IF(K527="","",IF(COUNTIF(K:K,K527)&gt;=2,"重複あり",""))</f>
        <v/>
      </c>
      <c r="K527" s="180" t="str">
        <f>C527&amp;D527</f>
        <v>反射</v>
      </c>
      <c r="L527" t="str">
        <f>"|"&amp;RIGHT(D527,2)&amp;"|"&amp;C527&amp;"|"&amp;I527&amp;"|"</f>
        <v>||反射||</v>
      </c>
    </row>
    <row r="528" spans="1:12" thickBot="1">
      <c r="B528" s="46" t="str">
        <f>PHONETIC(C528)</f>
        <v>はんのうそくど</v>
      </c>
      <c r="C528" s="46" t="s">
        <v>170</v>
      </c>
      <c r="D528" s="47" ph="1"/>
      <c r="E528" s="47" ph="1"/>
      <c r="J528" t="str">
        <f>IF(K528="","",IF(COUNTIF(K:K,K528)&gt;=2,"重複あり",""))</f>
        <v/>
      </c>
      <c r="K528" s="180" t="str">
        <f>C528&amp;D528</f>
        <v>反応速度</v>
      </c>
      <c r="L528" t="str">
        <f>"|"&amp;RIGHT(D528,2)&amp;"|"&amp;C528&amp;"|"&amp;I528&amp;"|"</f>
        <v>||反応速度||</v>
      </c>
    </row>
    <row r="529" spans="1:12" thickBot="1">
      <c r="A529" s="45">
        <v>50</v>
      </c>
      <c r="B529" s="46" t="str">
        <f>PHONETIC(C529)</f>
        <v>ひこう</v>
      </c>
      <c r="C529" s="46" t="s">
        <v>436</v>
      </c>
      <c r="D529" s="47" ph="1"/>
      <c r="E529" s="47" ph="1"/>
      <c r="J529" t="str">
        <f>IF(K529="","",IF(COUNTIF(K:K,K529)&gt;=2,"重複あり",""))</f>
        <v/>
      </c>
      <c r="K529" s="180" t="str">
        <f>C529&amp;D529</f>
        <v>飛行</v>
      </c>
      <c r="L529" t="str">
        <f>"|"&amp;RIGHT(D529,2)&amp;"|"&amp;C529&amp;"|"&amp;I529&amp;"|"</f>
        <v>||飛行||</v>
      </c>
    </row>
    <row r="530" spans="1:12" thickBot="1">
      <c r="B530" s="46" t="str">
        <f>PHONETIC(C530)</f>
        <v>ひだりきき</v>
      </c>
      <c r="C530" s="46" t="s">
        <v>1171</v>
      </c>
      <c r="E530" s="46" ph="1"/>
      <c r="I530" s="47" t="s">
        <v>1174</v>
      </c>
      <c r="J530" t="str">
        <f>IF(K530="","",IF(COUNTIF(K:K,K530)&gt;=2,"重複あり",""))</f>
        <v/>
      </c>
      <c r="K530" s="180" t="str">
        <f>C530&amp;D530</f>
        <v>左効き</v>
      </c>
      <c r="L530" t="str">
        <f>"|"&amp;RIGHT(D530,2)&amp;"|"&amp;C530&amp;"|"&amp;I530&amp;"|"</f>
        <v>||左効き|左手に持った武器や盾の効果アップ|</v>
      </c>
    </row>
    <row r="531" spans="1:12" thickBot="1">
      <c r="B531" s="46" t="str">
        <f>PHONETIC(C531)</f>
        <v>ひとく</v>
      </c>
      <c r="C531" s="46" t="s">
        <v>434</v>
      </c>
      <c r="D531" s="47" ph="1"/>
      <c r="E531" s="47" ph="1"/>
      <c r="J531" t="str">
        <f>IF(K531="","",IF(COUNTIF(K:K,K531)&gt;=2,"重複あり",""))</f>
        <v/>
      </c>
      <c r="K531" s="180" t="str">
        <f>C531&amp;D531</f>
        <v>秘匿</v>
      </c>
      <c r="L531" t="str">
        <f>"|"&amp;RIGHT(D531,2)&amp;"|"&amp;C531&amp;"|"&amp;I531&amp;"|"</f>
        <v>||秘匿||</v>
      </c>
    </row>
    <row r="532" spans="1:12" thickBot="1">
      <c r="A532" s="45">
        <v>51</v>
      </c>
      <c r="B532" s="46" t="str">
        <f>PHONETIC(C532)</f>
        <v>ひとみのかがやき</v>
      </c>
      <c r="C532" s="46" t="s">
        <v>207</v>
      </c>
      <c r="D532" s="47" ph="1"/>
      <c r="E532" s="47" ph="1"/>
      <c r="J532" t="str">
        <f>IF(K532="","",IF(COUNTIF(K:K,K532)&gt;=2,"重複あり",""))</f>
        <v/>
      </c>
      <c r="K532" s="180" t="str">
        <f>C532&amp;D532</f>
        <v>瞳の輝き</v>
      </c>
      <c r="L532" t="str">
        <f>"|"&amp;RIGHT(D532,2)&amp;"|"&amp;C532&amp;"|"&amp;I532&amp;"|"</f>
        <v>||瞳の輝き||</v>
      </c>
    </row>
    <row r="533" spans="1:12" thickBot="1">
      <c r="B533" s="46" t="str">
        <f>PHONETIC(C533)</f>
        <v>ひふく</v>
      </c>
      <c r="C533" s="46" t="s">
        <v>457</v>
      </c>
      <c r="D533" s="47" ph="1"/>
      <c r="E533" s="47" ph="1"/>
      <c r="J533" t="str">
        <f>IF(K533="","",IF(COUNTIF(K:K,K533)&gt;=2,"重複あり",""))</f>
        <v/>
      </c>
      <c r="K533" s="180" t="str">
        <f>C533&amp;D533</f>
        <v>被覆</v>
      </c>
      <c r="L533" t="str">
        <f>"|"&amp;RIGHT(D533,2)&amp;"|"&amp;C533&amp;"|"&amp;I533&amp;"|"</f>
        <v>||被覆||</v>
      </c>
    </row>
    <row r="534" spans="1:12" thickBot="1">
      <c r="B534" s="46" t="str">
        <f>PHONETIC(C534)</f>
        <v>ひょうい</v>
      </c>
      <c r="C534" s="46" t="s">
        <v>427</v>
      </c>
      <c r="D534" s="47" ph="1"/>
      <c r="E534" s="47" ph="1"/>
      <c r="J534" t="str">
        <f>IF(K534="","",IF(COUNTIF(K:K,K534)&gt;=2,"重複あり",""))</f>
        <v/>
      </c>
      <c r="K534" s="180" t="str">
        <f>C534&amp;D534</f>
        <v>憑依</v>
      </c>
      <c r="L534" t="str">
        <f>"|"&amp;RIGHT(D534,2)&amp;"|"&amp;C534&amp;"|"&amp;I534&amp;"|"</f>
        <v>||憑依||</v>
      </c>
    </row>
    <row r="535" spans="1:12" thickBot="1">
      <c r="A535" s="45">
        <v>64</v>
      </c>
      <c r="B535" s="46" t="str">
        <f>PHONETIC(C535)</f>
        <v>ひらいぶつ</v>
      </c>
      <c r="C535" s="46" t="s">
        <v>319</v>
      </c>
      <c r="D535" s="47" ph="1"/>
      <c r="E535" s="47" ph="1"/>
      <c r="J535" t="str">
        <f>IF(K535="","",IF(COUNTIF(K:K,K535)&gt;=2,"重複あり",""))</f>
        <v/>
      </c>
      <c r="K535" s="180" t="str">
        <f>C535&amp;D535</f>
        <v>飛来物</v>
      </c>
      <c r="L535" t="str">
        <f>"|"&amp;RIGHT(D535,2)&amp;"|"&amp;C535&amp;"|"&amp;I535&amp;"|"</f>
        <v>||飛来物||</v>
      </c>
    </row>
    <row r="536" spans="1:12" thickBot="1">
      <c r="A536" s="45">
        <v>55</v>
      </c>
      <c r="B536" s="46" t="str">
        <f>PHONETIC(C536)</f>
        <v>ひらめき</v>
      </c>
      <c r="C536" s="46" t="s">
        <v>541</v>
      </c>
      <c r="D536" s="47" ph="1"/>
      <c r="E536" s="47" ph="1"/>
      <c r="J536" t="str">
        <f>IF(K536="","",IF(COUNTIF(K:K,K536)&gt;=2,"重複あり",""))</f>
        <v/>
      </c>
      <c r="K536" s="180" t="str">
        <f>C536&amp;D536</f>
        <v>ひらめき</v>
      </c>
      <c r="L536" t="str">
        <f>"|"&amp;RIGHT(D536,2)&amp;"|"&amp;C536&amp;"|"&amp;I536&amp;"|"</f>
        <v>||ひらめき||</v>
      </c>
    </row>
    <row r="537" spans="1:12" thickBot="1">
      <c r="A537" s="45">
        <v>56</v>
      </c>
      <c r="B537" s="46" t="str">
        <f>PHONETIC(C537)</f>
        <v>びんかんはだ</v>
      </c>
      <c r="C537" s="46" t="s">
        <v>201</v>
      </c>
      <c r="D537" s="47" ph="1"/>
      <c r="E537" s="47" ph="1"/>
      <c r="J537" t="str">
        <f>IF(K537="","",IF(COUNTIF(K:K,K537)&gt;=2,"重複あり",""))</f>
        <v/>
      </c>
      <c r="K537" s="180" t="str">
        <f>C537&amp;D537</f>
        <v>敏感肌</v>
      </c>
      <c r="L537" t="str">
        <f>"|"&amp;RIGHT(D537,2)&amp;"|"&amp;C537&amp;"|"&amp;I537&amp;"|"</f>
        <v>||敏感肌||</v>
      </c>
    </row>
    <row r="538" spans="1:12" thickBot="1">
      <c r="A538" s="45">
        <v>57</v>
      </c>
      <c r="B538" s="46" t="str">
        <f>PHONETIC(C538)</f>
        <v>ふいうち</v>
      </c>
      <c r="C538" s="46" t="s">
        <v>442</v>
      </c>
      <c r="D538" s="47" ph="1"/>
      <c r="E538" s="47" ph="1"/>
      <c r="J538" t="str">
        <f>IF(K538="","",IF(COUNTIF(K:K,K538)&gt;=2,"重複あり",""))</f>
        <v/>
      </c>
      <c r="K538" s="180" t="str">
        <f>C538&amp;D538</f>
        <v>不意打ち</v>
      </c>
      <c r="L538" t="str">
        <f>"|"&amp;RIGHT(D538,2)&amp;"|"&amp;C538&amp;"|"&amp;I538&amp;"|"</f>
        <v>||不意打ち||</v>
      </c>
    </row>
    <row r="539" spans="1:12" thickBot="1">
      <c r="A539" s="45">
        <v>31</v>
      </c>
      <c r="B539" s="46" t="str">
        <f>PHONETIC(C539)</f>
        <v>ぶくうじゅつ</v>
      </c>
      <c r="C539" s="46" t="s">
        <v>565</v>
      </c>
      <c r="D539" s="47" ph="1"/>
      <c r="E539" s="47" ph="1"/>
      <c r="J539" t="str">
        <f>IF(K539="","",IF(COUNTIF(K:K,K539)&gt;=2,"重複あり",""))</f>
        <v/>
      </c>
      <c r="K539" s="180" t="str">
        <f>C539&amp;D539</f>
        <v>武空術</v>
      </c>
      <c r="L539" t="str">
        <f>"|"&amp;RIGHT(D539,2)&amp;"|"&amp;C539&amp;"|"&amp;I539&amp;"|"</f>
        <v>||武空術||</v>
      </c>
    </row>
    <row r="540" spans="1:12" thickBot="1">
      <c r="B540" s="46" t="str">
        <f>PHONETIC(C540)</f>
        <v>ふし</v>
      </c>
      <c r="C540" s="46" t="s">
        <v>429</v>
      </c>
      <c r="D540" s="47" ph="1"/>
      <c r="E540" s="47" ph="1"/>
      <c r="J540" t="str">
        <f>IF(K540="","",IF(COUNTIF(K:K,K540)&gt;=2,"重複あり",""))</f>
        <v/>
      </c>
      <c r="K540" s="180" t="str">
        <f>C540&amp;D540</f>
        <v>不死</v>
      </c>
      <c r="L540" t="str">
        <f>"|"&amp;RIGHT(D540,2)&amp;"|"&amp;C540&amp;"|"&amp;I540&amp;"|"</f>
        <v>||不死||</v>
      </c>
    </row>
    <row r="541" spans="1:12" thickBot="1">
      <c r="B541" s="46" t="str">
        <f>PHONETIC(C541)</f>
        <v>ぶしどう</v>
      </c>
      <c r="C541" s="46" t="s">
        <v>408</v>
      </c>
      <c r="D541" s="47" ph="1"/>
      <c r="E541" s="47" ph="1"/>
      <c r="J541" t="str">
        <f>IF(K541="","",IF(COUNTIF(K:K,K541)&gt;=2,"重複あり",""))</f>
        <v/>
      </c>
      <c r="K541" s="180" t="str">
        <f>C541&amp;D541</f>
        <v>武士道</v>
      </c>
      <c r="L541" t="str">
        <f>"|"&amp;RIGHT(D541,2)&amp;"|"&amp;C541&amp;"|"&amp;I541&amp;"|"</f>
        <v>||武士道||</v>
      </c>
    </row>
    <row r="542" spans="1:12" thickBot="1">
      <c r="B542" s="46" t="str">
        <f>PHONETIC(C542)</f>
        <v>ふせい</v>
      </c>
      <c r="C542" s="46" t="s">
        <v>173</v>
      </c>
      <c r="D542" s="47" ph="1"/>
      <c r="E542" s="47" ph="1"/>
      <c r="J542" t="str">
        <f>IF(K542="","",IF(COUNTIF(K:K,K542)&gt;=2,"重複あり",""))</f>
        <v/>
      </c>
      <c r="K542" s="180" t="str">
        <f>C542&amp;D542</f>
        <v>不正</v>
      </c>
      <c r="L542" t="str">
        <f>"|"&amp;RIGHT(D542,2)&amp;"|"&amp;C542&amp;"|"&amp;I542&amp;"|"</f>
        <v>||不正||</v>
      </c>
    </row>
    <row r="543" spans="1:12" thickBot="1">
      <c r="B543" s="46" t="str">
        <f>PHONETIC(C543)</f>
        <v>ふたえのきわみ</v>
      </c>
      <c r="C543" s="46" t="s">
        <v>230</v>
      </c>
      <c r="D543" s="47" ph="1"/>
      <c r="E543" s="47" ph="1"/>
      <c r="J543" t="str">
        <f>IF(K543="","",IF(COUNTIF(K:K,K543)&gt;=2,"重複あり",""))</f>
        <v/>
      </c>
      <c r="K543" s="180" t="str">
        <f>C543&amp;D543</f>
        <v>二重の極み</v>
      </c>
      <c r="L543" t="str">
        <f>"|"&amp;RIGHT(D543,2)&amp;"|"&amp;C543&amp;"|"&amp;I543&amp;"|"</f>
        <v>||二重の極み||</v>
      </c>
    </row>
    <row r="544" spans="1:12" thickBot="1">
      <c r="A544" s="45">
        <v>60</v>
      </c>
      <c r="B544" s="46" t="str">
        <f>PHONETIC(C544)</f>
        <v>ふっかつ</v>
      </c>
      <c r="C544" s="46" t="s">
        <v>405</v>
      </c>
      <c r="D544" s="47" ph="1"/>
      <c r="E544" s="47" ph="1"/>
      <c r="J544" t="str">
        <f>IF(K544="","",IF(COUNTIF(K:K,K544)&gt;=2,"重複あり",""))</f>
        <v/>
      </c>
      <c r="K544" s="180" t="str">
        <f>C544&amp;D544</f>
        <v>復活</v>
      </c>
      <c r="L544" t="str">
        <f>"|"&amp;RIGHT(D544,2)&amp;"|"&amp;C544&amp;"|"&amp;I544&amp;"|"</f>
        <v>||復活||</v>
      </c>
    </row>
    <row r="545" spans="1:12" thickBot="1">
      <c r="B545" s="46" t="str">
        <f>PHONETIC(C545)</f>
        <v>ふらぐさっちのきゅうかく</v>
      </c>
      <c r="C545" s="46" t="s">
        <v>198</v>
      </c>
      <c r="D545" s="47" ph="1"/>
      <c r="E545" s="47" ph="1"/>
      <c r="J545" t="str">
        <f>IF(K545="","",IF(COUNTIF(K:K,K545)&gt;=2,"重複あり",""))</f>
        <v/>
      </c>
      <c r="K545" s="180" t="str">
        <f>C545&amp;D545</f>
        <v>フラグ察知の嗅覚</v>
      </c>
      <c r="L545" t="str">
        <f>"|"&amp;RIGHT(D545,2)&amp;"|"&amp;C545&amp;"|"&amp;I545&amp;"|"</f>
        <v>||フラグ察知の嗅覚||</v>
      </c>
    </row>
    <row r="546" spans="1:12" thickBot="1">
      <c r="B546" s="46" t="str">
        <f>PHONETIC(C546)</f>
        <v>ふりょのじこ</v>
      </c>
      <c r="C546" s="46" t="s">
        <v>209</v>
      </c>
      <c r="D546" s="47" ph="1"/>
      <c r="E546" s="47" ph="1"/>
      <c r="J546" t="str">
        <f>IF(K546="","",IF(COUNTIF(K:K,K546)&gt;=2,"重複あり",""))</f>
        <v/>
      </c>
      <c r="K546" s="180" t="str">
        <f>C546&amp;D546</f>
        <v>不慮の事故</v>
      </c>
      <c r="L546" t="str">
        <f>"|"&amp;RIGHT(D546,2)&amp;"|"&amp;C546&amp;"|"&amp;I546&amp;"|"</f>
        <v>||不慮の事故||</v>
      </c>
    </row>
    <row r="547" spans="1:12" thickBot="1">
      <c r="B547" s="46" t="str">
        <f>PHONETIC(C547)</f>
        <v>ふろう</v>
      </c>
      <c r="C547" s="46" t="s">
        <v>321</v>
      </c>
      <c r="D547" s="47" ph="1"/>
      <c r="E547" s="47" ph="1"/>
      <c r="J547" t="str">
        <f>IF(K547="","",IF(COUNTIF(K:K,K547)&gt;=2,"重複あり",""))</f>
        <v/>
      </c>
      <c r="K547" s="180" t="str">
        <f>C547&amp;D547</f>
        <v>不老</v>
      </c>
      <c r="L547" t="str">
        <f>"|"&amp;RIGHT(D547,2)&amp;"|"&amp;C547&amp;"|"&amp;I547&amp;"|"</f>
        <v>||不老||</v>
      </c>
    </row>
    <row r="548" spans="1:12" thickBot="1">
      <c r="B548" s="46" t="str">
        <f>PHONETIC(C548)</f>
        <v>ぶんかつ</v>
      </c>
      <c r="C548" s="46" t="s">
        <v>451</v>
      </c>
      <c r="D548" s="47" ph="1"/>
      <c r="E548" s="47" ph="1"/>
      <c r="J548" t="str">
        <f>IF(K548="","",IF(COUNTIF(K:K,K548)&gt;=2,"重複あり",""))</f>
        <v/>
      </c>
      <c r="K548" s="180" t="str">
        <f>C548&amp;D548</f>
        <v>分割</v>
      </c>
      <c r="L548" t="str">
        <f>"|"&amp;RIGHT(D548,2)&amp;"|"&amp;C548&amp;"|"&amp;I548&amp;"|"</f>
        <v>||分割||</v>
      </c>
    </row>
    <row r="549" spans="1:12" thickBot="1">
      <c r="A549" s="45">
        <v>24</v>
      </c>
      <c r="B549" s="46" t="str">
        <f>PHONETIC(C549)</f>
        <v>ぶんせきじゅつ</v>
      </c>
      <c r="C549" s="46" t="s">
        <v>165</v>
      </c>
      <c r="D549" s="47" ph="1"/>
      <c r="E549" s="47" ph="1"/>
      <c r="J549" t="str">
        <f>IF(K549="","",IF(COUNTIF(K:K,K549)&gt;=2,"重複あり",""))</f>
        <v/>
      </c>
      <c r="K549" s="180" t="str">
        <f>C549&amp;D549</f>
        <v>分析術</v>
      </c>
      <c r="L549" t="str">
        <f>"|"&amp;RIGHT(D549,2)&amp;"|"&amp;C549&amp;"|"&amp;I549&amp;"|"</f>
        <v>||分析術||</v>
      </c>
    </row>
    <row r="550" spans="1:12" thickBot="1">
      <c r="B550" s="46" t="str">
        <f>PHONETIC(C550)</f>
        <v>へいとげんしょう</v>
      </c>
      <c r="C550" s="46" t="s">
        <v>1074</v>
      </c>
      <c r="E550" s="46" ph="1"/>
      <c r="J550" t="str">
        <f>IF(K550="","",IF(COUNTIF(K:K,K550)&gt;=2,"重複あり",""))</f>
        <v/>
      </c>
      <c r="K550" s="180" t="str">
        <f>C550&amp;D550</f>
        <v>ヘイト減少</v>
      </c>
      <c r="L550" t="str">
        <f>"|"&amp;RIGHT(D550,2)&amp;"|"&amp;C550&amp;"|"&amp;I550&amp;"|"</f>
        <v>||ヘイト減少||</v>
      </c>
    </row>
    <row r="551" spans="1:12" thickBot="1">
      <c r="B551" s="46" t="str">
        <f>PHONETIC(C551)</f>
        <v>へいとじょうしょう</v>
      </c>
      <c r="C551" s="46" t="s">
        <v>1073</v>
      </c>
      <c r="E551" s="46" ph="1"/>
      <c r="J551" t="str">
        <f>IF(K551="","",IF(COUNTIF(K:K,K551)&gt;=2,"重複あり",""))</f>
        <v/>
      </c>
      <c r="K551" s="180" t="str">
        <f>C551&amp;D551</f>
        <v>ヘイト上昇</v>
      </c>
      <c r="L551" t="str">
        <f>"|"&amp;RIGHT(D551,2)&amp;"|"&amp;C551&amp;"|"&amp;I551&amp;"|"</f>
        <v>||ヘイト上昇||</v>
      </c>
    </row>
    <row r="552" spans="1:12" thickBot="1">
      <c r="B552" s="46" t="str">
        <f>PHONETIC(C552)</f>
        <v>へんい</v>
      </c>
      <c r="C552" s="46" t="s">
        <v>458</v>
      </c>
      <c r="D552" s="47" ph="1"/>
      <c r="E552" s="47" ph="1"/>
      <c r="J552" t="str">
        <f>IF(K552="","",IF(COUNTIF(K:K,K552)&gt;=2,"重複あり",""))</f>
        <v/>
      </c>
      <c r="K552" s="180" t="str">
        <f>C552&amp;D552</f>
        <v>変異</v>
      </c>
      <c r="L552" t="str">
        <f>"|"&amp;RIGHT(D552,2)&amp;"|"&amp;C552&amp;"|"&amp;I552&amp;"|"</f>
        <v>||変異||</v>
      </c>
    </row>
    <row r="553" spans="1:12" thickBot="1">
      <c r="A553" s="45">
        <v>39</v>
      </c>
      <c r="B553" s="46" t="str">
        <f>PHONETIC(C553)</f>
        <v>へんけい</v>
      </c>
      <c r="C553" s="46" t="s">
        <v>402</v>
      </c>
      <c r="D553" s="47" ph="1"/>
      <c r="E553" s="47" ph="1"/>
      <c r="J553" t="str">
        <f>IF(K553="","",IF(COUNTIF(K:K,K553)&gt;=2,"重複あり",""))</f>
        <v/>
      </c>
      <c r="K553" s="180" t="str">
        <f>C553&amp;D553</f>
        <v>変形</v>
      </c>
      <c r="L553" t="str">
        <f>"|"&amp;RIGHT(D553,2)&amp;"|"&amp;C553&amp;"|"&amp;I553&amp;"|"</f>
        <v>||変形||</v>
      </c>
    </row>
    <row r="554" spans="1:12" thickBot="1">
      <c r="A554" s="45">
        <v>38</v>
      </c>
      <c r="B554" s="46" t="str">
        <f>PHONETIC(C554)</f>
        <v>へんけいじゅつ</v>
      </c>
      <c r="C554" s="46" t="s">
        <v>781</v>
      </c>
      <c r="D554" s="47" ph="1"/>
      <c r="E554" s="47" ph="1"/>
      <c r="J554" t="str">
        <f>IF(K554="","",IF(COUNTIF(K:K,K554)&gt;=2,"重複あり",""))</f>
        <v/>
      </c>
      <c r="K554" s="180" t="str">
        <f>C554&amp;D554</f>
        <v>変形術</v>
      </c>
      <c r="L554" t="str">
        <f>"|"&amp;RIGHT(D554,2)&amp;"|"&amp;C554&amp;"|"&amp;I554&amp;"|"</f>
        <v>||変形術||</v>
      </c>
    </row>
    <row r="555" spans="1:12" thickBot="1">
      <c r="B555" s="46" t="str">
        <f>PHONETIC(C555)</f>
        <v>へんしつ</v>
      </c>
      <c r="C555" s="46" t="s">
        <v>1185</v>
      </c>
      <c r="E555" s="46" ph="1"/>
      <c r="J555" t="str">
        <f>IF(K555="","",IF(COUNTIF(K:K,K555)&gt;=2,"重複あり",""))</f>
        <v/>
      </c>
      <c r="K555" s="180" t="str">
        <f>C555&amp;D555</f>
        <v>変質</v>
      </c>
      <c r="L555" t="str">
        <f>"|"&amp;RIGHT(D555,2)&amp;"|"&amp;C555&amp;"|"&amp;I555&amp;"|"</f>
        <v>||変質||</v>
      </c>
    </row>
    <row r="556" spans="1:12" thickBot="1">
      <c r="B556" s="46" t="str">
        <f>PHONETIC(C556)</f>
        <v>へんしん</v>
      </c>
      <c r="C556" s="46" t="s">
        <v>1181</v>
      </c>
      <c r="E556" s="46" ph="1"/>
      <c r="I556" s="47" t="s">
        <v>1182</v>
      </c>
      <c r="J556" t="str">
        <f>IF(K556="","",IF(COUNTIF(K:K,K556)&gt;=2,"重複あり",""))</f>
        <v/>
      </c>
      <c r="K556" s="180" t="str">
        <f>C556&amp;D556</f>
        <v>変身</v>
      </c>
      <c r="L556" t="str">
        <f>"|"&amp;RIGHT(D556,2)&amp;"|"&amp;C556&amp;"|"&amp;I556&amp;"|"</f>
        <v>||変身|自身の体を別のものに変化させる|</v>
      </c>
    </row>
    <row r="557" spans="1:12" thickBot="1">
      <c r="A557" s="45">
        <v>40</v>
      </c>
      <c r="B557" s="46" t="str">
        <f>PHONETIC(C557)</f>
        <v>へんせい</v>
      </c>
      <c r="C557" s="46" t="s">
        <v>403</v>
      </c>
      <c r="D557" s="47" ph="1"/>
      <c r="E557" s="47" ph="1"/>
      <c r="J557" t="str">
        <f>IF(K557="","",IF(COUNTIF(K:K,K557)&gt;=2,"重複あり",""))</f>
        <v/>
      </c>
      <c r="K557" s="180" t="str">
        <f>C557&amp;D557</f>
        <v>変成</v>
      </c>
      <c r="L557" t="str">
        <f>"|"&amp;RIGHT(D557,2)&amp;"|"&amp;C557&amp;"|"&amp;I557&amp;"|"</f>
        <v>||変成||</v>
      </c>
    </row>
    <row r="558" spans="1:12" thickBot="1">
      <c r="B558" s="46" t="str">
        <f>PHONETIC(C558)</f>
        <v>ぼうおん</v>
      </c>
      <c r="C558" s="46" t="s">
        <v>195</v>
      </c>
      <c r="D558" s="47" ph="1"/>
      <c r="E558" s="47" ph="1"/>
      <c r="J558" t="str">
        <f>IF(K558="","",IF(COUNTIF(K:K,K558)&gt;=2,"重複あり",""))</f>
        <v/>
      </c>
      <c r="K558" s="180" t="str">
        <f>C558&amp;D558</f>
        <v>防音</v>
      </c>
      <c r="L558" t="str">
        <f>"|"&amp;RIGHT(D558,2)&amp;"|"&amp;C558&amp;"|"&amp;I558&amp;"|"</f>
        <v>||防音||</v>
      </c>
    </row>
    <row r="559" spans="1:12" thickBot="1">
      <c r="A559" s="45">
        <v>3</v>
      </c>
      <c r="B559" s="46" t="str">
        <f>PHONETIC(C559)</f>
        <v>ぼうぎょ</v>
      </c>
      <c r="C559" s="46" t="s">
        <v>301</v>
      </c>
      <c r="D559" s="47" ph="1"/>
      <c r="E559" s="47" ph="1"/>
      <c r="I559" s="47" t="s">
        <v>557</v>
      </c>
      <c r="J559" t="str">
        <f>IF(K559="","",IF(COUNTIF(K:K,K559)&gt;=2,"重複あり",""))</f>
        <v/>
      </c>
      <c r="K559" s="180" t="str">
        <f>C559&amp;D559</f>
        <v>防御</v>
      </c>
      <c r="L559" t="str">
        <f>"|"&amp;RIGHT(D559,2)&amp;"|"&amp;C559&amp;"|"&amp;I559&amp;"|"</f>
        <v>||防御|防御時ダメージ減少１点|</v>
      </c>
    </row>
    <row r="560" spans="1:12" thickBot="1">
      <c r="B560" s="46" t="str">
        <f>PHONETIC(C560)</f>
        <v>ぼうぎょせいのう</v>
      </c>
      <c r="C560" s="46" t="s">
        <v>186</v>
      </c>
      <c r="D560" s="47" ph="1"/>
      <c r="E560" s="47" ph="1"/>
      <c r="J560" t="str">
        <f>IF(K560="","",IF(COUNTIF(K:K,K560)&gt;=2,"重複あり",""))</f>
        <v/>
      </c>
      <c r="K560" s="180" t="str">
        <f>C560&amp;D560</f>
        <v>防御性能</v>
      </c>
      <c r="L560" t="str">
        <f>"|"&amp;RIGHT(D560,2)&amp;"|"&amp;C560&amp;"|"&amp;I560&amp;"|"</f>
        <v>||防御性能||</v>
      </c>
    </row>
    <row r="561" spans="1:12" thickBot="1">
      <c r="A561" s="45">
        <v>4</v>
      </c>
      <c r="B561" s="46" t="str">
        <f>PHONETIC(C561)</f>
        <v>ぼうぎょりょく</v>
      </c>
      <c r="C561" s="46" t="s">
        <v>558</v>
      </c>
      <c r="D561" s="47" ph="1"/>
      <c r="E561" s="47" ph="1"/>
      <c r="I561" s="47" t="s">
        <v>559</v>
      </c>
      <c r="J561" t="str">
        <f>IF(K561="","",IF(COUNTIF(K:K,K561)&gt;=2,"重複あり",""))</f>
        <v/>
      </c>
      <c r="K561" s="180" t="str">
        <f>C561&amp;D561</f>
        <v>防御力</v>
      </c>
      <c r="L561" t="str">
        <f>"|"&amp;RIGHT(D561,2)&amp;"|"&amp;C561&amp;"|"&amp;I561&amp;"|"</f>
        <v>||防御力|ダメージ減少１点|</v>
      </c>
    </row>
    <row r="562" spans="1:12" thickBot="1">
      <c r="A562" s="45">
        <v>28</v>
      </c>
      <c r="B562" s="46" t="str">
        <f>PHONETIC(C562)</f>
        <v>ほうごうじゅつ</v>
      </c>
      <c r="C562" s="46" t="s">
        <v>219</v>
      </c>
      <c r="D562" s="47" ph="1"/>
      <c r="E562" s="47" ph="1"/>
      <c r="J562" t="str">
        <f>IF(K562="","",IF(COUNTIF(K:K,K562)&gt;=2,"重複あり",""))</f>
        <v/>
      </c>
      <c r="K562" s="180" t="str">
        <f>C562&amp;D562</f>
        <v>縫合術</v>
      </c>
      <c r="L562" t="str">
        <f>"|"&amp;RIGHT(D562,2)&amp;"|"&amp;C562&amp;"|"&amp;I562&amp;"|"</f>
        <v>||縫合術||</v>
      </c>
    </row>
    <row r="563" spans="1:12" thickBot="1">
      <c r="B563" s="46" t="str">
        <f>PHONETIC(C563)</f>
        <v>ほうこく</v>
      </c>
      <c r="C563" s="46" t="s">
        <v>445</v>
      </c>
      <c r="D563" s="47" ph="1"/>
      <c r="E563" s="47" ph="1"/>
      <c r="J563" t="str">
        <f>IF(K563="","",IF(COUNTIF(K:K,K563)&gt;=2,"重複あり",""))</f>
        <v/>
      </c>
      <c r="K563" s="180" t="str">
        <f>C563&amp;D563</f>
        <v>報告</v>
      </c>
      <c r="L563" t="str">
        <f>"|"&amp;RIGHT(D563,2)&amp;"|"&amp;C563&amp;"|"&amp;I563&amp;"|"</f>
        <v>||報告||</v>
      </c>
    </row>
    <row r="564" spans="1:12" thickBot="1">
      <c r="B564" s="46" t="str">
        <f>PHONETIC(C564)</f>
        <v>ほうじゅつ</v>
      </c>
      <c r="C564" s="46" t="s">
        <v>297</v>
      </c>
      <c r="D564" s="47" ph="1"/>
      <c r="E564" s="47" ph="1"/>
      <c r="J564" t="str">
        <f>IF(K564="","",IF(COUNTIF(K:K,K564)&gt;=2,"重複あり",""))</f>
        <v/>
      </c>
      <c r="K564" s="180" t="str">
        <f>C564&amp;D564</f>
        <v>砲術</v>
      </c>
      <c r="L564" t="str">
        <f>"|"&amp;RIGHT(D564,2)&amp;"|"&amp;C564&amp;"|"&amp;I564&amp;"|"</f>
        <v>||砲術||</v>
      </c>
    </row>
    <row r="565" spans="1:12" thickBot="1">
      <c r="B565" s="46" t="str">
        <f>PHONETIC(C565)</f>
        <v>ぼうしょく</v>
      </c>
      <c r="C565" s="46" t="s">
        <v>231</v>
      </c>
      <c r="D565" s="47" ph="1"/>
      <c r="E565" s="47" ph="1"/>
      <c r="J565" t="str">
        <f>IF(K565="","",IF(COUNTIF(K:K,K565)&gt;=2,"重複あり",""))</f>
        <v/>
      </c>
      <c r="K565" s="180" t="str">
        <f>C565&amp;D565</f>
        <v>暴食</v>
      </c>
      <c r="L565" t="str">
        <f>"|"&amp;RIGHT(D565,2)&amp;"|"&amp;C565&amp;"|"&amp;I565&amp;"|"</f>
        <v>||暴食||</v>
      </c>
    </row>
    <row r="566" spans="1:12" thickBot="1">
      <c r="B566" s="46" t="str">
        <f>PHONETIC(C566)</f>
        <v>ぼうじん</v>
      </c>
      <c r="C566" s="46" t="s">
        <v>326</v>
      </c>
      <c r="D566" s="47" ph="1"/>
      <c r="E566" s="47" ph="1"/>
      <c r="J566" t="str">
        <f>IF(K566="","",IF(COUNTIF(K:K,K566)&gt;=2,"重複あり",""))</f>
        <v/>
      </c>
      <c r="K566" s="180" t="str">
        <f>C566&amp;D566</f>
        <v>防刃</v>
      </c>
      <c r="L566" t="str">
        <f>"|"&amp;RIGHT(D566,2)&amp;"|"&amp;C566&amp;"|"&amp;I566&amp;"|"</f>
        <v>||防刃||</v>
      </c>
    </row>
    <row r="567" spans="1:12" thickBot="1">
      <c r="B567" s="46" t="str">
        <f>PHONETIC(C567)</f>
        <v>ほうでん</v>
      </c>
      <c r="C567" s="46" t="s">
        <v>312</v>
      </c>
      <c r="D567" s="47" ph="1"/>
      <c r="E567" s="47" ph="1"/>
      <c r="J567" t="str">
        <f>IF(K567="","",IF(COUNTIF(K:K,K567)&gt;=2,"重複あり",""))</f>
        <v/>
      </c>
      <c r="K567" s="180" t="str">
        <f>C567&amp;D567</f>
        <v>放電</v>
      </c>
      <c r="L567" t="str">
        <f>"|"&amp;RIGHT(D567,2)&amp;"|"&amp;C567&amp;"|"&amp;I567&amp;"|"</f>
        <v>||放電||</v>
      </c>
    </row>
    <row r="568" spans="1:12" thickBot="1">
      <c r="B568" s="46" t="str">
        <f>PHONETIC(C568)</f>
        <v>ぼうなみ</v>
      </c>
      <c r="C568" s="46" t="s">
        <v>332</v>
      </c>
      <c r="D568" s="47" ph="1"/>
      <c r="E568" s="47" ph="1"/>
      <c r="J568" t="str">
        <f>IF(K568="","",IF(COUNTIF(K:K,K568)&gt;=2,"重複あり",""))</f>
        <v/>
      </c>
      <c r="K568" s="180" t="str">
        <f>C568&amp;D568</f>
        <v>防波</v>
      </c>
      <c r="L568" t="str">
        <f>"|"&amp;RIGHT(D568,2)&amp;"|"&amp;C568&amp;"|"&amp;I568&amp;"|"</f>
        <v>||防波||</v>
      </c>
    </row>
    <row r="569" spans="1:12" thickBot="1">
      <c r="B569" s="46" t="str">
        <f>PHONETIC(C569)</f>
        <v>ほきょう</v>
      </c>
      <c r="C569" s="46" t="s">
        <v>413</v>
      </c>
      <c r="D569" s="47" ph="1"/>
      <c r="E569" s="47" ph="1"/>
      <c r="J569" t="str">
        <f>IF(K569="","",IF(COUNTIF(K:K,K569)&gt;=2,"重複あり",""))</f>
        <v/>
      </c>
      <c r="K569" s="180" t="str">
        <f>C569&amp;D569</f>
        <v>補強</v>
      </c>
      <c r="L569" t="str">
        <f>"|"&amp;RIGHT(D569,2)&amp;"|"&amp;C569&amp;"|"&amp;I569&amp;"|"</f>
        <v>||補強||</v>
      </c>
    </row>
    <row r="570" spans="1:12" thickBot="1">
      <c r="B570" s="46" t="str">
        <f>PHONETIC(C570)</f>
        <v>ぼせい</v>
      </c>
      <c r="C570" s="46" t="s">
        <v>172</v>
      </c>
      <c r="D570" s="47" ph="1"/>
      <c r="E570" s="47" ph="1"/>
      <c r="J570" t="str">
        <f>IF(K570="","",IF(COUNTIF(K:K,K570)&gt;=2,"重複あり",""))</f>
        <v/>
      </c>
      <c r="K570" s="180" t="str">
        <f>C570&amp;D570</f>
        <v>母性</v>
      </c>
      <c r="L570" t="str">
        <f>"|"&amp;RIGHT(D570,2)&amp;"|"&amp;C570&amp;"|"&amp;I570&amp;"|"</f>
        <v>||母性||</v>
      </c>
    </row>
    <row r="571" spans="1:12" thickBot="1">
      <c r="B571" s="46" t="str">
        <f>PHONETIC(C571)</f>
        <v>ほっぺのおにく</v>
      </c>
      <c r="C571" s="46" t="s">
        <v>543</v>
      </c>
      <c r="D571" s="47" ph="1"/>
      <c r="E571" s="47" ph="1"/>
      <c r="J571" t="str">
        <f>IF(K571="","",IF(COUNTIF(K:K,K571)&gt;=2,"重複あり",""))</f>
        <v/>
      </c>
      <c r="K571" s="180" t="str">
        <f>C571&amp;D571</f>
        <v>ほっぺのおにく</v>
      </c>
      <c r="L571" t="str">
        <f>"|"&amp;RIGHT(D571,2)&amp;"|"&amp;C571&amp;"|"&amp;I571&amp;"|"</f>
        <v>||ほっぺのおにく||</v>
      </c>
    </row>
    <row r="572" spans="1:12" thickBot="1">
      <c r="B572" s="46" t="str">
        <f>PHONETIC(C572)</f>
        <v>まいご</v>
      </c>
      <c r="C572" s="46" t="s">
        <v>324</v>
      </c>
      <c r="D572" s="47" ph="1"/>
      <c r="E572" s="47" ph="1"/>
      <c r="J572" t="str">
        <f>IF(K572="","",IF(COUNTIF(K:K,K572)&gt;=2,"重複あり",""))</f>
        <v/>
      </c>
      <c r="K572" s="180" t="str">
        <f>C572&amp;D572</f>
        <v>迷子</v>
      </c>
      <c r="L572" t="str">
        <f>"|"&amp;RIGHT(D572,2)&amp;"|"&amp;C572&amp;"|"&amp;I572&amp;"|"</f>
        <v>||迷子||</v>
      </c>
    </row>
    <row r="573" spans="1:12" thickBot="1">
      <c r="B573" s="46" t="str">
        <f>PHONETIC(C573)</f>
        <v>まごころ</v>
      </c>
      <c r="C573" s="46" t="s">
        <v>544</v>
      </c>
      <c r="D573" s="47" ph="1"/>
      <c r="E573" s="47" ph="1"/>
      <c r="J573" t="str">
        <f>IF(K573="","",IF(COUNTIF(K:K,K573)&gt;=2,"重複あり",""))</f>
        <v/>
      </c>
      <c r="K573" s="180" t="str">
        <f>C573&amp;D573</f>
        <v>まごころ</v>
      </c>
      <c r="L573" t="str">
        <f>"|"&amp;RIGHT(D573,2)&amp;"|"&amp;C573&amp;"|"&amp;I573&amp;"|"</f>
        <v>||まごころ||</v>
      </c>
    </row>
    <row r="574" spans="1:12" thickBot="1">
      <c r="B574" s="46" t="str">
        <f>PHONETIC(C574)</f>
        <v>まなぼうぎょ</v>
      </c>
      <c r="C574" s="46" t="s">
        <v>225</v>
      </c>
      <c r="D574" s="47" ph="1"/>
      <c r="E574" s="47" ph="1"/>
      <c r="J574" t="str">
        <f>IF(K574="","",IF(COUNTIF(K:K,K574)&gt;=2,"重複あり",""))</f>
        <v/>
      </c>
      <c r="K574" s="180" t="str">
        <f>C574&amp;D574</f>
        <v>マナ防御</v>
      </c>
      <c r="L574" t="str">
        <f>"|"&amp;RIGHT(D574,2)&amp;"|"&amp;C574&amp;"|"&amp;I574&amp;"|"</f>
        <v>||マナ防御||</v>
      </c>
    </row>
    <row r="575" spans="1:12" thickBot="1">
      <c r="B575" s="46" t="str">
        <f>PHONETIC(C575)</f>
        <v>まねっこ</v>
      </c>
      <c r="C575" s="46" t="s">
        <v>339</v>
      </c>
      <c r="D575" s="47" ph="1"/>
      <c r="E575" s="47" ph="1"/>
      <c r="J575" t="str">
        <f>IF(K575="","",IF(COUNTIF(K:K,K575)&gt;=2,"重複あり",""))</f>
        <v/>
      </c>
      <c r="K575" s="180" t="str">
        <f>C575&amp;D575</f>
        <v>まねっ子</v>
      </c>
      <c r="L575" t="str">
        <f>"|"&amp;RIGHT(D575,2)&amp;"|"&amp;C575&amp;"|"&amp;I575&amp;"|"</f>
        <v>||まねっ子||</v>
      </c>
    </row>
    <row r="576" spans="1:12" thickBot="1">
      <c r="B576" s="46" t="str">
        <f>PHONETIC(C576)</f>
        <v>まひ</v>
      </c>
      <c r="C576" s="46" t="s">
        <v>309</v>
      </c>
      <c r="D576" s="47" ph="1"/>
      <c r="E576" s="47" ph="1"/>
      <c r="J576" t="str">
        <f>IF(K576="","",IF(COUNTIF(K:K,K576)&gt;=2,"重複あり",""))</f>
        <v/>
      </c>
      <c r="K576" s="180" t="str">
        <f>C576&amp;D576</f>
        <v>麻痺</v>
      </c>
      <c r="L576" t="str">
        <f>"|"&amp;RIGHT(D576,2)&amp;"|"&amp;C576&amp;"|"&amp;I576&amp;"|"</f>
        <v>||麻痺||</v>
      </c>
    </row>
    <row r="577" spans="1:12" thickBot="1">
      <c r="B577" s="46" t="str">
        <f>PHONETIC(C577)</f>
        <v>まほう</v>
      </c>
      <c r="C577" s="46" t="s">
        <v>320</v>
      </c>
      <c r="D577" s="47" ph="1"/>
      <c r="E577" s="47" ph="1"/>
      <c r="J577" t="str">
        <f>IF(K577="","",IF(COUNTIF(K:K,K577)&gt;=2,"重複あり",""))</f>
        <v/>
      </c>
      <c r="K577" s="180" t="str">
        <f>C577&amp;D577</f>
        <v>魔法</v>
      </c>
      <c r="L577" t="str">
        <f>"|"&amp;RIGHT(D577,2)&amp;"|"&amp;C577&amp;"|"&amp;I577&amp;"|"</f>
        <v>||魔法||</v>
      </c>
    </row>
    <row r="578" spans="1:12" thickBot="1">
      <c r="B578" s="46" t="str">
        <f>PHONETIC(C578)</f>
        <v>みぎきき</v>
      </c>
      <c r="C578" s="46" t="s">
        <v>1170</v>
      </c>
      <c r="E578" s="46" ph="1"/>
      <c r="I578" s="47" t="s">
        <v>1173</v>
      </c>
      <c r="J578" t="str">
        <f>IF(K578="","",IF(COUNTIF(K:K,K578)&gt;=2,"重複あり",""))</f>
        <v/>
      </c>
      <c r="K578" s="180" t="str">
        <f>C578&amp;D578</f>
        <v>右利き</v>
      </c>
      <c r="L578" t="str">
        <f>"|"&amp;RIGHT(D578,2)&amp;"|"&amp;C578&amp;"|"&amp;I578&amp;"|"</f>
        <v>||右利き|右手に持った武器や盾の効果アップ|</v>
      </c>
    </row>
    <row r="579" spans="1:12" thickBot="1">
      <c r="A579" s="45">
        <v>198</v>
      </c>
      <c r="B579" s="46" t="str">
        <f>PHONETIC(C579)</f>
        <v>みげいこ</v>
      </c>
      <c r="C579" s="46" t="s">
        <v>573</v>
      </c>
      <c r="D579" s="47" ph="1"/>
      <c r="E579" s="47" ph="1"/>
      <c r="J579" t="str">
        <f>IF(K579="","",IF(COUNTIF(K:K,K579)&gt;=2,"重複あり",""))</f>
        <v/>
      </c>
      <c r="K579" s="180" t="str">
        <f>C579&amp;D579</f>
        <v>見稽古</v>
      </c>
      <c r="L579" t="str">
        <f>"|"&amp;RIGHT(D579,2)&amp;"|"&amp;C579&amp;"|"&amp;I579&amp;"|"</f>
        <v>||見稽古||</v>
      </c>
    </row>
    <row r="580" spans="1:12" thickBot="1">
      <c r="B580" s="46" t="str">
        <f>PHONETIC(C580)</f>
        <v>みずぐも</v>
      </c>
      <c r="C580" s="46" t="s">
        <v>1332</v>
      </c>
      <c r="E580" s="46" ph="1"/>
      <c r="J580" t="str">
        <f>IF(K580="","",IF(COUNTIF(K:K,K580)&gt;=2,"重複あり",""))</f>
        <v/>
      </c>
      <c r="K580" s="180" t="str">
        <f>C580&amp;D580</f>
        <v>水蜘蛛</v>
      </c>
      <c r="L580" t="str">
        <f>"|"&amp;RIGHT(D580,2)&amp;"|"&amp;C580&amp;"|"&amp;I580&amp;"|"</f>
        <v>||水蜘蛛||</v>
      </c>
    </row>
    <row r="581" spans="1:12" thickBot="1">
      <c r="B581" s="46" t="str">
        <f>PHONETIC(C581)</f>
        <v>むしんけい</v>
      </c>
      <c r="C581" s="46" t="s">
        <v>439</v>
      </c>
      <c r="D581" s="47" ph="1"/>
      <c r="E581" s="47" ph="1"/>
      <c r="J581" t="str">
        <f>IF(K581="","",IF(COUNTIF(K:K,K581)&gt;=2,"重複あり",""))</f>
        <v/>
      </c>
      <c r="K581" s="180" t="str">
        <f>C581&amp;D581</f>
        <v>無神経</v>
      </c>
      <c r="L581" t="str">
        <f>"|"&amp;RIGHT(D581,2)&amp;"|"&amp;C581&amp;"|"&amp;I581&amp;"|"</f>
        <v>||無神経||</v>
      </c>
    </row>
    <row r="582" spans="1:12" thickBot="1">
      <c r="B582" s="46" t="str">
        <f>PHONETIC(C582)</f>
        <v>めいちゅう</v>
      </c>
      <c r="C582" s="46" t="s">
        <v>1327</v>
      </c>
      <c r="E582" s="46" ph="1"/>
      <c r="J582" t="str">
        <f>IF(K582="","",IF(COUNTIF(K:K,K582)&gt;=2,"重複あり",""))</f>
        <v/>
      </c>
      <c r="K582" s="180" t="str">
        <f>C582&amp;D582</f>
        <v>命中</v>
      </c>
      <c r="L582" t="str">
        <f>"|"&amp;RIGHT(D582,2)&amp;"|"&amp;C582&amp;"|"&amp;I582&amp;"|"</f>
        <v>||命中||</v>
      </c>
    </row>
    <row r="583" spans="1:12" thickBot="1">
      <c r="B583" s="46" t="str">
        <f>PHONETIC(C583)</f>
        <v>めがみのほうよう</v>
      </c>
      <c r="C583" s="46" t="s">
        <v>202</v>
      </c>
      <c r="D583" s="47" ph="1"/>
      <c r="E583" s="47" ph="1"/>
      <c r="J583" t="str">
        <f>IF(K583="","",IF(COUNTIF(K:K,K583)&gt;=2,"重複あり",""))</f>
        <v/>
      </c>
      <c r="K583" s="180" t="str">
        <f>C583&amp;D583</f>
        <v>女神の抱擁</v>
      </c>
      <c r="L583" t="str">
        <f>"|"&amp;RIGHT(D583,2)&amp;"|"&amp;C583&amp;"|"&amp;I583&amp;"|"</f>
        <v>||女神の抱擁||</v>
      </c>
    </row>
    <row r="584" spans="1:12" thickBot="1">
      <c r="B584" s="46" t="str">
        <f>PHONETIC(C584)</f>
        <v>めもりぞうきょう</v>
      </c>
      <c r="C584" s="46" t="s">
        <v>224</v>
      </c>
      <c r="D584" s="47" ph="1"/>
      <c r="E584" s="47" ph="1"/>
      <c r="J584" t="str">
        <f>IF(K584="","",IF(COUNTIF(K:K,K584)&gt;=2,"重複あり",""))</f>
        <v/>
      </c>
      <c r="K584" s="180" t="str">
        <f>C584&amp;D584</f>
        <v>メモリ増強</v>
      </c>
      <c r="L584" t="str">
        <f>"|"&amp;RIGHT(D584,2)&amp;"|"&amp;C584&amp;"|"&amp;I584&amp;"|"</f>
        <v>||メモリ増強||</v>
      </c>
    </row>
    <row r="585" spans="1:12" thickBot="1">
      <c r="B585" s="46" t="str">
        <f>PHONETIC(C585)</f>
        <v>もにたかくだい</v>
      </c>
      <c r="C585" s="46" t="s">
        <v>179</v>
      </c>
      <c r="D585" s="47" ph="1"/>
      <c r="E585" s="47" ph="1"/>
      <c r="J585" t="str">
        <f>IF(K585="","",IF(COUNTIF(K:K,K585)&gt;=2,"重複あり",""))</f>
        <v/>
      </c>
      <c r="K585" s="180" t="str">
        <f>C585&amp;D585</f>
        <v>モニタ拡大</v>
      </c>
      <c r="L585" t="str">
        <f>"|"&amp;RIGHT(D585,2)&amp;"|"&amp;C585&amp;"|"&amp;I585&amp;"|"</f>
        <v>||モニタ拡大||</v>
      </c>
    </row>
    <row r="586" spans="1:12" thickBot="1">
      <c r="B586" s="46" t="str">
        <f>PHONETIC(C586)</f>
        <v>ゆうどう</v>
      </c>
      <c r="C586" s="46" t="s">
        <v>447</v>
      </c>
      <c r="D586" s="47" ph="1"/>
      <c r="E586" s="47" ph="1"/>
      <c r="J586" t="str">
        <f>IF(K586="","",IF(COUNTIF(K:K,K586)&gt;=2,"重複あり",""))</f>
        <v/>
      </c>
      <c r="K586" s="180" t="str">
        <f>C586&amp;D586</f>
        <v>誘導</v>
      </c>
      <c r="L586" t="str">
        <f>"|"&amp;RIGHT(D586,2)&amp;"|"&amp;C586&amp;"|"&amp;I586&amp;"|"</f>
        <v>||誘導||</v>
      </c>
    </row>
    <row r="587" spans="1:12" thickBot="1">
      <c r="B587" s="46" t="str">
        <f>PHONETIC(C587)</f>
        <v>りかい</v>
      </c>
      <c r="C587" s="46" t="s">
        <v>1187</v>
      </c>
      <c r="E587" s="46" ph="1"/>
      <c r="J587" t="str">
        <f>IF(K587="","",IF(COUNTIF(K:K,K587)&gt;=2,"重複あり",""))</f>
        <v/>
      </c>
      <c r="K587" s="180" t="str">
        <f>C587&amp;D587</f>
        <v>理解</v>
      </c>
      <c r="L587" t="str">
        <f>"|"&amp;RIGHT(D587,2)&amp;"|"&amp;C587&amp;"|"&amp;I587&amp;"|"</f>
        <v>||理解||</v>
      </c>
    </row>
    <row r="588" spans="1:12" thickBot="1">
      <c r="B588" s="46" t="str">
        <f>PHONETIC(C588)</f>
        <v>りざれくしょん</v>
      </c>
      <c r="C588" s="46" t="s">
        <v>545</v>
      </c>
      <c r="D588" s="47" ph="1"/>
      <c r="E588" s="47" ph="1"/>
      <c r="J588" t="str">
        <f>IF(K588="","",IF(COUNTIF(K:K,K588)&gt;=2,"重複あり",""))</f>
        <v/>
      </c>
      <c r="K588" s="180" t="str">
        <f>C588&amp;D588</f>
        <v>リザレクション</v>
      </c>
      <c r="L588" t="str">
        <f>"|"&amp;RIGHT(D588,2)&amp;"|"&amp;C588&amp;"|"&amp;I588&amp;"|"</f>
        <v>||リザレクション||</v>
      </c>
    </row>
    <row r="589" spans="1:12" thickBot="1">
      <c r="B589" s="46" t="str">
        <f>PHONETIC(C589)</f>
        <v>りゅうしか</v>
      </c>
      <c r="C589" s="46" t="s">
        <v>331</v>
      </c>
      <c r="D589" s="47" ph="1"/>
      <c r="E589" s="47" ph="1"/>
      <c r="J589" t="str">
        <f>IF(K589="","",IF(COUNTIF(K:K,K589)&gt;=2,"重複あり",""))</f>
        <v/>
      </c>
      <c r="K589" s="180" t="str">
        <f>C589&amp;D589</f>
        <v>粒子化</v>
      </c>
      <c r="L589" t="str">
        <f>"|"&amp;RIGHT(D589,2)&amp;"|"&amp;C589&amp;"|"&amp;I589&amp;"|"</f>
        <v>||粒子化||</v>
      </c>
    </row>
    <row r="590" spans="1:12" thickBot="1">
      <c r="B590" s="46" t="str">
        <f>PHONETIC(C590)</f>
        <v>りょうてもち</v>
      </c>
      <c r="C590" s="46" t="s">
        <v>1172</v>
      </c>
      <c r="E590" s="46" ph="1"/>
      <c r="I590" s="47" t="s">
        <v>1175</v>
      </c>
      <c r="J590" t="str">
        <f>IF(K590="","",IF(COUNTIF(K:K,K590)&gt;=2,"重複あり",""))</f>
        <v/>
      </c>
      <c r="K590" s="180" t="str">
        <f>C590&amp;D590</f>
        <v>両手持ち</v>
      </c>
      <c r="L590" t="str">
        <f>"|"&amp;RIGHT(D590,2)&amp;"|"&amp;C590&amp;"|"&amp;I590&amp;"|"</f>
        <v>||両手持ち|武器や盾を両手で持つことで、威力、防御力、命中率等にボーナス|</v>
      </c>
    </row>
    <row r="591" spans="1:12" thickBot="1">
      <c r="B591" s="46" t="str">
        <f>PHONETIC(C591)</f>
        <v>れいき</v>
      </c>
      <c r="C591" s="46" t="s">
        <v>311</v>
      </c>
      <c r="D591" s="47" ph="1"/>
      <c r="E591" s="47" ph="1"/>
      <c r="J591" t="str">
        <f>IF(K591="","",IF(COUNTIF(K:K,K591)&gt;=2,"重複あり",""))</f>
        <v/>
      </c>
      <c r="K591" s="180" t="str">
        <f>C591&amp;D591</f>
        <v>冷気</v>
      </c>
      <c r="L591" t="str">
        <f>"|"&amp;RIGHT(D591,2)&amp;"|"&amp;C591&amp;"|"&amp;I591&amp;"|"</f>
        <v>||冷気||</v>
      </c>
    </row>
    <row r="592" spans="1:12" thickBot="1">
      <c r="B592" s="46" t="str">
        <f>PHONETIC(C592)</f>
        <v>れいきゃく</v>
      </c>
      <c r="C592" s="46" t="s">
        <v>461</v>
      </c>
      <c r="D592" s="47" ph="1"/>
      <c r="E592" s="47" ph="1"/>
      <c r="J592" t="str">
        <f>IF(K592="","",IF(COUNTIF(K:K,K592)&gt;=2,"重複あり",""))</f>
        <v/>
      </c>
      <c r="K592" s="180" t="str">
        <f>C592&amp;D592</f>
        <v>冷却</v>
      </c>
      <c r="L592" t="str">
        <f>"|"&amp;RIGHT(D592,2)&amp;"|"&amp;C592&amp;"|"&amp;I592&amp;"|"</f>
        <v>||冷却||</v>
      </c>
    </row>
    <row r="593" spans="1:12" thickBot="1">
      <c r="B593" s="46" t="str">
        <f>PHONETIC(C593)</f>
        <v>れいたいか</v>
      </c>
      <c r="C593" s="46" t="s">
        <v>251</v>
      </c>
      <c r="D593" s="47" ph="1"/>
      <c r="E593" s="47" ph="1"/>
      <c r="J593" t="str">
        <f>IF(K593="","",IF(COUNTIF(K:K,K593)&gt;=2,"重複あり",""))</f>
        <v/>
      </c>
      <c r="K593" s="180" t="str">
        <f>C593&amp;D593</f>
        <v>霊体化</v>
      </c>
      <c r="L593" t="str">
        <f>"|"&amp;RIGHT(D593,2)&amp;"|"&amp;C593&amp;"|"&amp;I593&amp;"|"</f>
        <v>||霊体化||</v>
      </c>
    </row>
    <row r="594" spans="1:12" thickBot="1">
      <c r="A594" s="45">
        <v>29</v>
      </c>
      <c r="B594" s="46" t="str">
        <f>PHONETIC(C594)</f>
        <v>れんきんじゅつ</v>
      </c>
      <c r="C594" s="46" t="s">
        <v>184</v>
      </c>
      <c r="D594" s="47" ph="1"/>
      <c r="E594" s="47" ph="1"/>
      <c r="J594" t="str">
        <f>IF(K594="","",IF(COUNTIF(K:K,K594)&gt;=2,"重複あり",""))</f>
        <v/>
      </c>
      <c r="K594" s="180" t="str">
        <f>C594&amp;D594</f>
        <v>錬金術</v>
      </c>
      <c r="L594" t="str">
        <f>"|"&amp;RIGHT(D594,2)&amp;"|"&amp;C594&amp;"|"&amp;I594&amp;"|"</f>
        <v>||錬金術||</v>
      </c>
    </row>
    <row r="595" spans="1:12" thickBot="1">
      <c r="B595" s="46" t="str">
        <f>PHONETIC(C595)</f>
        <v>れんけい</v>
      </c>
      <c r="C595" s="46" t="s">
        <v>1380</v>
      </c>
      <c r="E595" s="46" ph="1"/>
      <c r="J595" t="str">
        <f>IF(K595="","",IF(COUNTIF(K:K,K595)&gt;=2,"重複あり",""))</f>
        <v/>
      </c>
      <c r="K595" s="180" t="str">
        <f>C595&amp;D595</f>
        <v>連係</v>
      </c>
      <c r="L595" t="str">
        <f>"|"&amp;RIGHT(D595,2)&amp;"|"&amp;C595&amp;"|"&amp;I595&amp;"|"</f>
        <v>||連係||</v>
      </c>
    </row>
    <row r="596" spans="1:12" thickBot="1">
      <c r="B596" s="46" t="str">
        <f>PHONETIC(C596)</f>
        <v>れんけい</v>
      </c>
      <c r="C596" s="46" t="s">
        <v>459</v>
      </c>
      <c r="D596" s="47" ph="1"/>
      <c r="E596" s="47" ph="1"/>
      <c r="J596" t="str">
        <f>IF(K596="","",IF(COUNTIF(K:K,K596)&gt;=2,"重複あり",""))</f>
        <v/>
      </c>
      <c r="K596" s="180" t="str">
        <f>C596&amp;D596</f>
        <v>連携</v>
      </c>
      <c r="L596" t="str">
        <f>"|"&amp;RIGHT(D596,2)&amp;"|"&amp;C596&amp;"|"&amp;I596&amp;"|"</f>
        <v>||連携||</v>
      </c>
    </row>
    <row r="597" spans="1:12" thickBot="1">
      <c r="B597" s="46" t="str">
        <f>PHONETIC(C597)</f>
        <v>れんげき</v>
      </c>
      <c r="C597" s="46" t="s">
        <v>546</v>
      </c>
      <c r="D597" s="47" ph="1"/>
      <c r="E597" s="47" ph="1"/>
      <c r="J597" t="str">
        <f>IF(K597="","",IF(COUNTIF(K:K,K597)&gt;=2,"重複あり",""))</f>
        <v/>
      </c>
      <c r="K597" s="180" t="str">
        <f>C597&amp;D597</f>
        <v>レンゲキ</v>
      </c>
      <c r="L597" t="str">
        <f>"|"&amp;RIGHT(D597,2)&amp;"|"&amp;C597&amp;"|"&amp;I597&amp;"|"</f>
        <v>||レンゲキ||</v>
      </c>
    </row>
    <row r="598" spans="1:12" thickBot="1">
      <c r="B598" s="46" t="str">
        <f>PHONETIC(C598)</f>
        <v>わいきょく</v>
      </c>
      <c r="C598" s="46" t="s">
        <v>468</v>
      </c>
      <c r="D598" s="47" ph="1"/>
      <c r="E598" s="47" ph="1"/>
      <c r="J598" t="str">
        <f>IF(K598="","",IF(COUNTIF(K:K,K598)&gt;=2,"重複あり",""))</f>
        <v/>
      </c>
      <c r="K598" s="180" t="str">
        <f>C598&amp;D598</f>
        <v>歪曲</v>
      </c>
      <c r="L598" t="str">
        <f>"|"&amp;RIGHT(D598,2)&amp;"|"&amp;C598&amp;"|"&amp;I598&amp;"|"</f>
        <v>||歪曲||</v>
      </c>
    </row>
    <row r="599" spans="1:12" thickBot="1">
      <c r="B599" s="46" t="str">
        <f>PHONETIC(C599)</f>
        <v>わざもの</v>
      </c>
      <c r="C599" s="46" t="s">
        <v>174</v>
      </c>
      <c r="D599" s="47" ph="1"/>
      <c r="E599" s="47" ph="1"/>
      <c r="J599" t="str">
        <f>IF(K599="","",IF(COUNTIF(K:K,K599)&gt;=2,"重複あり",""))</f>
        <v/>
      </c>
      <c r="K599" s="180" t="str">
        <f>C599&amp;D599</f>
        <v>業物</v>
      </c>
      <c r="L599" t="str">
        <f>"|"&amp;RIGHT(D599,2)&amp;"|"&amp;C599&amp;"|"&amp;I599&amp;"|"</f>
        <v>||業物||</v>
      </c>
    </row>
    <row r="600" spans="1:12" thickBot="1">
      <c r="B600" s="46" t="str">
        <f>PHONETIC(C600)</f>
        <v>かじ</v>
      </c>
      <c r="C600" s="46" t="s">
        <v>1518</v>
      </c>
      <c r="E600" s="46" ph="1"/>
      <c r="J600" t="str">
        <f>IF(K600="","",IF(COUNTIF(K:K,K600)&gt;=2,"重複あり",""))</f>
        <v/>
      </c>
      <c r="K600" s="180" t="str">
        <f>C600&amp;D600</f>
        <v>家事</v>
      </c>
      <c r="L600" t="str">
        <f>"|"&amp;RIGHT(D600,2)&amp;"|"&amp;C600&amp;"|"&amp;I600&amp;"|"</f>
        <v>||家事||</v>
      </c>
    </row>
    <row r="601" spans="1:12" thickBot="1">
      <c r="B601" s="46" t="str">
        <f>PHONETIC(C601)</f>
        <v/>
      </c>
      <c r="E601" s="46" ph="1"/>
      <c r="J601" t="str">
        <f>IF(K601="","",IF(COUNTIF(K:K,K601)&gt;=2,"重複あり",""))</f>
        <v/>
      </c>
      <c r="K601" s="180" t="str">
        <f>C601&amp;D601</f>
        <v/>
      </c>
      <c r="L601" t="str">
        <f>"|"&amp;RIGHT(D601,2)&amp;"|"&amp;C601&amp;"|"&amp;I601&amp;"|"</f>
        <v>||||</v>
      </c>
    </row>
    <row r="602" spans="1:12" thickBot="1">
      <c r="B602" s="46" t="str">
        <f>PHONETIC(C602)</f>
        <v/>
      </c>
      <c r="E602" s="46" ph="1"/>
      <c r="J602" t="str">
        <f>IF(K602="","",IF(COUNTIF(K:K,K602)&gt;=2,"重複あり",""))</f>
        <v/>
      </c>
      <c r="K602" s="180" t="str">
        <f>C602&amp;D602</f>
        <v/>
      </c>
      <c r="L602" t="str">
        <f>"|"&amp;RIGHT(D602,2)&amp;"|"&amp;C602&amp;"|"&amp;I602&amp;"|"</f>
        <v>||||</v>
      </c>
    </row>
    <row r="603" spans="1:12" thickBot="1">
      <c r="B603" s="46" t="str">
        <f>PHONETIC(C603)</f>
        <v/>
      </c>
      <c r="E603" s="46" ph="1"/>
      <c r="J603" t="str">
        <f>IF(K603="","",IF(COUNTIF(K:K,K603)&gt;=2,"重複あり",""))</f>
        <v/>
      </c>
      <c r="K603" s="180" t="str">
        <f>C603&amp;D603</f>
        <v/>
      </c>
      <c r="L603" t="str">
        <f>"|"&amp;RIGHT(D603,2)&amp;"|"&amp;C603&amp;"|"&amp;I603&amp;"|"</f>
        <v>||||</v>
      </c>
    </row>
    <row r="604" spans="1:12" thickBot="1">
      <c r="B604" s="46" t="str">
        <f>PHONETIC(C604)</f>
        <v/>
      </c>
      <c r="E604" s="46" ph="1"/>
      <c r="J604" t="str">
        <f>IF(K604="","",IF(COUNTIF(K:K,K604)&gt;=2,"重複あり",""))</f>
        <v/>
      </c>
      <c r="K604" s="180" t="str">
        <f>C604&amp;D604</f>
        <v/>
      </c>
      <c r="L604" t="str">
        <f>"|"&amp;RIGHT(D604,2)&amp;"|"&amp;C604&amp;"|"&amp;I604&amp;"|"</f>
        <v>||||</v>
      </c>
    </row>
    <row r="605" spans="1:12" thickBot="1">
      <c r="B605" s="46" t="str">
        <f>PHONETIC(C605)</f>
        <v/>
      </c>
      <c r="E605" s="46" ph="1"/>
      <c r="J605" t="str">
        <f>IF(K605="","",IF(COUNTIF(K:K,K605)&gt;=2,"重複あり",""))</f>
        <v/>
      </c>
      <c r="K605" s="180" t="str">
        <f>C605&amp;D605</f>
        <v/>
      </c>
      <c r="L605" t="str">
        <f>"|"&amp;RIGHT(D605,2)&amp;"|"&amp;C605&amp;"|"&amp;I605&amp;"|"</f>
        <v>||||</v>
      </c>
    </row>
    <row r="606" spans="1:12" thickBot="1">
      <c r="B606" s="46" t="str">
        <f>PHONETIC(C606)</f>
        <v/>
      </c>
      <c r="E606" s="46" ph="1"/>
      <c r="J606" t="str">
        <f>IF(K606="","",IF(COUNTIF(K:K,K606)&gt;=2,"重複あり",""))</f>
        <v/>
      </c>
      <c r="K606" s="180" t="str">
        <f>C606&amp;D606</f>
        <v/>
      </c>
      <c r="L606" t="str">
        <f>"|"&amp;RIGHT(D606,2)&amp;"|"&amp;C606&amp;"|"&amp;I606&amp;"|"</f>
        <v>||||</v>
      </c>
    </row>
    <row r="607" spans="1:12" thickBot="1">
      <c r="B607" s="46" t="str">
        <f>PHONETIC(C607)</f>
        <v/>
      </c>
      <c r="E607" s="46" ph="1"/>
      <c r="J607" t="str">
        <f>IF(K607="","",IF(COUNTIF(K:K,K607)&gt;=2,"重複あり",""))</f>
        <v/>
      </c>
      <c r="K607" s="180" t="str">
        <f>C607&amp;D607</f>
        <v/>
      </c>
      <c r="L607" t="str">
        <f>"|"&amp;RIGHT(D607,2)&amp;"|"&amp;C607&amp;"|"&amp;I607&amp;"|"</f>
        <v>||||</v>
      </c>
    </row>
    <row r="608" spans="1:12" thickBot="1">
      <c r="B608" s="46" t="str">
        <f>PHONETIC(C608)</f>
        <v/>
      </c>
      <c r="E608" s="46" ph="1"/>
      <c r="J608" t="str">
        <f>IF(K608="","",IF(COUNTIF(K:K,K608)&gt;=2,"重複あり",""))</f>
        <v/>
      </c>
      <c r="K608" s="180" t="str">
        <f>C608&amp;D608</f>
        <v/>
      </c>
      <c r="L608" t="str">
        <f>"|"&amp;RIGHT(D608,2)&amp;"|"&amp;C608&amp;"|"&amp;I608&amp;"|"</f>
        <v>||||</v>
      </c>
    </row>
    <row r="609" spans="2:12" thickBot="1">
      <c r="B609" s="46" t="str">
        <f>PHONETIC(C609)</f>
        <v/>
      </c>
      <c r="E609" s="46" ph="1"/>
      <c r="J609" t="str">
        <f>IF(K609="","",IF(COUNTIF(K:K,K609)&gt;=2,"重複あり",""))</f>
        <v/>
      </c>
      <c r="K609" s="180" t="str">
        <f>C609&amp;D609</f>
        <v/>
      </c>
      <c r="L609" t="str">
        <f>"|"&amp;RIGHT(D609,2)&amp;"|"&amp;C609&amp;"|"&amp;I609&amp;"|"</f>
        <v>||||</v>
      </c>
    </row>
    <row r="610" spans="2:12" thickBot="1">
      <c r="B610" s="46" t="str">
        <f>PHONETIC(C610)</f>
        <v/>
      </c>
      <c r="E610" s="46" ph="1"/>
      <c r="J610" t="str">
        <f>IF(K610="","",IF(COUNTIF(K:K,K610)&gt;=2,"重複あり",""))</f>
        <v/>
      </c>
      <c r="K610" s="180" t="str">
        <f>C610&amp;D610</f>
        <v/>
      </c>
      <c r="L610" t="str">
        <f>"|"&amp;RIGHT(D610,2)&amp;"|"&amp;C610&amp;"|"&amp;I610&amp;"|"</f>
        <v>||||</v>
      </c>
    </row>
    <row r="611" spans="2:12" thickBot="1">
      <c r="B611" s="46" t="str">
        <f>PHONETIC(C611)</f>
        <v/>
      </c>
      <c r="E611" s="46" ph="1"/>
      <c r="J611" t="str">
        <f>IF(K611="","",IF(COUNTIF(K:K,K611)&gt;=2,"重複あり",""))</f>
        <v/>
      </c>
      <c r="K611" s="180" t="str">
        <f>C611&amp;D611</f>
        <v/>
      </c>
      <c r="L611" t="str">
        <f>"|"&amp;RIGHT(D611,2)&amp;"|"&amp;C611&amp;"|"&amp;I611&amp;"|"</f>
        <v>||||</v>
      </c>
    </row>
    <row r="612" spans="2:12" thickBot="1">
      <c r="B612" s="46" t="str">
        <f>PHONETIC(C612)</f>
        <v/>
      </c>
      <c r="E612" s="46" ph="1"/>
      <c r="J612" t="str">
        <f>IF(K612="","",IF(COUNTIF(K:K,K612)&gt;=2,"重複あり",""))</f>
        <v/>
      </c>
      <c r="K612" s="180" t="str">
        <f>C612&amp;D612</f>
        <v/>
      </c>
      <c r="L612" t="str">
        <f>"|"&amp;RIGHT(D612,2)&amp;"|"&amp;C612&amp;"|"&amp;I612&amp;"|"</f>
        <v>||||</v>
      </c>
    </row>
    <row r="613" spans="2:12" thickBot="1">
      <c r="B613" s="46" t="str">
        <f>PHONETIC(C613)</f>
        <v/>
      </c>
      <c r="E613" s="46" ph="1"/>
      <c r="J613" t="str">
        <f>IF(K613="","",IF(COUNTIF(K:K,K613)&gt;=2,"重複あり",""))</f>
        <v/>
      </c>
      <c r="K613" s="180" t="str">
        <f>C613&amp;D613</f>
        <v/>
      </c>
      <c r="L613" t="str">
        <f>"|"&amp;RIGHT(D613,2)&amp;"|"&amp;C613&amp;"|"&amp;I613&amp;"|"</f>
        <v>||||</v>
      </c>
    </row>
    <row r="614" spans="2:12" thickBot="1">
      <c r="B614" s="46" t="str">
        <f>PHONETIC(C614)</f>
        <v/>
      </c>
      <c r="E614" s="46" ph="1"/>
      <c r="J614" t="str">
        <f>IF(K614="","",IF(COUNTIF(K:K,K614)&gt;=2,"重複あり",""))</f>
        <v/>
      </c>
      <c r="K614" s="180" t="str">
        <f>C614&amp;D614</f>
        <v/>
      </c>
      <c r="L614" t="str">
        <f>"|"&amp;RIGHT(D614,2)&amp;"|"&amp;C614&amp;"|"&amp;I614&amp;"|"</f>
        <v>||||</v>
      </c>
    </row>
    <row r="615" spans="2:12" thickBot="1">
      <c r="B615" s="46" t="str">
        <f>PHONETIC(C615)</f>
        <v/>
      </c>
      <c r="E615" s="46" ph="1"/>
      <c r="J615" t="str">
        <f>IF(K615="","",IF(COUNTIF(K:K,K615)&gt;=2,"重複あり",""))</f>
        <v/>
      </c>
      <c r="K615" s="180" t="str">
        <f>C615&amp;D615</f>
        <v/>
      </c>
      <c r="L615" t="str">
        <f>"|"&amp;RIGHT(D615,2)&amp;"|"&amp;C615&amp;"|"&amp;I615&amp;"|"</f>
        <v>||||</v>
      </c>
    </row>
    <row r="616" spans="2:12" thickBot="1">
      <c r="B616" s="46" t="str">
        <f>PHONETIC(C616)</f>
        <v/>
      </c>
      <c r="E616" s="46" ph="1"/>
      <c r="J616" t="str">
        <f>IF(K616="","",IF(COUNTIF(K:K,K616)&gt;=2,"重複あり",""))</f>
        <v/>
      </c>
      <c r="K616" s="180" t="str">
        <f>C616&amp;D616</f>
        <v/>
      </c>
      <c r="L616" t="str">
        <f>"|"&amp;RIGHT(D616,2)&amp;"|"&amp;C616&amp;"|"&amp;I616&amp;"|"</f>
        <v>||||</v>
      </c>
    </row>
    <row r="617" spans="2:12" thickBot="1">
      <c r="B617" s="46" t="str">
        <f>PHONETIC(C617)</f>
        <v/>
      </c>
      <c r="E617" s="46" ph="1"/>
      <c r="J617" t="str">
        <f>IF(K617="","",IF(COUNTIF(K:K,K617)&gt;=2,"重複あり",""))</f>
        <v/>
      </c>
      <c r="K617" s="180" t="str">
        <f>C617&amp;D617</f>
        <v/>
      </c>
      <c r="L617" t="str">
        <f>"|"&amp;RIGHT(D617,2)&amp;"|"&amp;C617&amp;"|"&amp;I617&amp;"|"</f>
        <v>||||</v>
      </c>
    </row>
    <row r="618" spans="2:12" thickBot="1">
      <c r="B618" s="46" t="str">
        <f>PHONETIC(C618)</f>
        <v/>
      </c>
      <c r="E618" s="46" ph="1"/>
      <c r="J618" t="str">
        <f>IF(K618="","",IF(COUNTIF(K:K,K618)&gt;=2,"重複あり",""))</f>
        <v/>
      </c>
      <c r="K618" s="180" t="str">
        <f>C618&amp;D618</f>
        <v/>
      </c>
      <c r="L618" t="str">
        <f>"|"&amp;RIGHT(D618,2)&amp;"|"&amp;C618&amp;"|"&amp;I618&amp;"|"</f>
        <v>||||</v>
      </c>
    </row>
    <row r="619" spans="2:12" thickBot="1">
      <c r="B619" s="46" t="str">
        <f>PHONETIC(C619)</f>
        <v/>
      </c>
      <c r="E619" s="46" ph="1"/>
      <c r="J619" t="str">
        <f>IF(K619="","",IF(COUNTIF(K:K,K619)&gt;=2,"重複あり",""))</f>
        <v/>
      </c>
      <c r="K619" s="180" t="str">
        <f>C619&amp;D619</f>
        <v/>
      </c>
      <c r="L619" t="str">
        <f>"|"&amp;RIGHT(D619,2)&amp;"|"&amp;C619&amp;"|"&amp;I619&amp;"|"</f>
        <v>||||</v>
      </c>
    </row>
    <row r="620" spans="2:12" thickBot="1">
      <c r="B620" s="46" t="str">
        <f>PHONETIC(C620)</f>
        <v/>
      </c>
      <c r="E620" s="46" ph="1"/>
      <c r="J620" t="str">
        <f>IF(K620="","",IF(COUNTIF(K:K,K620)&gt;=2,"重複あり",""))</f>
        <v/>
      </c>
      <c r="K620" s="180" t="str">
        <f>C620&amp;D620</f>
        <v/>
      </c>
      <c r="L620" t="str">
        <f>"|"&amp;RIGHT(D620,2)&amp;"|"&amp;C620&amp;"|"&amp;I620&amp;"|"</f>
        <v>||||</v>
      </c>
    </row>
    <row r="621" spans="2:12" thickBot="1">
      <c r="B621" s="46" t="str">
        <f>PHONETIC(C621)</f>
        <v/>
      </c>
      <c r="E621" s="46" ph="1"/>
      <c r="J621" t="str">
        <f>IF(K621="","",IF(COUNTIF(K:K,K621)&gt;=2,"重複あり",""))</f>
        <v/>
      </c>
      <c r="K621" s="180" t="str">
        <f>C621&amp;D621</f>
        <v/>
      </c>
      <c r="L621" t="str">
        <f>"|"&amp;RIGHT(D621,2)&amp;"|"&amp;C621&amp;"|"&amp;I621&amp;"|"</f>
        <v>||||</v>
      </c>
    </row>
    <row r="622" spans="2:12" thickBot="1">
      <c r="B622" s="46" t="str">
        <f>PHONETIC(C622)</f>
        <v/>
      </c>
      <c r="E622" s="46" ph="1"/>
      <c r="J622" t="str">
        <f>IF(K622="","",IF(COUNTIF(K:K,K622)&gt;=2,"重複あり",""))</f>
        <v/>
      </c>
      <c r="K622" s="180" t="str">
        <f>C622&amp;D622</f>
        <v/>
      </c>
      <c r="L622" t="str">
        <f>"|"&amp;RIGHT(D622,2)&amp;"|"&amp;C622&amp;"|"&amp;I622&amp;"|"</f>
        <v>||||</v>
      </c>
    </row>
    <row r="623" spans="2:12" thickBot="1">
      <c r="B623" s="46" t="str">
        <f>PHONETIC(C623)</f>
        <v/>
      </c>
      <c r="E623" s="46" ph="1"/>
      <c r="J623" t="str">
        <f>IF(K623="","",IF(COUNTIF(K:K,K623)&gt;=2,"重複あり",""))</f>
        <v/>
      </c>
      <c r="K623" s="180" t="str">
        <f>C623&amp;D623</f>
        <v/>
      </c>
      <c r="L623" t="str">
        <f>"|"&amp;RIGHT(D623,2)&amp;"|"&amp;C623&amp;"|"&amp;I623&amp;"|"</f>
        <v>||||</v>
      </c>
    </row>
    <row r="624" spans="2:12" thickBot="1">
      <c r="B624" s="46" t="str">
        <f>PHONETIC(C624)</f>
        <v/>
      </c>
      <c r="E624" s="46" ph="1"/>
      <c r="J624" t="str">
        <f>IF(K624="","",IF(COUNTIF(K:K,K624)&gt;=2,"重複あり",""))</f>
        <v/>
      </c>
      <c r="K624" s="180" t="str">
        <f>C624&amp;D624</f>
        <v/>
      </c>
      <c r="L624" t="str">
        <f>"|"&amp;RIGHT(D624,2)&amp;"|"&amp;C624&amp;"|"&amp;I624&amp;"|"</f>
        <v>||||</v>
      </c>
    </row>
    <row r="625" spans="2:12" thickBot="1">
      <c r="B625" s="46" t="str">
        <f>PHONETIC(C625)</f>
        <v/>
      </c>
      <c r="E625" s="46" ph="1"/>
      <c r="J625" t="str">
        <f>IF(K625="","",IF(COUNTIF(K:K,K625)&gt;=2,"重複あり",""))</f>
        <v/>
      </c>
      <c r="K625" s="180" t="str">
        <f>C625&amp;D625</f>
        <v/>
      </c>
      <c r="L625" t="str">
        <f>"|"&amp;RIGHT(D625,2)&amp;"|"&amp;C625&amp;"|"&amp;I625&amp;"|"</f>
        <v>||||</v>
      </c>
    </row>
    <row r="626" spans="2:12" thickBot="1">
      <c r="B626" s="46" t="str">
        <f>PHONETIC(C626)</f>
        <v/>
      </c>
      <c r="E626" s="46" ph="1"/>
      <c r="J626" t="str">
        <f>IF(K626="","",IF(COUNTIF(K:K,K626)&gt;=2,"重複あり",""))</f>
        <v/>
      </c>
      <c r="K626" s="180" t="str">
        <f>C626&amp;D626</f>
        <v/>
      </c>
      <c r="L626" t="str">
        <f>"|"&amp;RIGHT(D626,2)&amp;"|"&amp;C626&amp;"|"&amp;I626&amp;"|"</f>
        <v>||||</v>
      </c>
    </row>
    <row r="627" spans="2:12" thickBot="1">
      <c r="B627" s="46" t="str">
        <f>PHONETIC(C627)</f>
        <v/>
      </c>
      <c r="E627" s="46" ph="1"/>
      <c r="J627" t="str">
        <f>IF(K627="","",IF(COUNTIF(K:K,K627)&gt;=2,"重複あり",""))</f>
        <v/>
      </c>
      <c r="K627" s="180" t="str">
        <f>C627&amp;D627</f>
        <v/>
      </c>
      <c r="L627" t="str">
        <f>"|"&amp;RIGHT(D627,2)&amp;"|"&amp;C627&amp;"|"&amp;I627&amp;"|"</f>
        <v>||||</v>
      </c>
    </row>
    <row r="628" spans="2:12" thickBot="1">
      <c r="B628" s="46" t="str">
        <f>PHONETIC(C628)</f>
        <v/>
      </c>
      <c r="E628" s="46" ph="1"/>
      <c r="J628" t="str">
        <f>IF(K628="","",IF(COUNTIF(K:K,K628)&gt;=2,"重複あり",""))</f>
        <v/>
      </c>
      <c r="K628" s="180" t="str">
        <f>C628&amp;D628</f>
        <v/>
      </c>
      <c r="L628" t="str">
        <f>"|"&amp;RIGHT(D628,2)&amp;"|"&amp;C628&amp;"|"&amp;I628&amp;"|"</f>
        <v>||||</v>
      </c>
    </row>
    <row r="629" spans="2:12" thickBot="1">
      <c r="B629" s="46" t="str">
        <f>PHONETIC(C629)</f>
        <v/>
      </c>
      <c r="E629" s="46" ph="1"/>
      <c r="J629" t="str">
        <f>IF(K629="","",IF(COUNTIF(K:K,K629)&gt;=2,"重複あり",""))</f>
        <v/>
      </c>
      <c r="K629" s="180" t="str">
        <f>C629&amp;D629</f>
        <v/>
      </c>
      <c r="L629" t="str">
        <f>"|"&amp;RIGHT(D629,2)&amp;"|"&amp;C629&amp;"|"&amp;I629&amp;"|"</f>
        <v>||||</v>
      </c>
    </row>
    <row r="630" spans="2:12" thickBot="1">
      <c r="B630" s="46" t="str">
        <f>PHONETIC(C630)</f>
        <v/>
      </c>
      <c r="E630" s="46" ph="1"/>
      <c r="J630" t="str">
        <f>IF(K630="","",IF(COUNTIF(K:K,K630)&gt;=2,"重複あり",""))</f>
        <v/>
      </c>
      <c r="K630" s="180" t="str">
        <f>C630&amp;D630</f>
        <v/>
      </c>
      <c r="L630" t="str">
        <f>"|"&amp;RIGHT(D630,2)&amp;"|"&amp;C630&amp;"|"&amp;I630&amp;"|"</f>
        <v>||||</v>
      </c>
    </row>
    <row r="631" spans="2:12" thickBot="1">
      <c r="B631" s="46" t="str">
        <f>PHONETIC(C631)</f>
        <v/>
      </c>
      <c r="E631" s="46" ph="1"/>
      <c r="J631" t="str">
        <f>IF(K631="","",IF(COUNTIF(K:K,K631)&gt;=2,"重複あり",""))</f>
        <v/>
      </c>
      <c r="K631" s="180" t="str">
        <f>C631&amp;D631</f>
        <v/>
      </c>
      <c r="L631" t="str">
        <f>"|"&amp;RIGHT(D631,2)&amp;"|"&amp;C631&amp;"|"&amp;I631&amp;"|"</f>
        <v>||||</v>
      </c>
    </row>
    <row r="632" spans="2:12" thickBot="1">
      <c r="B632" s="46" t="str">
        <f>PHONETIC(C632)</f>
        <v/>
      </c>
      <c r="E632" s="46" ph="1"/>
      <c r="J632" t="str">
        <f>IF(K632="","",IF(COUNTIF(K:K,K632)&gt;=2,"重複あり",""))</f>
        <v/>
      </c>
      <c r="K632" s="180" t="str">
        <f>C632&amp;D632</f>
        <v/>
      </c>
      <c r="L632" t="str">
        <f>"|"&amp;RIGHT(D632,2)&amp;"|"&amp;C632&amp;"|"&amp;I632&amp;"|"</f>
        <v>||||</v>
      </c>
    </row>
    <row r="633" spans="2:12" thickBot="1">
      <c r="B633" s="46" t="str">
        <f>PHONETIC(C633)</f>
        <v/>
      </c>
      <c r="E633" s="46" ph="1"/>
      <c r="J633" t="str">
        <f>IF(K633="","",IF(COUNTIF(K:K,K633)&gt;=2,"重複あり",""))</f>
        <v/>
      </c>
      <c r="K633" s="180" t="str">
        <f>C633&amp;D633</f>
        <v/>
      </c>
      <c r="L633" t="str">
        <f>"|"&amp;RIGHT(D633,2)&amp;"|"&amp;C633&amp;"|"&amp;I633&amp;"|"</f>
        <v>||||</v>
      </c>
    </row>
    <row r="634" spans="2:12" thickBot="1">
      <c r="B634" s="46" t="str">
        <f>PHONETIC(C634)</f>
        <v/>
      </c>
      <c r="E634" s="46" ph="1"/>
      <c r="J634" t="str">
        <f>IF(K634="","",IF(COUNTIF(K:K,K634)&gt;=2,"重複あり",""))</f>
        <v/>
      </c>
      <c r="K634" s="180" t="str">
        <f>C634&amp;D634</f>
        <v/>
      </c>
      <c r="L634" t="str">
        <f>"|"&amp;RIGHT(D634,2)&amp;"|"&amp;C634&amp;"|"&amp;I634&amp;"|"</f>
        <v>||||</v>
      </c>
    </row>
    <row r="635" spans="2:12" thickBot="1">
      <c r="B635" s="46" t="str">
        <f>PHONETIC(C635)</f>
        <v/>
      </c>
      <c r="E635" s="46" ph="1"/>
      <c r="J635" t="str">
        <f>IF(K635="","",IF(COUNTIF(K:K,K635)&gt;=2,"重複あり",""))</f>
        <v/>
      </c>
      <c r="K635" s="180" t="str">
        <f>C635&amp;D635</f>
        <v/>
      </c>
      <c r="L635" t="str">
        <f>"|"&amp;RIGHT(D635,2)&amp;"|"&amp;C635&amp;"|"&amp;I635&amp;"|"</f>
        <v>||||</v>
      </c>
    </row>
    <row r="636" spans="2:12" thickBot="1">
      <c r="B636" s="46" t="str">
        <f>PHONETIC(C636)</f>
        <v/>
      </c>
      <c r="E636" s="46" ph="1"/>
      <c r="J636" t="str">
        <f>IF(K636="","",IF(COUNTIF(K:K,K636)&gt;=2,"重複あり",""))</f>
        <v/>
      </c>
      <c r="K636" s="180" t="str">
        <f>C636&amp;D636</f>
        <v/>
      </c>
      <c r="L636" t="str">
        <f>"|"&amp;RIGHT(D636,2)&amp;"|"&amp;C636&amp;"|"&amp;I636&amp;"|"</f>
        <v>||||</v>
      </c>
    </row>
    <row r="637" spans="2:12" thickBot="1">
      <c r="B637" s="46" t="str">
        <f>PHONETIC(C637)</f>
        <v/>
      </c>
      <c r="E637" s="46" ph="1"/>
      <c r="J637" t="str">
        <f>IF(K637="","",IF(COUNTIF(K:K,K637)&gt;=2,"重複あり",""))</f>
        <v/>
      </c>
      <c r="K637" s="180" t="str">
        <f>C637&amp;D637</f>
        <v/>
      </c>
      <c r="L637" t="str">
        <f>"|"&amp;RIGHT(D637,2)&amp;"|"&amp;C637&amp;"|"&amp;I637&amp;"|"</f>
        <v>||||</v>
      </c>
    </row>
    <row r="638" spans="2:12" thickBot="1">
      <c r="B638" s="46" t="str">
        <f>PHONETIC(C638)</f>
        <v/>
      </c>
      <c r="E638" s="46" ph="1"/>
      <c r="J638" t="str">
        <f>IF(K638="","",IF(COUNTIF(K:K,K638)&gt;=2,"重複あり",""))</f>
        <v/>
      </c>
      <c r="K638" s="180" t="str">
        <f>C638&amp;D638</f>
        <v/>
      </c>
      <c r="L638" t="str">
        <f>"|"&amp;RIGHT(D638,2)&amp;"|"&amp;C638&amp;"|"&amp;I638&amp;"|"</f>
        <v>||||</v>
      </c>
    </row>
    <row r="639" spans="2:12" thickBot="1">
      <c r="B639" s="46" t="str">
        <f>PHONETIC(C639)</f>
        <v/>
      </c>
      <c r="E639" s="46" ph="1"/>
      <c r="J639" t="str">
        <f>IF(K639="","",IF(COUNTIF(K:K,K639)&gt;=2,"重複あり",""))</f>
        <v/>
      </c>
      <c r="K639" s="180" t="str">
        <f>C639&amp;D639</f>
        <v/>
      </c>
      <c r="L639" t="str">
        <f>"|"&amp;RIGHT(D639,2)&amp;"|"&amp;C639&amp;"|"&amp;I639&amp;"|"</f>
        <v>||||</v>
      </c>
    </row>
    <row r="640" spans="2:12" thickBot="1">
      <c r="B640" s="46" t="str">
        <f>PHONETIC(C640)</f>
        <v/>
      </c>
      <c r="E640" s="46" ph="1"/>
      <c r="J640" t="str">
        <f>IF(K640="","",IF(COUNTIF(K:K,K640)&gt;=2,"重複あり",""))</f>
        <v/>
      </c>
      <c r="K640" s="180" t="str">
        <f>C640&amp;D640</f>
        <v/>
      </c>
      <c r="L640" t="str">
        <f>"|"&amp;RIGHT(D640,2)&amp;"|"&amp;C640&amp;"|"&amp;I640&amp;"|"</f>
        <v>||||</v>
      </c>
    </row>
    <row r="641" spans="2:12" thickBot="1">
      <c r="B641" s="46" t="str">
        <f>PHONETIC(C641)</f>
        <v/>
      </c>
      <c r="E641" s="46" ph="1"/>
      <c r="J641" t="str">
        <f>IF(K641="","",IF(COUNTIF(K:K,K641)&gt;=2,"重複あり",""))</f>
        <v/>
      </c>
      <c r="K641" s="180" t="str">
        <f>C641&amp;D641</f>
        <v/>
      </c>
      <c r="L641" t="str">
        <f>"|"&amp;RIGHT(D641,2)&amp;"|"&amp;C641&amp;"|"&amp;I641&amp;"|"</f>
        <v>||||</v>
      </c>
    </row>
    <row r="642" spans="2:12" thickBot="1">
      <c r="B642" s="46" t="str">
        <f>PHONETIC(C642)</f>
        <v/>
      </c>
      <c r="E642" s="46" ph="1"/>
      <c r="J642" t="str">
        <f>IF(K642="","",IF(COUNTIF(K:K,K642)&gt;=2,"重複あり",""))</f>
        <v/>
      </c>
      <c r="K642" s="180" t="str">
        <f>C642&amp;D642</f>
        <v/>
      </c>
      <c r="L642" t="str">
        <f>"|"&amp;RIGHT(D642,2)&amp;"|"&amp;C642&amp;"|"&amp;I642&amp;"|"</f>
        <v>||||</v>
      </c>
    </row>
    <row r="643" spans="2:12" thickBot="1">
      <c r="B643" s="46" t="str">
        <f>PHONETIC(C643)</f>
        <v/>
      </c>
      <c r="E643" s="46" ph="1"/>
      <c r="J643" t="str">
        <f>IF(K643="","",IF(COUNTIF(K:K,K643)&gt;=2,"重複あり",""))</f>
        <v/>
      </c>
      <c r="K643" s="180" t="str">
        <f>C643&amp;D643</f>
        <v/>
      </c>
      <c r="L643" t="str">
        <f>"|"&amp;RIGHT(D643,2)&amp;"|"&amp;C643&amp;"|"&amp;I643&amp;"|"</f>
        <v>||||</v>
      </c>
    </row>
    <row r="644" spans="2:12" thickBot="1">
      <c r="B644" s="46" t="str">
        <f>PHONETIC(C644)</f>
        <v/>
      </c>
      <c r="E644" s="46" ph="1"/>
      <c r="J644" t="str">
        <f>IF(K644="","",IF(COUNTIF(K:K,K644)&gt;=2,"重複あり",""))</f>
        <v/>
      </c>
      <c r="K644" s="180" t="str">
        <f>C644&amp;D644</f>
        <v/>
      </c>
      <c r="L644" t="str">
        <f>"|"&amp;RIGHT(D644,2)&amp;"|"&amp;C644&amp;"|"&amp;I644&amp;"|"</f>
        <v>||||</v>
      </c>
    </row>
    <row r="645" spans="2:12" thickBot="1">
      <c r="B645" s="46" t="str">
        <f>PHONETIC(C645)</f>
        <v/>
      </c>
      <c r="E645" s="46" ph="1"/>
      <c r="J645" t="str">
        <f>IF(K645="","",IF(COUNTIF(K:K,K645)&gt;=2,"重複あり",""))</f>
        <v/>
      </c>
      <c r="K645" s="180" t="str">
        <f>C645&amp;D645</f>
        <v/>
      </c>
      <c r="L645" t="str">
        <f>"|"&amp;RIGHT(D645,2)&amp;"|"&amp;C645&amp;"|"&amp;I645&amp;"|"</f>
        <v>||||</v>
      </c>
    </row>
    <row r="646" spans="2:12" thickBot="1">
      <c r="B646" s="46" t="str">
        <f>PHONETIC(C646)</f>
        <v/>
      </c>
      <c r="E646" s="46" ph="1"/>
      <c r="J646" t="str">
        <f>IF(K646="","",IF(COUNTIF(K:K,K646)&gt;=2,"重複あり",""))</f>
        <v/>
      </c>
      <c r="K646" s="180" t="str">
        <f>C646&amp;D646</f>
        <v/>
      </c>
      <c r="L646" t="str">
        <f>"|"&amp;RIGHT(D646,2)&amp;"|"&amp;C646&amp;"|"&amp;I646&amp;"|"</f>
        <v>||||</v>
      </c>
    </row>
    <row r="647" spans="2:12" thickBot="1">
      <c r="B647" s="46" t="str">
        <f>PHONETIC(C647)</f>
        <v/>
      </c>
      <c r="E647" s="46" ph="1"/>
      <c r="J647" t="str">
        <f>IF(K647="","",IF(COUNTIF(K:K,K647)&gt;=2,"重複あり",""))</f>
        <v/>
      </c>
      <c r="K647" s="180" t="str">
        <f>C647&amp;D647</f>
        <v/>
      </c>
      <c r="L647" t="str">
        <f>"|"&amp;RIGHT(D647,2)&amp;"|"&amp;C647&amp;"|"&amp;I647&amp;"|"</f>
        <v>||||</v>
      </c>
    </row>
    <row r="648" spans="2:12" thickBot="1">
      <c r="B648" s="46" t="str">
        <f>PHONETIC(C648)</f>
        <v/>
      </c>
      <c r="E648" s="46" ph="1"/>
      <c r="J648" t="str">
        <f>IF(K648="","",IF(COUNTIF(K:K,K648)&gt;=2,"重複あり",""))</f>
        <v/>
      </c>
      <c r="K648" s="180" t="str">
        <f>C648&amp;D648</f>
        <v/>
      </c>
      <c r="L648" t="str">
        <f>"|"&amp;RIGHT(D648,2)&amp;"|"&amp;C648&amp;"|"&amp;I648&amp;"|"</f>
        <v>||||</v>
      </c>
    </row>
    <row r="649" spans="2:12" thickBot="1">
      <c r="B649" s="46" t="str">
        <f>PHONETIC(C649)</f>
        <v/>
      </c>
      <c r="E649" s="46" ph="1"/>
      <c r="J649" t="str">
        <f>IF(K649="","",IF(COUNTIF(K:K,K649)&gt;=2,"重複あり",""))</f>
        <v/>
      </c>
      <c r="K649" s="180" t="str">
        <f>C649&amp;D649</f>
        <v/>
      </c>
      <c r="L649" t="str">
        <f>"|"&amp;RIGHT(D649,2)&amp;"|"&amp;C649&amp;"|"&amp;I649&amp;"|"</f>
        <v>||||</v>
      </c>
    </row>
    <row r="650" spans="2:12" thickBot="1">
      <c r="B650" s="46" t="str">
        <f>PHONETIC(C650)</f>
        <v/>
      </c>
      <c r="E650" s="46" ph="1"/>
      <c r="J650" t="str">
        <f>IF(K650="","",IF(COUNTIF(K:K,K650)&gt;=2,"重複あり",""))</f>
        <v/>
      </c>
      <c r="K650" s="180" t="str">
        <f>C650&amp;D650</f>
        <v/>
      </c>
      <c r="L650" t="str">
        <f>"|"&amp;RIGHT(D650,2)&amp;"|"&amp;C650&amp;"|"&amp;I650&amp;"|"</f>
        <v>||||</v>
      </c>
    </row>
    <row r="651" spans="2:12" thickBot="1">
      <c r="B651" s="46" t="str">
        <f>PHONETIC(C651)</f>
        <v/>
      </c>
      <c r="E651" s="46" ph="1"/>
      <c r="J651" t="str">
        <f>IF(K651="","",IF(COUNTIF(K:K,K651)&gt;=2,"重複あり",""))</f>
        <v/>
      </c>
      <c r="K651" s="180" t="str">
        <f>C651&amp;D651</f>
        <v/>
      </c>
      <c r="L651" t="str">
        <f>"|"&amp;RIGHT(D651,2)&amp;"|"&amp;C651&amp;"|"&amp;I651&amp;"|"</f>
        <v>||||</v>
      </c>
    </row>
    <row r="652" spans="2:12" thickBot="1">
      <c r="B652" s="46" t="str">
        <f>PHONETIC(C652)</f>
        <v/>
      </c>
      <c r="E652" s="46" ph="1"/>
      <c r="J652" t="str">
        <f>IF(K652="","",IF(COUNTIF(K:K,K652)&gt;=2,"重複あり",""))</f>
        <v/>
      </c>
      <c r="K652" s="180" t="str">
        <f>C652&amp;D652</f>
        <v/>
      </c>
      <c r="L652" t="str">
        <f>"|"&amp;RIGHT(D652,2)&amp;"|"&amp;C652&amp;"|"&amp;I652&amp;"|"</f>
        <v>||||</v>
      </c>
    </row>
    <row r="653" spans="2:12" thickBot="1">
      <c r="B653" s="46" t="str">
        <f>PHONETIC(C653)</f>
        <v/>
      </c>
      <c r="E653" s="46" ph="1"/>
      <c r="J653" t="str">
        <f>IF(K653="","",IF(COUNTIF(K:K,K653)&gt;=2,"重複あり",""))</f>
        <v/>
      </c>
      <c r="K653" s="180" t="str">
        <f>C653&amp;D653</f>
        <v/>
      </c>
      <c r="L653" t="str">
        <f>"|"&amp;RIGHT(D653,2)&amp;"|"&amp;C653&amp;"|"&amp;I653&amp;"|"</f>
        <v>||||</v>
      </c>
    </row>
    <row r="654" spans="2:12" thickBot="1">
      <c r="B654" s="46" t="str">
        <f>PHONETIC(C654)</f>
        <v/>
      </c>
      <c r="E654" s="46" ph="1"/>
      <c r="J654" t="str">
        <f>IF(K654="","",IF(COUNTIF(K:K,K654)&gt;=2,"重複あり",""))</f>
        <v/>
      </c>
      <c r="K654" s="180" t="str">
        <f>C654&amp;D654</f>
        <v/>
      </c>
      <c r="L654" t="str">
        <f>"|"&amp;RIGHT(D654,2)&amp;"|"&amp;C654&amp;"|"&amp;I654&amp;"|"</f>
        <v>||||</v>
      </c>
    </row>
    <row r="655" spans="2:12" thickBot="1">
      <c r="B655" s="46" t="str">
        <f>PHONETIC(C655)</f>
        <v/>
      </c>
      <c r="E655" s="46" ph="1"/>
      <c r="J655" t="str">
        <f>IF(K655="","",IF(COUNTIF(K:K,K655)&gt;=2,"重複あり",""))</f>
        <v/>
      </c>
      <c r="K655" s="180" t="str">
        <f>C655&amp;D655</f>
        <v/>
      </c>
      <c r="L655" t="str">
        <f>"|"&amp;RIGHT(D655,2)&amp;"|"&amp;C655&amp;"|"&amp;I655&amp;"|"</f>
        <v>||||</v>
      </c>
    </row>
    <row r="656" spans="2:12" thickBot="1">
      <c r="B656" s="46" t="str">
        <f>PHONETIC(C656)</f>
        <v/>
      </c>
      <c r="E656" s="46" ph="1"/>
      <c r="J656" t="str">
        <f>IF(K656="","",IF(COUNTIF(K:K,K656)&gt;=2,"重複あり",""))</f>
        <v/>
      </c>
      <c r="K656" s="180" t="str">
        <f>C656&amp;D656</f>
        <v/>
      </c>
      <c r="L656" t="str">
        <f>"|"&amp;RIGHT(D656,2)&amp;"|"&amp;C656&amp;"|"&amp;I656&amp;"|"</f>
        <v>||||</v>
      </c>
    </row>
    <row r="657" spans="2:12" thickBot="1">
      <c r="B657" s="46" t="str">
        <f>PHONETIC(C657)</f>
        <v/>
      </c>
      <c r="E657" s="46" ph="1"/>
      <c r="J657" t="str">
        <f>IF(K657="","",IF(COUNTIF(K:K,K657)&gt;=2,"重複あり",""))</f>
        <v/>
      </c>
      <c r="K657" s="180" t="str">
        <f>C657&amp;D657</f>
        <v/>
      </c>
      <c r="L657" t="str">
        <f>"|"&amp;RIGHT(D657,2)&amp;"|"&amp;C657&amp;"|"&amp;I657&amp;"|"</f>
        <v>||||</v>
      </c>
    </row>
    <row r="658" spans="2:12" thickBot="1">
      <c r="B658" s="46" t="str">
        <f>PHONETIC(C658)</f>
        <v/>
      </c>
      <c r="E658" s="46" ph="1"/>
      <c r="J658" t="str">
        <f>IF(K658="","",IF(COUNTIF(K:K,K658)&gt;=2,"重複あり",""))</f>
        <v/>
      </c>
      <c r="K658" s="180" t="str">
        <f>C658&amp;D658</f>
        <v/>
      </c>
      <c r="L658" t="str">
        <f>"|"&amp;RIGHT(D658,2)&amp;"|"&amp;C658&amp;"|"&amp;I658&amp;"|"</f>
        <v>||||</v>
      </c>
    </row>
    <row r="659" spans="2:12" thickBot="1">
      <c r="B659" s="46" t="str">
        <f>PHONETIC(C659)</f>
        <v/>
      </c>
      <c r="E659" s="46" ph="1"/>
      <c r="J659" t="str">
        <f>IF(K659="","",IF(COUNTIF(K:K,K659)&gt;=2,"重複あり",""))</f>
        <v/>
      </c>
      <c r="K659" s="180" t="str">
        <f>C659&amp;D659</f>
        <v/>
      </c>
      <c r="L659" t="str">
        <f>"|"&amp;RIGHT(D659,2)&amp;"|"&amp;C659&amp;"|"&amp;I659&amp;"|"</f>
        <v>||||</v>
      </c>
    </row>
    <row r="660" spans="2:12" thickBot="1">
      <c r="B660" s="46" t="str">
        <f>PHONETIC(C660)</f>
        <v/>
      </c>
      <c r="E660" s="46" ph="1"/>
      <c r="J660" t="str">
        <f>IF(K660="","",IF(COUNTIF(K:K,K660)&gt;=2,"重複あり",""))</f>
        <v/>
      </c>
      <c r="K660" s="180" t="str">
        <f>C660&amp;D660</f>
        <v/>
      </c>
      <c r="L660" t="str">
        <f>"|"&amp;RIGHT(D660,2)&amp;"|"&amp;C660&amp;"|"&amp;I660&amp;"|"</f>
        <v>||||</v>
      </c>
    </row>
    <row r="661" spans="2:12" thickBot="1">
      <c r="B661" s="46" t="str">
        <f>PHONETIC(C661)</f>
        <v/>
      </c>
      <c r="E661" s="46" ph="1"/>
      <c r="J661" t="str">
        <f>IF(K661="","",IF(COUNTIF(K:K,K661)&gt;=2,"重複あり",""))</f>
        <v/>
      </c>
      <c r="K661" s="180" t="str">
        <f>C661&amp;D661</f>
        <v/>
      </c>
      <c r="L661" t="str">
        <f>"|"&amp;RIGHT(D661,2)&amp;"|"&amp;C661&amp;"|"&amp;I661&amp;"|"</f>
        <v>||||</v>
      </c>
    </row>
    <row r="662" spans="2:12" thickBot="1">
      <c r="B662" s="46" t="str">
        <f>PHONETIC(C662)</f>
        <v/>
      </c>
      <c r="E662" s="46" ph="1"/>
      <c r="J662" t="str">
        <f>IF(K662="","",IF(COUNTIF(K:K,K662)&gt;=2,"重複あり",""))</f>
        <v/>
      </c>
      <c r="K662" s="180" t="str">
        <f>C662&amp;D662</f>
        <v/>
      </c>
      <c r="L662" t="str">
        <f>"|"&amp;RIGHT(D662,2)&amp;"|"&amp;C662&amp;"|"&amp;I662&amp;"|"</f>
        <v>||||</v>
      </c>
    </row>
    <row r="663" spans="2:12" thickBot="1">
      <c r="B663" s="46" t="str">
        <f>PHONETIC(C663)</f>
        <v/>
      </c>
      <c r="E663" s="46" ph="1"/>
      <c r="J663" t="str">
        <f>IF(K663="","",IF(COUNTIF(K:K,K663)&gt;=2,"重複あり",""))</f>
        <v/>
      </c>
      <c r="K663" s="180" t="str">
        <f>C663&amp;D663</f>
        <v/>
      </c>
      <c r="L663" t="str">
        <f>"|"&amp;RIGHT(D663,2)&amp;"|"&amp;C663&amp;"|"&amp;I663&amp;"|"</f>
        <v>||||</v>
      </c>
    </row>
    <row r="664" spans="2:12" thickBot="1">
      <c r="B664" s="46" t="str">
        <f>PHONETIC(C664)</f>
        <v/>
      </c>
      <c r="E664" s="46" ph="1"/>
      <c r="J664" t="str">
        <f>IF(K664="","",IF(COUNTIF(K:K,K664)&gt;=2,"重複あり",""))</f>
        <v/>
      </c>
      <c r="K664" s="180" t="str">
        <f>C664&amp;D664</f>
        <v/>
      </c>
      <c r="L664" t="str">
        <f>"|"&amp;RIGHT(D664,2)&amp;"|"&amp;C664&amp;"|"&amp;I664&amp;"|"</f>
        <v>||||</v>
      </c>
    </row>
    <row r="665" spans="2:12" thickBot="1">
      <c r="B665" s="46" t="str">
        <f>PHONETIC(C665)</f>
        <v/>
      </c>
      <c r="E665" s="46" ph="1"/>
      <c r="J665" t="str">
        <f>IF(K665="","",IF(COUNTIF(K:K,K665)&gt;=2,"重複あり",""))</f>
        <v/>
      </c>
      <c r="K665" s="180" t="str">
        <f>C665&amp;D665</f>
        <v/>
      </c>
      <c r="L665" t="str">
        <f>"|"&amp;RIGHT(D665,2)&amp;"|"&amp;C665&amp;"|"&amp;I665&amp;"|"</f>
        <v>||||</v>
      </c>
    </row>
    <row r="666" spans="2:12" thickBot="1">
      <c r="B666" s="46" t="str">
        <f>PHONETIC(C666)</f>
        <v/>
      </c>
      <c r="E666" s="46" ph="1"/>
      <c r="J666" t="str">
        <f>IF(K666="","",IF(COUNTIF(K:K,K666)&gt;=2,"重複あり",""))</f>
        <v/>
      </c>
      <c r="K666" s="180" t="str">
        <f>C666&amp;D666</f>
        <v/>
      </c>
      <c r="L666" t="str">
        <f>"|"&amp;RIGHT(D666,2)&amp;"|"&amp;C666&amp;"|"&amp;I666&amp;"|"</f>
        <v>||||</v>
      </c>
    </row>
    <row r="667" spans="2:12" thickBot="1">
      <c r="B667" s="46" t="str">
        <f>PHONETIC(C667)</f>
        <v/>
      </c>
      <c r="E667" s="46" ph="1"/>
      <c r="J667" t="str">
        <f>IF(K667="","",IF(COUNTIF(K:K,K667)&gt;=2,"重複あり",""))</f>
        <v/>
      </c>
      <c r="K667" s="180" t="str">
        <f>C667&amp;D667</f>
        <v/>
      </c>
      <c r="L667" t="str">
        <f>"|"&amp;RIGHT(D667,2)&amp;"|"&amp;C667&amp;"|"&amp;I667&amp;"|"</f>
        <v>||||</v>
      </c>
    </row>
    <row r="668" spans="2:12" thickBot="1">
      <c r="B668" s="46" t="str">
        <f>PHONETIC(C668)</f>
        <v/>
      </c>
      <c r="E668" s="46" ph="1"/>
      <c r="J668" t="str">
        <f>IF(K668="","",IF(COUNTIF(K:K,K668)&gt;=2,"重複あり",""))</f>
        <v/>
      </c>
      <c r="K668" s="180" t="str">
        <f>C668&amp;D668</f>
        <v/>
      </c>
      <c r="L668" t="str">
        <f>"|"&amp;RIGHT(D668,2)&amp;"|"&amp;C668&amp;"|"&amp;I668&amp;"|"</f>
        <v>||||</v>
      </c>
    </row>
    <row r="669" spans="2:12" thickBot="1">
      <c r="B669" s="46" t="str">
        <f>PHONETIC(C669)</f>
        <v/>
      </c>
      <c r="E669" s="46" ph="1"/>
      <c r="J669" t="str">
        <f>IF(K669="","",IF(COUNTIF(K:K,K669)&gt;=2,"重複あり",""))</f>
        <v/>
      </c>
      <c r="K669" s="180" t="str">
        <f>C669&amp;D669</f>
        <v/>
      </c>
      <c r="L669" t="str">
        <f>"|"&amp;RIGHT(D669,2)&amp;"|"&amp;C669&amp;"|"&amp;I669&amp;"|"</f>
        <v>||||</v>
      </c>
    </row>
    <row r="670" spans="2:12" thickBot="1">
      <c r="B670" s="46" t="str">
        <f>PHONETIC(C670)</f>
        <v/>
      </c>
      <c r="E670" s="46" ph="1"/>
      <c r="J670" t="str">
        <f>IF(K670="","",IF(COUNTIF(K:K,K670)&gt;=2,"重複あり",""))</f>
        <v/>
      </c>
      <c r="K670" s="180" t="str">
        <f>C670&amp;D670</f>
        <v/>
      </c>
      <c r="L670" t="str">
        <f>"|"&amp;RIGHT(D670,2)&amp;"|"&amp;C670&amp;"|"&amp;I670&amp;"|"</f>
        <v>||||</v>
      </c>
    </row>
    <row r="671" spans="2:12" thickBot="1">
      <c r="B671" s="46" t="str">
        <f>PHONETIC(C671)</f>
        <v/>
      </c>
      <c r="E671" s="46" ph="1"/>
      <c r="J671" t="str">
        <f>IF(K671="","",IF(COUNTIF(K:K,K671)&gt;=2,"重複あり",""))</f>
        <v/>
      </c>
      <c r="K671" s="180" t="str">
        <f>C671&amp;D671</f>
        <v/>
      </c>
      <c r="L671" t="str">
        <f>"|"&amp;RIGHT(D671,2)&amp;"|"&amp;C671&amp;"|"&amp;I671&amp;"|"</f>
        <v>||||</v>
      </c>
    </row>
    <row r="672" spans="2:12" thickBot="1">
      <c r="B672" s="46" t="str">
        <f>PHONETIC(C672)</f>
        <v/>
      </c>
      <c r="E672" s="46" ph="1"/>
      <c r="J672" t="str">
        <f>IF(K672="","",IF(COUNTIF(K:K,K672)&gt;=2,"重複あり",""))</f>
        <v/>
      </c>
      <c r="K672" s="180" t="str">
        <f>C672&amp;D672</f>
        <v/>
      </c>
      <c r="L672" t="str">
        <f>"|"&amp;RIGHT(D672,2)&amp;"|"&amp;C672&amp;"|"&amp;I672&amp;"|"</f>
        <v>||||</v>
      </c>
    </row>
    <row r="673" spans="2:12" thickBot="1">
      <c r="B673" s="46" t="str">
        <f>PHONETIC(C673)</f>
        <v/>
      </c>
      <c r="E673" s="46" ph="1"/>
      <c r="J673" t="str">
        <f>IF(K673="","",IF(COUNTIF(K:K,K673)&gt;=2,"重複あり",""))</f>
        <v/>
      </c>
      <c r="K673" s="180" t="str">
        <f>C673&amp;D673</f>
        <v/>
      </c>
      <c r="L673" t="str">
        <f>"|"&amp;RIGHT(D673,2)&amp;"|"&amp;C673&amp;"|"&amp;I673&amp;"|"</f>
        <v>||||</v>
      </c>
    </row>
    <row r="674" spans="2:12" thickBot="1">
      <c r="B674" s="46" t="str">
        <f>PHONETIC(C674)</f>
        <v/>
      </c>
      <c r="E674" s="46" ph="1"/>
      <c r="J674" t="str">
        <f>IF(K674="","",IF(COUNTIF(K:K,K674)&gt;=2,"重複あり",""))</f>
        <v/>
      </c>
      <c r="K674" s="180" t="str">
        <f>C674&amp;D674</f>
        <v/>
      </c>
      <c r="L674" t="str">
        <f>"|"&amp;RIGHT(D674,2)&amp;"|"&amp;C674&amp;"|"&amp;I674&amp;"|"</f>
        <v>||||</v>
      </c>
    </row>
    <row r="675" spans="2:12" thickBot="1">
      <c r="B675" s="46" t="str">
        <f>PHONETIC(C675)</f>
        <v/>
      </c>
      <c r="E675" s="46" ph="1"/>
      <c r="J675" t="str">
        <f>IF(K675="","",IF(COUNTIF(K:K,K675)&gt;=2,"重複あり",""))</f>
        <v/>
      </c>
      <c r="K675" s="180" t="str">
        <f>C675&amp;D675</f>
        <v/>
      </c>
      <c r="L675" t="str">
        <f>"|"&amp;RIGHT(D675,2)&amp;"|"&amp;C675&amp;"|"&amp;I675&amp;"|"</f>
        <v>||||</v>
      </c>
    </row>
    <row r="676" spans="2:12" thickBot="1">
      <c r="B676" s="46" t="str">
        <f>PHONETIC(C676)</f>
        <v/>
      </c>
      <c r="E676" s="46" ph="1"/>
      <c r="J676" t="str">
        <f>IF(K676="","",IF(COUNTIF(K:K,K676)&gt;=2,"重複あり",""))</f>
        <v/>
      </c>
      <c r="K676" s="180" t="str">
        <f>C676&amp;D676</f>
        <v/>
      </c>
      <c r="L676" t="str">
        <f>"|"&amp;RIGHT(D676,2)&amp;"|"&amp;C676&amp;"|"&amp;I676&amp;"|"</f>
        <v>||||</v>
      </c>
    </row>
    <row r="677" spans="2:12" thickBot="1">
      <c r="B677" s="46" t="str">
        <f>PHONETIC(C677)</f>
        <v/>
      </c>
      <c r="E677" s="46" ph="1"/>
      <c r="J677" t="str">
        <f>IF(K677="","",IF(COUNTIF(K:K,K677)&gt;=2,"重複あり",""))</f>
        <v/>
      </c>
      <c r="K677" s="180" t="str">
        <f>C677&amp;D677</f>
        <v/>
      </c>
      <c r="L677" t="str">
        <f>"|"&amp;RIGHT(D677,2)&amp;"|"&amp;C677&amp;"|"&amp;I677&amp;"|"</f>
        <v>||||</v>
      </c>
    </row>
    <row r="678" spans="2:12" thickBot="1">
      <c r="B678" s="46" t="str">
        <f>PHONETIC(C678)</f>
        <v/>
      </c>
      <c r="E678" s="46" ph="1"/>
      <c r="J678" t="str">
        <f>IF(K678="","",IF(COUNTIF(K:K,K678)&gt;=2,"重複あり",""))</f>
        <v/>
      </c>
      <c r="K678" s="180" t="str">
        <f>C678&amp;D678</f>
        <v/>
      </c>
      <c r="L678" t="str">
        <f>"|"&amp;RIGHT(D678,2)&amp;"|"&amp;C678&amp;"|"&amp;I678&amp;"|"</f>
        <v>||||</v>
      </c>
    </row>
    <row r="679" spans="2:12" thickBot="1">
      <c r="B679" s="46" t="str">
        <f>PHONETIC(C679)</f>
        <v/>
      </c>
      <c r="E679" s="46" ph="1"/>
      <c r="J679" t="str">
        <f>IF(K679="","",IF(COUNTIF(K:K,K679)&gt;=2,"重複あり",""))</f>
        <v/>
      </c>
      <c r="K679" s="180" t="str">
        <f>C679&amp;D679</f>
        <v/>
      </c>
      <c r="L679" t="str">
        <f>"|"&amp;RIGHT(D679,2)&amp;"|"&amp;C679&amp;"|"&amp;I679&amp;"|"</f>
        <v>||||</v>
      </c>
    </row>
    <row r="680" spans="2:12" thickBot="1">
      <c r="B680" s="46" t="str">
        <f>PHONETIC(C680)</f>
        <v/>
      </c>
      <c r="E680" s="46" ph="1"/>
      <c r="J680" t="str">
        <f>IF(K680="","",IF(COUNTIF(K:K,K680)&gt;=2,"重複あり",""))</f>
        <v/>
      </c>
      <c r="K680" s="180" t="str">
        <f>C680&amp;D680</f>
        <v/>
      </c>
      <c r="L680" t="str">
        <f>"|"&amp;RIGHT(D680,2)&amp;"|"&amp;C680&amp;"|"&amp;I680&amp;"|"</f>
        <v>||||</v>
      </c>
    </row>
    <row r="681" spans="2:12" thickBot="1">
      <c r="B681" s="46" t="str">
        <f>PHONETIC(C681)</f>
        <v/>
      </c>
      <c r="E681" s="46" ph="1"/>
      <c r="J681" t="str">
        <f>IF(K681="","",IF(COUNTIF(K:K,K681)&gt;=2,"重複あり",""))</f>
        <v/>
      </c>
      <c r="K681" s="180" t="str">
        <f>C681&amp;D681</f>
        <v/>
      </c>
      <c r="L681" t="str">
        <f>"|"&amp;RIGHT(D681,2)&amp;"|"&amp;C681&amp;"|"&amp;I681&amp;"|"</f>
        <v>||||</v>
      </c>
    </row>
    <row r="682" spans="2:12" thickBot="1">
      <c r="B682" s="46" t="str">
        <f>PHONETIC(C682)</f>
        <v/>
      </c>
      <c r="E682" s="46" ph="1"/>
      <c r="J682" t="str">
        <f>IF(K682="","",IF(COUNTIF(K:K,K682)&gt;=2,"重複あり",""))</f>
        <v/>
      </c>
      <c r="K682" s="180" t="str">
        <f>C682&amp;D682</f>
        <v/>
      </c>
      <c r="L682" t="str">
        <f>"|"&amp;RIGHT(D682,2)&amp;"|"&amp;C682&amp;"|"&amp;I682&amp;"|"</f>
        <v>||||</v>
      </c>
    </row>
    <row r="683" spans="2:12" thickBot="1">
      <c r="B683" s="46" t="str">
        <f>PHONETIC(C683)</f>
        <v/>
      </c>
      <c r="E683" s="46" ph="1"/>
      <c r="J683" t="str">
        <f>IF(K683="","",IF(COUNTIF(K:K,K683)&gt;=2,"重複あり",""))</f>
        <v/>
      </c>
      <c r="K683" s="180" t="str">
        <f>C683&amp;D683</f>
        <v/>
      </c>
      <c r="L683" t="str">
        <f>"|"&amp;RIGHT(D683,2)&amp;"|"&amp;C683&amp;"|"&amp;I683&amp;"|"</f>
        <v>||||</v>
      </c>
    </row>
    <row r="684" spans="2:12" thickBot="1">
      <c r="B684" s="46" t="str">
        <f>PHONETIC(C684)</f>
        <v/>
      </c>
      <c r="E684" s="46" ph="1"/>
      <c r="J684" t="str">
        <f>IF(K684="","",IF(COUNTIF(K:K,K684)&gt;=2,"重複あり",""))</f>
        <v/>
      </c>
      <c r="K684" s="180" t="str">
        <f>C684&amp;D684</f>
        <v/>
      </c>
      <c r="L684" t="str">
        <f>"|"&amp;RIGHT(D684,2)&amp;"|"&amp;C684&amp;"|"&amp;I684&amp;"|"</f>
        <v>||||</v>
      </c>
    </row>
    <row r="685" spans="2:12" thickBot="1">
      <c r="B685" s="46" t="str">
        <f>PHONETIC(C685)</f>
        <v/>
      </c>
      <c r="E685" s="46" ph="1"/>
      <c r="J685" t="str">
        <f>IF(K685="","",IF(COUNTIF(K:K,K685)&gt;=2,"重複あり",""))</f>
        <v/>
      </c>
      <c r="K685" s="180" t="str">
        <f>C685&amp;D685</f>
        <v/>
      </c>
      <c r="L685" t="str">
        <f>"|"&amp;RIGHT(D685,2)&amp;"|"&amp;C685&amp;"|"&amp;I685&amp;"|"</f>
        <v>||||</v>
      </c>
    </row>
    <row r="686" spans="2:12" thickBot="1">
      <c r="B686" s="46" t="str">
        <f>PHONETIC(C686)</f>
        <v/>
      </c>
      <c r="E686" s="46" ph="1"/>
      <c r="J686" t="str">
        <f>IF(K686="","",IF(COUNTIF(K:K,K686)&gt;=2,"重複あり",""))</f>
        <v/>
      </c>
      <c r="K686" s="180" t="str">
        <f>C686&amp;D686</f>
        <v/>
      </c>
      <c r="L686" t="str">
        <f>"|"&amp;RIGHT(D686,2)&amp;"|"&amp;C686&amp;"|"&amp;I686&amp;"|"</f>
        <v>||||</v>
      </c>
    </row>
    <row r="687" spans="2:12" thickBot="1">
      <c r="B687" s="46" t="str">
        <f>PHONETIC(C687)</f>
        <v/>
      </c>
      <c r="E687" s="46" ph="1"/>
      <c r="J687" t="str">
        <f>IF(K687="","",IF(COUNTIF(K:K,K687)&gt;=2,"重複あり",""))</f>
        <v/>
      </c>
      <c r="K687" s="180" t="str">
        <f>C687&amp;D687</f>
        <v/>
      </c>
      <c r="L687" t="str">
        <f>"|"&amp;RIGHT(D687,2)&amp;"|"&amp;C687&amp;"|"&amp;I687&amp;"|"</f>
        <v>||||</v>
      </c>
    </row>
    <row r="688" spans="2:12" thickBot="1">
      <c r="B688" s="46" t="str">
        <f>PHONETIC(C688)</f>
        <v/>
      </c>
      <c r="E688" s="46" ph="1"/>
      <c r="J688" t="str">
        <f>IF(K688="","",IF(COUNTIF(K:K,K688)&gt;=2,"重複あり",""))</f>
        <v/>
      </c>
      <c r="K688" s="180" t="str">
        <f>C688&amp;D688</f>
        <v/>
      </c>
      <c r="L688" t="str">
        <f>"|"&amp;RIGHT(D688,2)&amp;"|"&amp;C688&amp;"|"&amp;I688&amp;"|"</f>
        <v>||||</v>
      </c>
    </row>
    <row r="689" spans="2:12" thickBot="1">
      <c r="B689" s="46" t="str">
        <f>PHONETIC(C689)</f>
        <v/>
      </c>
      <c r="E689" s="46" ph="1"/>
      <c r="J689" t="str">
        <f>IF(K689="","",IF(COUNTIF(K:K,K689)&gt;=2,"重複あり",""))</f>
        <v/>
      </c>
      <c r="K689" s="180" t="str">
        <f>C689&amp;D689</f>
        <v/>
      </c>
      <c r="L689" t="str">
        <f>"|"&amp;RIGHT(D689,2)&amp;"|"&amp;C689&amp;"|"&amp;I689&amp;"|"</f>
        <v>||||</v>
      </c>
    </row>
    <row r="690" spans="2:12" thickBot="1">
      <c r="B690" s="46" t="str">
        <f>PHONETIC(C690)</f>
        <v/>
      </c>
      <c r="E690" s="46" ph="1"/>
      <c r="J690" t="str">
        <f>IF(K690="","",IF(COUNTIF(K:K,K690)&gt;=2,"重複あり",""))</f>
        <v/>
      </c>
      <c r="K690" s="180" t="str">
        <f>C690&amp;D690</f>
        <v/>
      </c>
      <c r="L690" t="str">
        <f>"|"&amp;RIGHT(D690,2)&amp;"|"&amp;C690&amp;"|"&amp;I690&amp;"|"</f>
        <v>||||</v>
      </c>
    </row>
    <row r="691" spans="2:12" thickBot="1">
      <c r="B691" s="46" t="str">
        <f>PHONETIC(C691)</f>
        <v/>
      </c>
      <c r="E691" s="46" ph="1"/>
      <c r="J691" t="str">
        <f>IF(K691="","",IF(COUNTIF(K:K,K691)&gt;=2,"重複あり",""))</f>
        <v/>
      </c>
      <c r="K691" s="180" t="str">
        <f>C691&amp;D691</f>
        <v/>
      </c>
      <c r="L691" t="str">
        <f>"|"&amp;RIGHT(D691,2)&amp;"|"&amp;C691&amp;"|"&amp;I691&amp;"|"</f>
        <v>||||</v>
      </c>
    </row>
    <row r="692" spans="2:12" thickBot="1">
      <c r="B692" s="46" t="str">
        <f>PHONETIC(C692)</f>
        <v/>
      </c>
      <c r="E692" s="46" ph="1"/>
      <c r="J692" t="str">
        <f>IF(K692="","",IF(COUNTIF(K:K,K692)&gt;=2,"重複あり",""))</f>
        <v/>
      </c>
      <c r="K692" s="180" t="str">
        <f>C692&amp;D692</f>
        <v/>
      </c>
      <c r="L692" t="str">
        <f>"|"&amp;RIGHT(D692,2)&amp;"|"&amp;C692&amp;"|"&amp;I692&amp;"|"</f>
        <v>||||</v>
      </c>
    </row>
    <row r="693" spans="2:12" thickBot="1">
      <c r="B693" s="46" t="str">
        <f>PHONETIC(C693)</f>
        <v/>
      </c>
      <c r="E693" s="46" ph="1"/>
      <c r="J693" t="str">
        <f>IF(K693="","",IF(COUNTIF(K:K,K693)&gt;=2,"重複あり",""))</f>
        <v/>
      </c>
      <c r="K693" s="180" t="str">
        <f>C693&amp;D693</f>
        <v/>
      </c>
      <c r="L693" t="str">
        <f>"|"&amp;RIGHT(D693,2)&amp;"|"&amp;C693&amp;"|"&amp;I693&amp;"|"</f>
        <v>||||</v>
      </c>
    </row>
    <row r="694" spans="2:12" thickBot="1">
      <c r="B694" s="46" t="str">
        <f>PHONETIC(C694)</f>
        <v/>
      </c>
      <c r="E694" s="46" ph="1"/>
      <c r="J694" t="str">
        <f>IF(K694="","",IF(COUNTIF(K:K,K694)&gt;=2,"重複あり",""))</f>
        <v/>
      </c>
      <c r="K694" s="180" t="str">
        <f>C694&amp;D694</f>
        <v/>
      </c>
      <c r="L694" t="str">
        <f>"|"&amp;RIGHT(D694,2)&amp;"|"&amp;C694&amp;"|"&amp;I694&amp;"|"</f>
        <v>||||</v>
      </c>
    </row>
    <row r="695" spans="2:12" thickBot="1">
      <c r="B695" s="46" t="str">
        <f>PHONETIC(C695)</f>
        <v/>
      </c>
      <c r="E695" s="46" ph="1"/>
      <c r="J695" t="str">
        <f>IF(K695="","",IF(COUNTIF(K:K,K695)&gt;=2,"重複あり",""))</f>
        <v/>
      </c>
      <c r="K695" s="180" t="str">
        <f>C695&amp;D695</f>
        <v/>
      </c>
      <c r="L695" t="str">
        <f>"|"&amp;RIGHT(D695,2)&amp;"|"&amp;C695&amp;"|"&amp;I695&amp;"|"</f>
        <v>||||</v>
      </c>
    </row>
    <row r="696" spans="2:12" thickBot="1">
      <c r="B696" s="46" t="str">
        <f>PHONETIC(C696)</f>
        <v/>
      </c>
      <c r="E696" s="46" ph="1"/>
      <c r="J696" t="str">
        <f>IF(K696="","",IF(COUNTIF(K:K,K696)&gt;=2,"重複あり",""))</f>
        <v/>
      </c>
      <c r="K696" s="180" t="str">
        <f>C696&amp;D696</f>
        <v/>
      </c>
      <c r="L696" t="str">
        <f>"|"&amp;RIGHT(D696,2)&amp;"|"&amp;C696&amp;"|"&amp;I696&amp;"|"</f>
        <v>||||</v>
      </c>
    </row>
    <row r="697" spans="2:12" thickBot="1">
      <c r="B697" s="46" t="str">
        <f>PHONETIC(C697)</f>
        <v/>
      </c>
      <c r="E697" s="46" ph="1"/>
      <c r="J697" t="str">
        <f>IF(K697="","",IF(COUNTIF(K:K,K697)&gt;=2,"重複あり",""))</f>
        <v/>
      </c>
      <c r="K697" s="180" t="str">
        <f>C697&amp;D697</f>
        <v/>
      </c>
      <c r="L697" t="str">
        <f>"|"&amp;RIGHT(D697,2)&amp;"|"&amp;C697&amp;"|"&amp;I697&amp;"|"</f>
        <v>||||</v>
      </c>
    </row>
    <row r="698" spans="2:12" thickBot="1">
      <c r="B698" s="46" t="str">
        <f>PHONETIC(C698)</f>
        <v/>
      </c>
      <c r="E698" s="46" ph="1"/>
      <c r="J698" t="str">
        <f>IF(K698="","",IF(COUNTIF(K:K,K698)&gt;=2,"重複あり",""))</f>
        <v/>
      </c>
      <c r="K698" s="180" t="str">
        <f>C698&amp;D698</f>
        <v/>
      </c>
      <c r="L698" t="str">
        <f>"|"&amp;RIGHT(D698,2)&amp;"|"&amp;C698&amp;"|"&amp;I698&amp;"|"</f>
        <v>||||</v>
      </c>
    </row>
    <row r="699" spans="2:12" thickBot="1">
      <c r="B699" s="46" t="str">
        <f>PHONETIC(C699)</f>
        <v/>
      </c>
      <c r="E699" s="46" ph="1"/>
      <c r="J699" t="str">
        <f>IF(K699="","",IF(COUNTIF(K:K,K699)&gt;=2,"重複あり",""))</f>
        <v/>
      </c>
      <c r="K699" s="180" t="str">
        <f>C699&amp;D699</f>
        <v/>
      </c>
      <c r="L699" t="str">
        <f>"|"&amp;RIGHT(D699,2)&amp;"|"&amp;C699&amp;"|"&amp;I699&amp;"|"</f>
        <v>||||</v>
      </c>
    </row>
    <row r="700" spans="2:12" thickBot="1">
      <c r="B700" s="46" t="str">
        <f>PHONETIC(C700)</f>
        <v/>
      </c>
      <c r="E700" s="46" ph="1"/>
      <c r="J700" t="str">
        <f>IF(K700="","",IF(COUNTIF(K:K,K700)&gt;=2,"重複あり",""))</f>
        <v/>
      </c>
      <c r="K700" s="180" t="str">
        <f>C700&amp;D700</f>
        <v/>
      </c>
      <c r="L700" t="str">
        <f>"|"&amp;RIGHT(D700,2)&amp;"|"&amp;C700&amp;"|"&amp;I700&amp;"|"</f>
        <v>||||</v>
      </c>
    </row>
    <row r="701" spans="2:12" thickBot="1">
      <c r="B701" s="46" t="str">
        <f>PHONETIC(C701)</f>
        <v/>
      </c>
      <c r="E701" s="46" ph="1"/>
      <c r="J701" t="str">
        <f>IF(K701="","",IF(COUNTIF(K:K,K701)&gt;=2,"重複あり",""))</f>
        <v/>
      </c>
      <c r="K701" s="180" t="str">
        <f>C701&amp;D701</f>
        <v/>
      </c>
      <c r="L701" t="str">
        <f>"|"&amp;RIGHT(D701,2)&amp;"|"&amp;C701&amp;"|"&amp;I701&amp;"|"</f>
        <v>||||</v>
      </c>
    </row>
    <row r="702" spans="2:12" thickBot="1">
      <c r="B702" s="46" t="str">
        <f>PHONETIC(C702)</f>
        <v/>
      </c>
      <c r="E702" s="46" ph="1"/>
      <c r="J702" t="str">
        <f>IF(K702="","",IF(COUNTIF(K:K,K702)&gt;=2,"重複あり",""))</f>
        <v/>
      </c>
      <c r="K702" s="180" t="str">
        <f>C702&amp;D702</f>
        <v/>
      </c>
      <c r="L702" t="str">
        <f>"|"&amp;RIGHT(D702,2)&amp;"|"&amp;C702&amp;"|"&amp;I702&amp;"|"</f>
        <v>||||</v>
      </c>
    </row>
    <row r="703" spans="2:12" thickBot="1">
      <c r="B703" s="46" t="str">
        <f>PHONETIC(C703)</f>
        <v/>
      </c>
      <c r="E703" s="46" ph="1"/>
      <c r="J703" t="str">
        <f>IF(K703="","",IF(COUNTIF(K:K,K703)&gt;=2,"重複あり",""))</f>
        <v/>
      </c>
      <c r="K703" s="180" t="str">
        <f>C703&amp;D703</f>
        <v/>
      </c>
      <c r="L703" t="str">
        <f>"|"&amp;RIGHT(D703,2)&amp;"|"&amp;C703&amp;"|"&amp;I703&amp;"|"</f>
        <v>||||</v>
      </c>
    </row>
    <row r="704" spans="2:12" thickBot="1">
      <c r="B704" s="46" t="str">
        <f>PHONETIC(C704)</f>
        <v/>
      </c>
      <c r="E704" s="46" ph="1"/>
      <c r="J704" t="str">
        <f>IF(K704="","",IF(COUNTIF(K:K,K704)&gt;=2,"重複あり",""))</f>
        <v/>
      </c>
      <c r="K704" s="180" t="str">
        <f>C704&amp;D704</f>
        <v/>
      </c>
      <c r="L704" t="str">
        <f>"|"&amp;RIGHT(D704,2)&amp;"|"&amp;C704&amp;"|"&amp;I704&amp;"|"</f>
        <v>||||</v>
      </c>
    </row>
    <row r="705" spans="2:12" thickBot="1">
      <c r="B705" s="46" t="str">
        <f>PHONETIC(C705)</f>
        <v/>
      </c>
      <c r="E705" s="46" ph="1"/>
      <c r="J705" t="str">
        <f>IF(K705="","",IF(COUNTIF(K:K,K705)&gt;=2,"重複あり",""))</f>
        <v/>
      </c>
      <c r="K705" s="180" t="str">
        <f>C705&amp;D705</f>
        <v/>
      </c>
      <c r="L705" t="str">
        <f>"|"&amp;RIGHT(D705,2)&amp;"|"&amp;C705&amp;"|"&amp;I705&amp;"|"</f>
        <v>||||</v>
      </c>
    </row>
    <row r="706" spans="2:12" thickBot="1">
      <c r="B706" s="46" t="str">
        <f>PHONETIC(C706)</f>
        <v/>
      </c>
      <c r="E706" s="46" ph="1"/>
      <c r="J706" t="str">
        <f>IF(K706="","",IF(COUNTIF(K:K,K706)&gt;=2,"重複あり",""))</f>
        <v/>
      </c>
      <c r="K706" s="180" t="str">
        <f>C706&amp;D706</f>
        <v/>
      </c>
      <c r="L706" t="str">
        <f>"|"&amp;RIGHT(D706,2)&amp;"|"&amp;C706&amp;"|"&amp;I706&amp;"|"</f>
        <v>||||</v>
      </c>
    </row>
    <row r="707" spans="2:12" thickBot="1">
      <c r="B707" s="46" t="str">
        <f>PHONETIC(C707)</f>
        <v/>
      </c>
      <c r="E707" s="46" ph="1"/>
      <c r="J707" t="str">
        <f>IF(K707="","",IF(COUNTIF(K:K,K707)&gt;=2,"重複あり",""))</f>
        <v/>
      </c>
      <c r="K707" s="180" t="str">
        <f>C707&amp;D707</f>
        <v/>
      </c>
      <c r="L707" t="str">
        <f>"|"&amp;RIGHT(D707,2)&amp;"|"&amp;C707&amp;"|"&amp;I707&amp;"|"</f>
        <v>||||</v>
      </c>
    </row>
    <row r="708" spans="2:12" thickBot="1">
      <c r="B708" s="46" t="str">
        <f>PHONETIC(C708)</f>
        <v/>
      </c>
      <c r="E708" s="46" ph="1"/>
      <c r="J708" t="str">
        <f>IF(K708="","",IF(COUNTIF(K:K,K708)&gt;=2,"重複あり",""))</f>
        <v/>
      </c>
      <c r="K708" s="180" t="str">
        <f>C708&amp;D708</f>
        <v/>
      </c>
      <c r="L708" t="str">
        <f>"|"&amp;RIGHT(D708,2)&amp;"|"&amp;C708&amp;"|"&amp;I708&amp;"|"</f>
        <v>||||</v>
      </c>
    </row>
    <row r="709" spans="2:12" thickBot="1">
      <c r="B709" s="46" t="str">
        <f>PHONETIC(C709)</f>
        <v/>
      </c>
      <c r="E709" s="46" ph="1"/>
      <c r="J709" t="str">
        <f>IF(K709="","",IF(COUNTIF(K:K,K709)&gt;=2,"重複あり",""))</f>
        <v/>
      </c>
      <c r="K709" s="180" t="str">
        <f>C709&amp;D709</f>
        <v/>
      </c>
      <c r="L709" t="str">
        <f>"|"&amp;RIGHT(D709,2)&amp;"|"&amp;C709&amp;"|"&amp;I709&amp;"|"</f>
        <v>||||</v>
      </c>
    </row>
    <row r="710" spans="2:12" thickBot="1">
      <c r="B710" s="46" t="str">
        <f>PHONETIC(C710)</f>
        <v/>
      </c>
      <c r="E710" s="46" ph="1"/>
      <c r="J710" t="str">
        <f>IF(K710="","",IF(COUNTIF(K:K,K710)&gt;=2,"重複あり",""))</f>
        <v/>
      </c>
      <c r="K710" s="180" t="str">
        <f>C710&amp;D710</f>
        <v/>
      </c>
      <c r="L710" t="str">
        <f>"|"&amp;RIGHT(D710,2)&amp;"|"&amp;C710&amp;"|"&amp;I710&amp;"|"</f>
        <v>||||</v>
      </c>
    </row>
    <row r="711" spans="2:12" thickBot="1">
      <c r="B711" s="46" t="str">
        <f>PHONETIC(C711)</f>
        <v/>
      </c>
      <c r="E711" s="46" ph="1"/>
      <c r="J711" t="str">
        <f>IF(K711="","",IF(COUNTIF(K:K,K711)&gt;=2,"重複あり",""))</f>
        <v/>
      </c>
      <c r="K711" s="180" t="str">
        <f>C711&amp;D711</f>
        <v/>
      </c>
      <c r="L711" t="str">
        <f>"|"&amp;RIGHT(D711,2)&amp;"|"&amp;C711&amp;"|"&amp;I711&amp;"|"</f>
        <v>||||</v>
      </c>
    </row>
    <row r="712" spans="2:12" thickBot="1">
      <c r="B712" s="46" t="str">
        <f>PHONETIC(C712)</f>
        <v/>
      </c>
      <c r="E712" s="46" ph="1"/>
      <c r="J712" t="str">
        <f>IF(K712="","",IF(COUNTIF(K:K,K712)&gt;=2,"重複あり",""))</f>
        <v/>
      </c>
      <c r="K712" s="180" t="str">
        <f>C712&amp;D712</f>
        <v/>
      </c>
      <c r="L712" t="str">
        <f>"|"&amp;RIGHT(D712,2)&amp;"|"&amp;C712&amp;"|"&amp;I712&amp;"|"</f>
        <v>||||</v>
      </c>
    </row>
    <row r="713" spans="2:12" thickBot="1">
      <c r="B713" s="46" t="str">
        <f>PHONETIC(C713)</f>
        <v/>
      </c>
      <c r="E713" s="46" ph="1"/>
      <c r="J713" t="str">
        <f>IF(K713="","",IF(COUNTIF(K:K,K713)&gt;=2,"重複あり",""))</f>
        <v/>
      </c>
      <c r="K713" s="180" t="str">
        <f>C713&amp;D713</f>
        <v/>
      </c>
      <c r="L713" t="str">
        <f>"|"&amp;RIGHT(D713,2)&amp;"|"&amp;C713&amp;"|"&amp;I713&amp;"|"</f>
        <v>||||</v>
      </c>
    </row>
    <row r="714" spans="2:12" thickBot="1">
      <c r="B714" s="46" t="str">
        <f>PHONETIC(C714)</f>
        <v/>
      </c>
      <c r="E714" s="46" ph="1"/>
      <c r="J714" t="str">
        <f>IF(K714="","",IF(COUNTIF(K:K,K714)&gt;=2,"重複あり",""))</f>
        <v/>
      </c>
      <c r="K714" s="180" t="str">
        <f>C714&amp;D714</f>
        <v/>
      </c>
      <c r="L714" t="str">
        <f>"|"&amp;RIGHT(D714,2)&amp;"|"&amp;C714&amp;"|"&amp;I714&amp;"|"</f>
        <v>||||</v>
      </c>
    </row>
    <row r="715" spans="2:12" thickBot="1">
      <c r="B715" s="46" t="str">
        <f>PHONETIC(C715)</f>
        <v/>
      </c>
      <c r="E715" s="46" ph="1"/>
      <c r="J715" t="str">
        <f>IF(K715="","",IF(COUNTIF(K:K,K715)&gt;=2,"重複あり",""))</f>
        <v/>
      </c>
      <c r="K715" s="180" t="str">
        <f>C715&amp;D715</f>
        <v/>
      </c>
      <c r="L715" t="str">
        <f>"|"&amp;RIGHT(D715,2)&amp;"|"&amp;C715&amp;"|"&amp;I715&amp;"|"</f>
        <v>||||</v>
      </c>
    </row>
    <row r="716" spans="2:12" thickBot="1">
      <c r="B716" s="46" t="str">
        <f>PHONETIC(C716)</f>
        <v/>
      </c>
      <c r="E716" s="46" ph="1"/>
      <c r="J716" t="str">
        <f>IF(K716="","",IF(COUNTIF(K:K,K716)&gt;=2,"重複あり",""))</f>
        <v/>
      </c>
      <c r="K716" s="180" t="str">
        <f>C716&amp;D716</f>
        <v/>
      </c>
      <c r="L716" t="str">
        <f>"|"&amp;RIGHT(D716,2)&amp;"|"&amp;C716&amp;"|"&amp;I716&amp;"|"</f>
        <v>||||</v>
      </c>
    </row>
    <row r="717" spans="2:12" thickBot="1">
      <c r="B717" s="46" t="str">
        <f>PHONETIC(C717)</f>
        <v/>
      </c>
      <c r="E717" s="46" ph="1"/>
      <c r="J717" t="str">
        <f>IF(K717="","",IF(COUNTIF(K:K,K717)&gt;=2,"重複あり",""))</f>
        <v/>
      </c>
      <c r="K717" s="180" t="str">
        <f>C717&amp;D717</f>
        <v/>
      </c>
      <c r="L717" t="str">
        <f>"|"&amp;RIGHT(D717,2)&amp;"|"&amp;C717&amp;"|"&amp;I717&amp;"|"</f>
        <v>||||</v>
      </c>
    </row>
    <row r="718" spans="2:12" thickBot="1">
      <c r="B718" s="46" t="str">
        <f>PHONETIC(C718)</f>
        <v/>
      </c>
      <c r="E718" s="46" ph="1"/>
      <c r="J718" t="str">
        <f>IF(K718="","",IF(COUNTIF(K:K,K718)&gt;=2,"重複あり",""))</f>
        <v/>
      </c>
      <c r="K718" s="180" t="str">
        <f>C718&amp;D718</f>
        <v/>
      </c>
      <c r="L718" t="str">
        <f>"|"&amp;RIGHT(D718,2)&amp;"|"&amp;C718&amp;"|"&amp;I718&amp;"|"</f>
        <v>||||</v>
      </c>
    </row>
    <row r="719" spans="2:12" thickBot="1">
      <c r="B719" s="46" t="str">
        <f>PHONETIC(C719)</f>
        <v/>
      </c>
      <c r="E719" s="46" ph="1"/>
      <c r="J719" t="str">
        <f>IF(K719="","",IF(COUNTIF(K:K,K719)&gt;=2,"重複あり",""))</f>
        <v/>
      </c>
      <c r="K719" s="180" t="str">
        <f>C719&amp;D719</f>
        <v/>
      </c>
      <c r="L719" t="str">
        <f>"|"&amp;RIGHT(D719,2)&amp;"|"&amp;C719&amp;"|"&amp;I719&amp;"|"</f>
        <v>||||</v>
      </c>
    </row>
    <row r="720" spans="2:12" thickBot="1">
      <c r="B720" s="46" t="str">
        <f>PHONETIC(C720)</f>
        <v/>
      </c>
      <c r="E720" s="46" ph="1"/>
      <c r="J720" t="str">
        <f>IF(K720="","",IF(COUNTIF(K:K,K720)&gt;=2,"重複あり",""))</f>
        <v/>
      </c>
      <c r="K720" s="180" t="str">
        <f>C720&amp;D720</f>
        <v/>
      </c>
      <c r="L720" t="str">
        <f>"|"&amp;RIGHT(D720,2)&amp;"|"&amp;C720&amp;"|"&amp;I720&amp;"|"</f>
        <v>||||</v>
      </c>
    </row>
    <row r="721" spans="2:12" thickBot="1">
      <c r="B721" s="46" t="str">
        <f>PHONETIC(C721)</f>
        <v/>
      </c>
      <c r="E721" s="46" ph="1"/>
      <c r="J721" t="str">
        <f>IF(K721="","",IF(COUNTIF(K:K,K721)&gt;=2,"重複あり",""))</f>
        <v/>
      </c>
      <c r="K721" s="180" t="str">
        <f>C721&amp;D721</f>
        <v/>
      </c>
      <c r="L721" t="str">
        <f>"|"&amp;RIGHT(D721,2)&amp;"|"&amp;C721&amp;"|"&amp;I721&amp;"|"</f>
        <v>||||</v>
      </c>
    </row>
    <row r="722" spans="2:12" thickBot="1">
      <c r="B722" s="46" t="str">
        <f>PHONETIC(C722)</f>
        <v/>
      </c>
      <c r="E722" s="46" ph="1"/>
      <c r="J722" t="str">
        <f>IF(K722="","",IF(COUNTIF(K:K,K722)&gt;=2,"重複あり",""))</f>
        <v/>
      </c>
      <c r="K722" s="180" t="str">
        <f>C722&amp;D722</f>
        <v/>
      </c>
      <c r="L722" t="str">
        <f>"|"&amp;RIGHT(D722,2)&amp;"|"&amp;C722&amp;"|"&amp;I722&amp;"|"</f>
        <v>||||</v>
      </c>
    </row>
    <row r="723" spans="2:12" thickBot="1">
      <c r="B723" s="46" t="str">
        <f>PHONETIC(C723)</f>
        <v/>
      </c>
      <c r="E723" s="46" ph="1"/>
      <c r="J723" t="str">
        <f>IF(K723="","",IF(COUNTIF(K:K,K723)&gt;=2,"重複あり",""))</f>
        <v/>
      </c>
      <c r="K723" s="180" t="str">
        <f>C723&amp;D723</f>
        <v/>
      </c>
      <c r="L723" t="str">
        <f>"|"&amp;RIGHT(D723,2)&amp;"|"&amp;C723&amp;"|"&amp;I723&amp;"|"</f>
        <v>||||</v>
      </c>
    </row>
    <row r="724" spans="2:12" thickBot="1">
      <c r="B724" s="46" t="str">
        <f>PHONETIC(C724)</f>
        <v/>
      </c>
      <c r="E724" s="46" ph="1"/>
      <c r="J724" t="str">
        <f>IF(K724="","",IF(COUNTIF(K:K,K724)&gt;=2,"重複あり",""))</f>
        <v/>
      </c>
      <c r="K724" s="180" t="str">
        <f>C724&amp;D724</f>
        <v/>
      </c>
      <c r="L724" t="str">
        <f>"|"&amp;RIGHT(D724,2)&amp;"|"&amp;C724&amp;"|"&amp;I724&amp;"|"</f>
        <v>||||</v>
      </c>
    </row>
    <row r="725" spans="2:12" thickBot="1">
      <c r="B725" s="46" t="str">
        <f>PHONETIC(C725)</f>
        <v/>
      </c>
      <c r="E725" s="46" ph="1"/>
      <c r="J725" t="str">
        <f>IF(K725="","",IF(COUNTIF(K:K,K725)&gt;=2,"重複あり",""))</f>
        <v/>
      </c>
      <c r="K725" s="180" t="str">
        <f>C725&amp;D725</f>
        <v/>
      </c>
      <c r="L725" t="str">
        <f>"|"&amp;RIGHT(D725,2)&amp;"|"&amp;C725&amp;"|"&amp;I725&amp;"|"</f>
        <v>||||</v>
      </c>
    </row>
    <row r="726" spans="2:12" thickBot="1">
      <c r="B726" s="46" t="str">
        <f>PHONETIC(C726)</f>
        <v/>
      </c>
      <c r="E726" s="46" ph="1"/>
      <c r="J726" t="str">
        <f>IF(K726="","",IF(COUNTIF(K:K,K726)&gt;=2,"重複あり",""))</f>
        <v/>
      </c>
      <c r="K726" s="180" t="str">
        <f>C726&amp;D726</f>
        <v/>
      </c>
      <c r="L726" t="str">
        <f>"|"&amp;RIGHT(D726,2)&amp;"|"&amp;C726&amp;"|"&amp;I726&amp;"|"</f>
        <v>||||</v>
      </c>
    </row>
    <row r="727" spans="2:12" thickBot="1">
      <c r="B727" s="46" t="str">
        <f>PHONETIC(C727)</f>
        <v/>
      </c>
      <c r="E727" s="46" ph="1"/>
      <c r="J727" t="str">
        <f>IF(K727="","",IF(COUNTIF(K:K,K727)&gt;=2,"重複あり",""))</f>
        <v/>
      </c>
      <c r="K727" s="180" t="str">
        <f>C727&amp;D727</f>
        <v/>
      </c>
      <c r="L727" t="str">
        <f>"|"&amp;RIGHT(D727,2)&amp;"|"&amp;C727&amp;"|"&amp;I727&amp;"|"</f>
        <v>||||</v>
      </c>
    </row>
    <row r="728" spans="2:12" thickBot="1">
      <c r="B728" s="46" t="str">
        <f>PHONETIC(C728)</f>
        <v/>
      </c>
      <c r="E728" s="46" ph="1"/>
      <c r="J728" t="str">
        <f>IF(K728="","",IF(COUNTIF(K:K,K728)&gt;=2,"重複あり",""))</f>
        <v/>
      </c>
      <c r="K728" s="180" t="str">
        <f>C728&amp;D728</f>
        <v/>
      </c>
      <c r="L728" t="str">
        <f>"|"&amp;RIGHT(D728,2)&amp;"|"&amp;C728&amp;"|"&amp;I728&amp;"|"</f>
        <v>||||</v>
      </c>
    </row>
    <row r="729" spans="2:12" thickBot="1">
      <c r="B729" s="46" t="str">
        <f>PHONETIC(C729)</f>
        <v/>
      </c>
      <c r="E729" s="46" ph="1"/>
      <c r="J729" t="str">
        <f>IF(K729="","",IF(COUNTIF(K:K,K729)&gt;=2,"重複あり",""))</f>
        <v/>
      </c>
      <c r="K729" s="180" t="str">
        <f>C729&amp;D729</f>
        <v/>
      </c>
      <c r="L729" t="str">
        <f>"|"&amp;RIGHT(D729,2)&amp;"|"&amp;C729&amp;"|"&amp;I729&amp;"|"</f>
        <v>||||</v>
      </c>
    </row>
    <row r="730" spans="2:12" thickBot="1">
      <c r="B730" s="46" t="str">
        <f>PHONETIC(C730)</f>
        <v/>
      </c>
      <c r="E730" s="46" ph="1"/>
      <c r="J730" t="str">
        <f>IF(K730="","",IF(COUNTIF(K:K,K730)&gt;=2,"重複あり",""))</f>
        <v/>
      </c>
      <c r="K730" s="180" t="str">
        <f>C730&amp;D730</f>
        <v/>
      </c>
      <c r="L730" t="str">
        <f>"|"&amp;RIGHT(D730,2)&amp;"|"&amp;C730&amp;"|"&amp;I730&amp;"|"</f>
        <v>||||</v>
      </c>
    </row>
    <row r="731" spans="2:12" thickBot="1">
      <c r="B731" s="46" t="str">
        <f>PHONETIC(C731)</f>
        <v/>
      </c>
      <c r="E731" s="46" ph="1"/>
      <c r="J731" t="str">
        <f>IF(K731="","",IF(COUNTIF(K:K,K731)&gt;=2,"重複あり",""))</f>
        <v/>
      </c>
      <c r="K731" s="180" t="str">
        <f>C731&amp;D731</f>
        <v/>
      </c>
      <c r="L731" t="str">
        <f>"|"&amp;RIGHT(D731,2)&amp;"|"&amp;C731&amp;"|"&amp;I731&amp;"|"</f>
        <v>||||</v>
      </c>
    </row>
    <row r="732" spans="2:12" thickBot="1">
      <c r="B732" s="46" t="str">
        <f>PHONETIC(C732)</f>
        <v/>
      </c>
      <c r="E732" s="46" ph="1"/>
      <c r="J732" t="str">
        <f>IF(K732="","",IF(COUNTIF(K:K,K732)&gt;=2,"重複あり",""))</f>
        <v/>
      </c>
      <c r="K732" s="180" t="str">
        <f>C732&amp;D732</f>
        <v/>
      </c>
      <c r="L732" t="str">
        <f>"|"&amp;RIGHT(D732,2)&amp;"|"&amp;C732&amp;"|"&amp;I732&amp;"|"</f>
        <v>||||</v>
      </c>
    </row>
    <row r="733" spans="2:12" thickBot="1">
      <c r="B733" s="46" t="str">
        <f>PHONETIC(C733)</f>
        <v/>
      </c>
      <c r="E733" s="46" ph="1"/>
      <c r="J733" t="str">
        <f>IF(K733="","",IF(COUNTIF(K:K,K733)&gt;=2,"重複あり",""))</f>
        <v/>
      </c>
      <c r="K733" s="180" t="str">
        <f>C733&amp;D733</f>
        <v/>
      </c>
      <c r="L733" t="str">
        <f>"|"&amp;RIGHT(D733,2)&amp;"|"&amp;C733&amp;"|"&amp;I733&amp;"|"</f>
        <v>||||</v>
      </c>
    </row>
    <row r="734" spans="2:12" thickBot="1">
      <c r="B734" s="46" t="str">
        <f>PHONETIC(C734)</f>
        <v/>
      </c>
      <c r="E734" s="46" ph="1"/>
      <c r="J734" t="str">
        <f>IF(K734="","",IF(COUNTIF(K:K,K734)&gt;=2,"重複あり",""))</f>
        <v/>
      </c>
      <c r="K734" s="180" t="str">
        <f>C734&amp;D734</f>
        <v/>
      </c>
      <c r="L734" t="str">
        <f>"|"&amp;RIGHT(D734,2)&amp;"|"&amp;C734&amp;"|"&amp;I734&amp;"|"</f>
        <v>||||</v>
      </c>
    </row>
    <row r="735" spans="2:12" thickBot="1">
      <c r="B735" s="46" t="str">
        <f>PHONETIC(C735)</f>
        <v/>
      </c>
      <c r="E735" s="46" ph="1"/>
      <c r="J735" t="str">
        <f>IF(K735="","",IF(COUNTIF(K:K,K735)&gt;=2,"重複あり",""))</f>
        <v/>
      </c>
      <c r="K735" s="180" t="str">
        <f>C735&amp;D735</f>
        <v/>
      </c>
      <c r="L735" t="str">
        <f>"|"&amp;RIGHT(D735,2)&amp;"|"&amp;C735&amp;"|"&amp;I735&amp;"|"</f>
        <v>||||</v>
      </c>
    </row>
    <row r="736" spans="2:12" thickBot="1">
      <c r="B736" s="46" t="str">
        <f>PHONETIC(C736)</f>
        <v/>
      </c>
      <c r="E736" s="46" ph="1"/>
      <c r="J736" t="str">
        <f>IF(K736="","",IF(COUNTIF(K:K,K736)&gt;=2,"重複あり",""))</f>
        <v/>
      </c>
      <c r="K736" s="180" t="str">
        <f>C736&amp;D736</f>
        <v/>
      </c>
      <c r="L736" t="str">
        <f>"|"&amp;RIGHT(D736,2)&amp;"|"&amp;C736&amp;"|"&amp;I736&amp;"|"</f>
        <v>||||</v>
      </c>
    </row>
    <row r="737" spans="2:12" thickBot="1">
      <c r="B737" s="46" t="str">
        <f>PHONETIC(C737)</f>
        <v/>
      </c>
      <c r="E737" s="46" ph="1"/>
      <c r="J737" t="str">
        <f>IF(K737="","",IF(COUNTIF(K:K,K737)&gt;=2,"重複あり",""))</f>
        <v/>
      </c>
      <c r="K737" s="180" t="str">
        <f>C737&amp;D737</f>
        <v/>
      </c>
      <c r="L737" t="str">
        <f>"|"&amp;RIGHT(D737,2)&amp;"|"&amp;C737&amp;"|"&amp;I737&amp;"|"</f>
        <v>||||</v>
      </c>
    </row>
    <row r="738" spans="2:12" thickBot="1">
      <c r="B738" s="46" t="str">
        <f>PHONETIC(C738)</f>
        <v/>
      </c>
      <c r="E738" s="46" ph="1"/>
      <c r="J738" t="str">
        <f>IF(K738="","",IF(COUNTIF(K:K,K738)&gt;=2,"重複あり",""))</f>
        <v/>
      </c>
      <c r="K738" s="180" t="str">
        <f>C738&amp;D738</f>
        <v/>
      </c>
      <c r="L738" t="str">
        <f>"|"&amp;RIGHT(D738,2)&amp;"|"&amp;C738&amp;"|"&amp;I738&amp;"|"</f>
        <v>||||</v>
      </c>
    </row>
    <row r="739" spans="2:12" thickBot="1">
      <c r="B739" s="46" t="str">
        <f>PHONETIC(C739)</f>
        <v/>
      </c>
      <c r="E739" s="46" ph="1"/>
      <c r="J739" t="str">
        <f>IF(K739="","",IF(COUNTIF(K:K,K739)&gt;=2,"重複あり",""))</f>
        <v/>
      </c>
      <c r="K739" s="180" t="str">
        <f>C739&amp;D739</f>
        <v/>
      </c>
      <c r="L739" t="str">
        <f>"|"&amp;RIGHT(D739,2)&amp;"|"&amp;C739&amp;"|"&amp;I739&amp;"|"</f>
        <v>||||</v>
      </c>
    </row>
    <row r="740" spans="2:12" thickBot="1">
      <c r="B740" s="46" t="str">
        <f>PHONETIC(C740)</f>
        <v/>
      </c>
      <c r="E740" s="46" ph="1"/>
      <c r="J740" t="str">
        <f>IF(K740="","",IF(COUNTIF(K:K,K740)&gt;=2,"重複あり",""))</f>
        <v/>
      </c>
      <c r="K740" s="180" t="str">
        <f>C740&amp;D740</f>
        <v/>
      </c>
      <c r="L740" t="str">
        <f>"|"&amp;RIGHT(D740,2)&amp;"|"&amp;C740&amp;"|"&amp;I740&amp;"|"</f>
        <v>||||</v>
      </c>
    </row>
    <row r="741" spans="2:12" thickBot="1">
      <c r="B741" s="46" t="str">
        <f>PHONETIC(C741)</f>
        <v/>
      </c>
      <c r="E741" s="46" ph="1"/>
      <c r="J741" t="str">
        <f>IF(K741="","",IF(COUNTIF(K:K,K741)&gt;=2,"重複あり",""))</f>
        <v/>
      </c>
      <c r="K741" s="180" t="str">
        <f>C741&amp;D741</f>
        <v/>
      </c>
      <c r="L741" t="str">
        <f>"|"&amp;RIGHT(D741,2)&amp;"|"&amp;C741&amp;"|"&amp;I741&amp;"|"</f>
        <v>||||</v>
      </c>
    </row>
    <row r="742" spans="2:12" thickBot="1">
      <c r="B742" s="46" t="str">
        <f>PHONETIC(C742)</f>
        <v/>
      </c>
      <c r="E742" s="46" ph="1"/>
      <c r="J742" t="str">
        <f>IF(K742="","",IF(COUNTIF(K:K,K742)&gt;=2,"重複あり",""))</f>
        <v/>
      </c>
      <c r="K742" s="180" t="str">
        <f>C742&amp;D742</f>
        <v/>
      </c>
      <c r="L742" t="str">
        <f>"|"&amp;RIGHT(D742,2)&amp;"|"&amp;C742&amp;"|"&amp;I742&amp;"|"</f>
        <v>||||</v>
      </c>
    </row>
    <row r="743" spans="2:12" thickBot="1">
      <c r="B743" s="46" t="str">
        <f>PHONETIC(C743)</f>
        <v/>
      </c>
      <c r="E743" s="46" ph="1"/>
      <c r="J743" t="str">
        <f>IF(K743="","",IF(COUNTIF(K:K,K743)&gt;=2,"重複あり",""))</f>
        <v/>
      </c>
      <c r="K743" s="180" t="str">
        <f>C743&amp;D743</f>
        <v/>
      </c>
      <c r="L743" t="str">
        <f>"|"&amp;RIGHT(D743,2)&amp;"|"&amp;C743&amp;"|"&amp;I743&amp;"|"</f>
        <v>||||</v>
      </c>
    </row>
    <row r="744" spans="2:12" thickBot="1">
      <c r="B744" s="46" t="str">
        <f>PHONETIC(C744)</f>
        <v/>
      </c>
      <c r="E744" s="46" ph="1"/>
      <c r="J744" t="str">
        <f>IF(K744="","",IF(COUNTIF(K:K,K744)&gt;=2,"重複あり",""))</f>
        <v/>
      </c>
      <c r="K744" s="180" t="str">
        <f>C744&amp;D744</f>
        <v/>
      </c>
      <c r="L744" t="str">
        <f>"|"&amp;RIGHT(D744,2)&amp;"|"&amp;C744&amp;"|"&amp;I744&amp;"|"</f>
        <v>||||</v>
      </c>
    </row>
    <row r="745" spans="2:12" thickBot="1">
      <c r="B745" s="46" t="str">
        <f>PHONETIC(C745)</f>
        <v/>
      </c>
      <c r="E745" s="46" ph="1"/>
      <c r="J745" t="str">
        <f>IF(K745="","",IF(COUNTIF(K:K,K745)&gt;=2,"重複あり",""))</f>
        <v/>
      </c>
      <c r="K745" s="180" t="str">
        <f>C745&amp;D745</f>
        <v/>
      </c>
      <c r="L745" t="str">
        <f>"|"&amp;RIGHT(D745,2)&amp;"|"&amp;C745&amp;"|"&amp;I745&amp;"|"</f>
        <v>||||</v>
      </c>
    </row>
    <row r="746" spans="2:12" thickBot="1">
      <c r="B746" s="46" t="str">
        <f>PHONETIC(C746)</f>
        <v/>
      </c>
      <c r="E746" s="46" ph="1"/>
      <c r="J746" t="str">
        <f>IF(K746="","",IF(COUNTIF(K:K,K746)&gt;=2,"重複あり",""))</f>
        <v/>
      </c>
      <c r="K746" s="180" t="str">
        <f>C746&amp;D746</f>
        <v/>
      </c>
      <c r="L746" t="str">
        <f>"|"&amp;RIGHT(D746,2)&amp;"|"&amp;C746&amp;"|"&amp;I746&amp;"|"</f>
        <v>||||</v>
      </c>
    </row>
    <row r="747" spans="2:12" thickBot="1">
      <c r="B747" s="46" t="str">
        <f>PHONETIC(C747)</f>
        <v/>
      </c>
      <c r="E747" s="46" ph="1"/>
      <c r="J747" t="str">
        <f>IF(K747="","",IF(COUNTIF(K:K,K747)&gt;=2,"重複あり",""))</f>
        <v/>
      </c>
      <c r="K747" s="180" t="str">
        <f>C747&amp;D747</f>
        <v/>
      </c>
      <c r="L747" t="str">
        <f>"|"&amp;RIGHT(D747,2)&amp;"|"&amp;C747&amp;"|"&amp;I747&amp;"|"</f>
        <v>||||</v>
      </c>
    </row>
    <row r="748" spans="2:12" thickBot="1">
      <c r="B748" s="46" t="str">
        <f>PHONETIC(C748)</f>
        <v/>
      </c>
      <c r="E748" s="46" ph="1"/>
      <c r="J748" t="str">
        <f>IF(K748="","",IF(COUNTIF(K:K,K748)&gt;=2,"重複あり",""))</f>
        <v/>
      </c>
      <c r="K748" s="180" t="str">
        <f>C748&amp;D748</f>
        <v/>
      </c>
      <c r="L748" t="str">
        <f>"|"&amp;RIGHT(D748,2)&amp;"|"&amp;C748&amp;"|"&amp;I748&amp;"|"</f>
        <v>||||</v>
      </c>
    </row>
    <row r="749" spans="2:12" thickBot="1">
      <c r="B749" s="46" t="str">
        <f>PHONETIC(C749)</f>
        <v/>
      </c>
      <c r="E749" s="46" ph="1"/>
      <c r="J749" t="str">
        <f>IF(K749="","",IF(COUNTIF(K:K,K749)&gt;=2,"重複あり",""))</f>
        <v/>
      </c>
      <c r="K749" s="180" t="str">
        <f>C749&amp;D749</f>
        <v/>
      </c>
      <c r="L749" t="str">
        <f>"|"&amp;RIGHT(D749,2)&amp;"|"&amp;C749&amp;"|"&amp;I749&amp;"|"</f>
        <v>||||</v>
      </c>
    </row>
    <row r="750" spans="2:12" thickBot="1">
      <c r="B750" s="46" t="str">
        <f>PHONETIC(C750)</f>
        <v/>
      </c>
      <c r="E750" s="46" ph="1"/>
      <c r="J750" t="str">
        <f>IF(K750="","",IF(COUNTIF(K:K,K750)&gt;=2,"重複あり",""))</f>
        <v/>
      </c>
      <c r="K750" s="180" t="str">
        <f>C750&amp;D750</f>
        <v/>
      </c>
      <c r="L750" t="str">
        <f>"|"&amp;RIGHT(D750,2)&amp;"|"&amp;C750&amp;"|"&amp;I750&amp;"|"</f>
        <v>||||</v>
      </c>
    </row>
    <row r="751" spans="2:12" thickBot="1">
      <c r="B751" s="46" t="str">
        <f>PHONETIC(C751)</f>
        <v/>
      </c>
      <c r="E751" s="46" ph="1"/>
      <c r="J751" t="str">
        <f>IF(K751="","",IF(COUNTIF(K:K,K751)&gt;=2,"重複あり",""))</f>
        <v/>
      </c>
      <c r="K751" s="180" t="str">
        <f>C751&amp;D751</f>
        <v/>
      </c>
      <c r="L751" t="str">
        <f>"|"&amp;RIGHT(D751,2)&amp;"|"&amp;C751&amp;"|"&amp;I751&amp;"|"</f>
        <v>||||</v>
      </c>
    </row>
    <row r="752" spans="2:12" thickBot="1">
      <c r="B752" s="46" t="str">
        <f>PHONETIC(C752)</f>
        <v/>
      </c>
      <c r="E752" s="46" ph="1"/>
      <c r="J752" t="str">
        <f>IF(K752="","",IF(COUNTIF(K:K,K752)&gt;=2,"重複あり",""))</f>
        <v/>
      </c>
      <c r="K752" s="180" t="str">
        <f>C752&amp;D752</f>
        <v/>
      </c>
      <c r="L752" t="str">
        <f>"|"&amp;RIGHT(D752,2)&amp;"|"&amp;C752&amp;"|"&amp;I752&amp;"|"</f>
        <v>||||</v>
      </c>
    </row>
    <row r="753" spans="2:12" thickBot="1">
      <c r="B753" s="46" t="str">
        <f>PHONETIC(C753)</f>
        <v/>
      </c>
      <c r="E753" s="46" ph="1"/>
      <c r="J753" t="str">
        <f>IF(K753="","",IF(COUNTIF(K:K,K753)&gt;=2,"重複あり",""))</f>
        <v/>
      </c>
      <c r="K753" s="180" t="str">
        <f>C753&amp;D753</f>
        <v/>
      </c>
      <c r="L753" t="str">
        <f>"|"&amp;RIGHT(D753,2)&amp;"|"&amp;C753&amp;"|"&amp;I753&amp;"|"</f>
        <v>||||</v>
      </c>
    </row>
    <row r="754" spans="2:12" thickBot="1">
      <c r="B754" s="46" t="str">
        <f>PHONETIC(C754)</f>
        <v/>
      </c>
      <c r="E754" s="46" ph="1"/>
      <c r="J754" t="str">
        <f>IF(K754="","",IF(COUNTIF(K:K,K754)&gt;=2,"重複あり",""))</f>
        <v/>
      </c>
      <c r="K754" s="180" t="str">
        <f>C754&amp;D754</f>
        <v/>
      </c>
      <c r="L754" t="str">
        <f>"|"&amp;RIGHT(D754,2)&amp;"|"&amp;C754&amp;"|"&amp;I754&amp;"|"</f>
        <v>||||</v>
      </c>
    </row>
    <row r="755" spans="2:12" thickBot="1">
      <c r="B755" s="46" t="str">
        <f>PHONETIC(C755)</f>
        <v/>
      </c>
      <c r="E755" s="46" ph="1"/>
      <c r="J755" t="str">
        <f>IF(K755="","",IF(COUNTIF(K:K,K755)&gt;=2,"重複あり",""))</f>
        <v/>
      </c>
      <c r="K755" s="180" t="str">
        <f>C755&amp;D755</f>
        <v/>
      </c>
      <c r="L755" t="str">
        <f>"|"&amp;RIGHT(D755,2)&amp;"|"&amp;C755&amp;"|"&amp;I755&amp;"|"</f>
        <v>||||</v>
      </c>
    </row>
    <row r="756" spans="2:12" thickBot="1">
      <c r="B756" s="46" t="str">
        <f>PHONETIC(C756)</f>
        <v/>
      </c>
      <c r="E756" s="46" ph="1"/>
      <c r="J756" t="str">
        <f>IF(K756="","",IF(COUNTIF(K:K,K756)&gt;=2,"重複あり",""))</f>
        <v/>
      </c>
      <c r="K756" s="180" t="str">
        <f>C756&amp;D756</f>
        <v/>
      </c>
      <c r="L756" t="str">
        <f>"|"&amp;RIGHT(D756,2)&amp;"|"&amp;C756&amp;"|"&amp;I756&amp;"|"</f>
        <v>||||</v>
      </c>
    </row>
    <row r="757" spans="2:12" thickBot="1">
      <c r="B757" s="46" t="str">
        <f>PHONETIC(C757)</f>
        <v/>
      </c>
      <c r="E757" s="46" ph="1"/>
      <c r="J757" t="str">
        <f>IF(K757="","",IF(COUNTIF(K:K,K757)&gt;=2,"重複あり",""))</f>
        <v/>
      </c>
      <c r="K757" s="180" t="str">
        <f>C757&amp;D757</f>
        <v/>
      </c>
      <c r="L757" t="str">
        <f>"|"&amp;RIGHT(D757,2)&amp;"|"&amp;C757&amp;"|"&amp;I757&amp;"|"</f>
        <v>||||</v>
      </c>
    </row>
    <row r="758" spans="2:12" thickBot="1">
      <c r="B758" s="46" t="str">
        <f>PHONETIC(C758)</f>
        <v/>
      </c>
      <c r="E758" s="46" ph="1"/>
      <c r="J758" t="str">
        <f>IF(K758="","",IF(COUNTIF(K:K,K758)&gt;=2,"重複あり",""))</f>
        <v/>
      </c>
      <c r="K758" s="180" t="str">
        <f>C758&amp;D758</f>
        <v/>
      </c>
      <c r="L758" t="str">
        <f>"|"&amp;RIGHT(D758,2)&amp;"|"&amp;C758&amp;"|"&amp;I758&amp;"|"</f>
        <v>||||</v>
      </c>
    </row>
    <row r="759" spans="2:12" thickBot="1">
      <c r="B759" s="46" t="str">
        <f>PHONETIC(C759)</f>
        <v/>
      </c>
      <c r="E759" s="46" ph="1"/>
      <c r="J759" t="str">
        <f>IF(K759="","",IF(COUNTIF(K:K,K759)&gt;=2,"重複あり",""))</f>
        <v/>
      </c>
      <c r="K759" s="180" t="str">
        <f>C759&amp;D759</f>
        <v/>
      </c>
      <c r="L759" t="str">
        <f>"|"&amp;RIGHT(D759,2)&amp;"|"&amp;C759&amp;"|"&amp;I759&amp;"|"</f>
        <v>||||</v>
      </c>
    </row>
    <row r="760" spans="2:12" thickBot="1">
      <c r="B760" s="46" t="str">
        <f>PHONETIC(C760)</f>
        <v/>
      </c>
      <c r="E760" s="46" ph="1"/>
      <c r="J760" t="str">
        <f>IF(K760="","",IF(COUNTIF(K:K,K760)&gt;=2,"重複あり",""))</f>
        <v/>
      </c>
      <c r="K760" s="180" t="str">
        <f>C760&amp;D760</f>
        <v/>
      </c>
      <c r="L760" t="str">
        <f>"|"&amp;RIGHT(D760,2)&amp;"|"&amp;C760&amp;"|"&amp;I760&amp;"|"</f>
        <v>||||</v>
      </c>
    </row>
    <row r="761" spans="2:12" thickBot="1">
      <c r="B761" s="46" t="str">
        <f>PHONETIC(C761)</f>
        <v/>
      </c>
      <c r="E761" s="46" ph="1"/>
      <c r="J761" t="str">
        <f>IF(K761="","",IF(COUNTIF(K:K,K761)&gt;=2,"重複あり",""))</f>
        <v/>
      </c>
      <c r="K761" s="180" t="str">
        <f>C761&amp;D761</f>
        <v/>
      </c>
      <c r="L761" t="str">
        <f>"|"&amp;RIGHT(D761,2)&amp;"|"&amp;C761&amp;"|"&amp;I761&amp;"|"</f>
        <v>||||</v>
      </c>
    </row>
    <row r="762" spans="2:12" thickBot="1">
      <c r="B762" s="46" t="str">
        <f>PHONETIC(C762)</f>
        <v/>
      </c>
      <c r="E762" s="46" ph="1"/>
      <c r="J762" t="str">
        <f>IF(K762="","",IF(COUNTIF(K:K,K762)&gt;=2,"重複あり",""))</f>
        <v/>
      </c>
      <c r="K762" s="180" t="str">
        <f>C762&amp;D762</f>
        <v/>
      </c>
      <c r="L762" t="str">
        <f>"|"&amp;RIGHT(D762,2)&amp;"|"&amp;C762&amp;"|"&amp;I762&amp;"|"</f>
        <v>||||</v>
      </c>
    </row>
    <row r="763" spans="2:12" thickBot="1">
      <c r="B763" s="46" t="str">
        <f>PHONETIC(C763)</f>
        <v/>
      </c>
      <c r="E763" s="46" ph="1"/>
      <c r="J763" t="str">
        <f>IF(K763="","",IF(COUNTIF(K:K,K763)&gt;=2,"重複あり",""))</f>
        <v/>
      </c>
      <c r="K763" s="180" t="str">
        <f>C763&amp;D763</f>
        <v/>
      </c>
      <c r="L763" t="str">
        <f>"|"&amp;RIGHT(D763,2)&amp;"|"&amp;C763&amp;"|"&amp;I763&amp;"|"</f>
        <v>||||</v>
      </c>
    </row>
    <row r="764" spans="2:12" thickBot="1">
      <c r="B764" s="46" t="str">
        <f>PHONETIC(C764)</f>
        <v/>
      </c>
      <c r="E764" s="46" ph="1"/>
      <c r="J764" t="str">
        <f>IF(K764="","",IF(COUNTIF(K:K,K764)&gt;=2,"重複あり",""))</f>
        <v/>
      </c>
      <c r="K764" s="180" t="str">
        <f>C764&amp;D764</f>
        <v/>
      </c>
      <c r="L764" t="str">
        <f>"|"&amp;RIGHT(D764,2)&amp;"|"&amp;C764&amp;"|"&amp;I764&amp;"|"</f>
        <v>||||</v>
      </c>
    </row>
    <row r="765" spans="2:12" thickBot="1">
      <c r="B765" s="46" t="str">
        <f>PHONETIC(C765)</f>
        <v/>
      </c>
      <c r="E765" s="46" ph="1"/>
      <c r="J765" t="str">
        <f>IF(K765="","",IF(COUNTIF(K:K,K765)&gt;=2,"重複あり",""))</f>
        <v/>
      </c>
      <c r="K765" s="180" t="str">
        <f>C765&amp;D765</f>
        <v/>
      </c>
      <c r="L765" t="str">
        <f>"|"&amp;RIGHT(D765,2)&amp;"|"&amp;C765&amp;"|"&amp;I765&amp;"|"</f>
        <v>||||</v>
      </c>
    </row>
    <row r="766" spans="2:12" thickBot="1">
      <c r="B766" s="46" t="str">
        <f>PHONETIC(C766)</f>
        <v/>
      </c>
      <c r="E766" s="46" ph="1"/>
      <c r="J766" t="str">
        <f>IF(K766="","",IF(COUNTIF(K:K,K766)&gt;=2,"重複あり",""))</f>
        <v/>
      </c>
      <c r="K766" s="180" t="str">
        <f>C766&amp;D766</f>
        <v/>
      </c>
      <c r="L766" t="str">
        <f>"|"&amp;RIGHT(D766,2)&amp;"|"&amp;C766&amp;"|"&amp;I766&amp;"|"</f>
        <v>||||</v>
      </c>
    </row>
    <row r="767" spans="2:12" thickBot="1">
      <c r="B767" s="46" t="str">
        <f>PHONETIC(C767)</f>
        <v/>
      </c>
      <c r="E767" s="46" ph="1"/>
      <c r="J767" t="str">
        <f>IF(K767="","",IF(COUNTIF(K:K,K767)&gt;=2,"重複あり",""))</f>
        <v/>
      </c>
      <c r="K767" s="180" t="str">
        <f>C767&amp;D767</f>
        <v/>
      </c>
      <c r="L767" t="str">
        <f>"|"&amp;RIGHT(D767,2)&amp;"|"&amp;C767&amp;"|"&amp;I767&amp;"|"</f>
        <v>||||</v>
      </c>
    </row>
    <row r="768" spans="2:12" thickBot="1">
      <c r="B768" s="46" t="str">
        <f>PHONETIC(C768)</f>
        <v/>
      </c>
      <c r="E768" s="46" ph="1"/>
      <c r="J768" t="str">
        <f>IF(K768="","",IF(COUNTIF(K:K,K768)&gt;=2,"重複あり",""))</f>
        <v/>
      </c>
      <c r="K768" s="180" t="str">
        <f>C768&amp;D768</f>
        <v/>
      </c>
      <c r="L768" t="str">
        <f>"|"&amp;RIGHT(D768,2)&amp;"|"&amp;C768&amp;"|"&amp;I768&amp;"|"</f>
        <v>||||</v>
      </c>
    </row>
    <row r="769" spans="2:12" thickBot="1">
      <c r="B769" s="46" t="str">
        <f>PHONETIC(C769)</f>
        <v/>
      </c>
      <c r="E769" s="46" ph="1"/>
      <c r="J769" t="str">
        <f>IF(K769="","",IF(COUNTIF(K:K,K769)&gt;=2,"重複あり",""))</f>
        <v/>
      </c>
      <c r="K769" s="180" t="str">
        <f>C769&amp;D769</f>
        <v/>
      </c>
      <c r="L769" t="str">
        <f>"|"&amp;RIGHT(D769,2)&amp;"|"&amp;C769&amp;"|"&amp;I769&amp;"|"</f>
        <v>||||</v>
      </c>
    </row>
    <row r="770" spans="2:12" thickBot="1">
      <c r="B770" s="46" t="str">
        <f>PHONETIC(C770)</f>
        <v/>
      </c>
      <c r="E770" s="46" ph="1"/>
      <c r="J770" t="str">
        <f>IF(K770="","",IF(COUNTIF(K:K,K770)&gt;=2,"重複あり",""))</f>
        <v/>
      </c>
      <c r="K770" s="180" t="str">
        <f>C770&amp;D770</f>
        <v/>
      </c>
      <c r="L770" t="str">
        <f>"|"&amp;RIGHT(D770,2)&amp;"|"&amp;C770&amp;"|"&amp;I770&amp;"|"</f>
        <v>||||</v>
      </c>
    </row>
    <row r="771" spans="2:12" thickBot="1">
      <c r="B771" s="46" t="str">
        <f>PHONETIC(C771)</f>
        <v/>
      </c>
      <c r="E771" s="46" ph="1"/>
      <c r="J771" t="str">
        <f>IF(K771="","",IF(COUNTIF(K:K,K771)&gt;=2,"重複あり",""))</f>
        <v/>
      </c>
      <c r="K771" s="180" t="str">
        <f>C771&amp;D771</f>
        <v/>
      </c>
      <c r="L771" t="str">
        <f>"|"&amp;RIGHT(D771,2)&amp;"|"&amp;C771&amp;"|"&amp;I771&amp;"|"</f>
        <v>||||</v>
      </c>
    </row>
    <row r="772" spans="2:12" thickBot="1">
      <c r="B772" s="46" t="str">
        <f>PHONETIC(C772)</f>
        <v/>
      </c>
      <c r="E772" s="46" ph="1"/>
      <c r="J772" t="str">
        <f>IF(K772="","",IF(COUNTIF(K:K,K772)&gt;=2,"重複あり",""))</f>
        <v/>
      </c>
      <c r="K772" s="180" t="str">
        <f>C772&amp;D772</f>
        <v/>
      </c>
      <c r="L772" t="str">
        <f>"|"&amp;RIGHT(D772,2)&amp;"|"&amp;C772&amp;"|"&amp;I772&amp;"|"</f>
        <v>||||</v>
      </c>
    </row>
    <row r="773" spans="2:12" thickBot="1">
      <c r="B773" s="46" t="str">
        <f>PHONETIC(C773)</f>
        <v/>
      </c>
      <c r="E773" s="46" ph="1"/>
      <c r="J773" t="str">
        <f>IF(K773="","",IF(COUNTIF(K:K,K773)&gt;=2,"重複あり",""))</f>
        <v/>
      </c>
      <c r="K773" s="180" t="str">
        <f>C773&amp;D773</f>
        <v/>
      </c>
      <c r="L773" t="str">
        <f>"|"&amp;RIGHT(D773,2)&amp;"|"&amp;C773&amp;"|"&amp;I773&amp;"|"</f>
        <v>||||</v>
      </c>
    </row>
    <row r="774" spans="2:12" thickBot="1">
      <c r="B774" s="46" t="str">
        <f>PHONETIC(C774)</f>
        <v/>
      </c>
      <c r="E774" s="46" ph="1"/>
      <c r="J774" t="str">
        <f>IF(K774="","",IF(COUNTIF(K:K,K774)&gt;=2,"重複あり",""))</f>
        <v/>
      </c>
      <c r="K774" s="180" t="str">
        <f>C774&amp;D774</f>
        <v/>
      </c>
      <c r="L774" t="str">
        <f>"|"&amp;RIGHT(D774,2)&amp;"|"&amp;C774&amp;"|"&amp;I774&amp;"|"</f>
        <v>||||</v>
      </c>
    </row>
    <row r="775" spans="2:12" thickBot="1">
      <c r="B775" s="46" t="str">
        <f>PHONETIC(C775)</f>
        <v/>
      </c>
      <c r="E775" s="46" ph="1"/>
      <c r="J775" t="str">
        <f>IF(K775="","",IF(COUNTIF(K:K,K775)&gt;=2,"重複あり",""))</f>
        <v/>
      </c>
      <c r="K775" s="180" t="str">
        <f>C775&amp;D775</f>
        <v/>
      </c>
      <c r="L775" t="str">
        <f>"|"&amp;RIGHT(D775,2)&amp;"|"&amp;C775&amp;"|"&amp;I775&amp;"|"</f>
        <v>||||</v>
      </c>
    </row>
    <row r="776" spans="2:12" thickBot="1">
      <c r="B776" s="46" t="str">
        <f>PHONETIC(C776)</f>
        <v/>
      </c>
      <c r="E776" s="46" ph="1"/>
      <c r="J776" t="str">
        <f>IF(K776="","",IF(COUNTIF(K:K,K776)&gt;=2,"重複あり",""))</f>
        <v/>
      </c>
      <c r="K776" s="180" t="str">
        <f>C776&amp;D776</f>
        <v/>
      </c>
      <c r="L776" t="str">
        <f>"|"&amp;RIGHT(D776,2)&amp;"|"&amp;C776&amp;"|"&amp;I776&amp;"|"</f>
        <v>||||</v>
      </c>
    </row>
    <row r="777" spans="2:12" thickBot="1">
      <c r="B777" s="46" t="str">
        <f>PHONETIC(C777)</f>
        <v/>
      </c>
      <c r="E777" s="46" ph="1"/>
      <c r="J777" t="str">
        <f>IF(K777="","",IF(COUNTIF(K:K,K777)&gt;=2,"重複あり",""))</f>
        <v/>
      </c>
      <c r="K777" s="180" t="str">
        <f>C777&amp;D777</f>
        <v/>
      </c>
      <c r="L777" t="str">
        <f>"|"&amp;RIGHT(D777,2)&amp;"|"&amp;C777&amp;"|"&amp;I777&amp;"|"</f>
        <v>||||</v>
      </c>
    </row>
    <row r="778" spans="2:12" thickBot="1">
      <c r="B778" s="46" t="str">
        <f>PHONETIC(C778)</f>
        <v/>
      </c>
      <c r="E778" s="46" ph="1"/>
      <c r="J778" t="str">
        <f>IF(K778="","",IF(COUNTIF(K:K,K778)&gt;=2,"重複あり",""))</f>
        <v/>
      </c>
      <c r="K778" s="180" t="str">
        <f>C778&amp;D778</f>
        <v/>
      </c>
      <c r="L778" t="str">
        <f>"|"&amp;RIGHT(D778,2)&amp;"|"&amp;C778&amp;"|"&amp;I778&amp;"|"</f>
        <v>||||</v>
      </c>
    </row>
    <row r="779" spans="2:12" thickBot="1">
      <c r="B779" s="46" t="str">
        <f>PHONETIC(C779)</f>
        <v/>
      </c>
      <c r="E779" s="46" ph="1"/>
      <c r="J779" t="str">
        <f>IF(K779="","",IF(COUNTIF(K:K,K779)&gt;=2,"重複あり",""))</f>
        <v/>
      </c>
      <c r="K779" s="180" t="str">
        <f>C779&amp;D779</f>
        <v/>
      </c>
      <c r="L779" t="str">
        <f>"|"&amp;RIGHT(D779,2)&amp;"|"&amp;C779&amp;"|"&amp;I779&amp;"|"</f>
        <v>||||</v>
      </c>
    </row>
    <row r="780" spans="2:12" thickBot="1">
      <c r="B780" s="46" t="str">
        <f>PHONETIC(C780)</f>
        <v/>
      </c>
      <c r="E780" s="46" ph="1"/>
      <c r="J780" t="str">
        <f>IF(K780="","",IF(COUNTIF(K:K,K780)&gt;=2,"重複あり",""))</f>
        <v/>
      </c>
      <c r="K780" s="180" t="str">
        <f>C780&amp;D780</f>
        <v/>
      </c>
      <c r="L780" t="str">
        <f>"|"&amp;RIGHT(D780,2)&amp;"|"&amp;C780&amp;"|"&amp;I780&amp;"|"</f>
        <v>||||</v>
      </c>
    </row>
    <row r="781" spans="2:12" thickBot="1">
      <c r="B781" s="46" t="str">
        <f>PHONETIC(C781)</f>
        <v/>
      </c>
      <c r="E781" s="46" ph="1"/>
      <c r="J781" t="str">
        <f>IF(K781="","",IF(COUNTIF(K:K,K781)&gt;=2,"重複あり",""))</f>
        <v/>
      </c>
      <c r="K781" s="180" t="str">
        <f>C781&amp;D781</f>
        <v/>
      </c>
      <c r="L781" t="str">
        <f>"|"&amp;RIGHT(D781,2)&amp;"|"&amp;C781&amp;"|"&amp;I781&amp;"|"</f>
        <v>||||</v>
      </c>
    </row>
    <row r="782" spans="2:12" thickBot="1">
      <c r="B782" s="46" t="str">
        <f>PHONETIC(C782)</f>
        <v/>
      </c>
      <c r="E782" s="46" ph="1"/>
      <c r="J782" t="str">
        <f>IF(K782="","",IF(COUNTIF(K:K,K782)&gt;=2,"重複あり",""))</f>
        <v/>
      </c>
      <c r="K782" s="180" t="str">
        <f>C782&amp;D782</f>
        <v/>
      </c>
      <c r="L782" t="str">
        <f>"|"&amp;RIGHT(D782,2)&amp;"|"&amp;C782&amp;"|"&amp;I782&amp;"|"</f>
        <v>||||</v>
      </c>
    </row>
    <row r="783" spans="2:12" thickBot="1">
      <c r="B783" s="46" t="str">
        <f>PHONETIC(C783)</f>
        <v/>
      </c>
      <c r="E783" s="46" ph="1"/>
      <c r="J783" t="str">
        <f>IF(K783="","",IF(COUNTIF(K:K,K783)&gt;=2,"重複あり",""))</f>
        <v/>
      </c>
      <c r="K783" s="180" t="str">
        <f>C783&amp;D783</f>
        <v/>
      </c>
      <c r="L783" t="str">
        <f>"|"&amp;RIGHT(D783,2)&amp;"|"&amp;C783&amp;"|"&amp;I783&amp;"|"</f>
        <v>||||</v>
      </c>
    </row>
    <row r="784" spans="2:12" thickBot="1">
      <c r="B784" s="46" t="str">
        <f>PHONETIC(C784)</f>
        <v/>
      </c>
      <c r="E784" s="46" ph="1"/>
      <c r="J784" t="str">
        <f>IF(K784="","",IF(COUNTIF(K:K,K784)&gt;=2,"重複あり",""))</f>
        <v/>
      </c>
      <c r="K784" s="180" t="str">
        <f>C784&amp;D784</f>
        <v/>
      </c>
      <c r="L784" t="str">
        <f>"|"&amp;RIGHT(D784,2)&amp;"|"&amp;C784&amp;"|"&amp;I784&amp;"|"</f>
        <v>||||</v>
      </c>
    </row>
    <row r="785" spans="2:12" thickBot="1">
      <c r="B785" s="46" t="str">
        <f>PHONETIC(C785)</f>
        <v/>
      </c>
      <c r="E785" s="46" ph="1"/>
      <c r="J785" t="str">
        <f>IF(K785="","",IF(COUNTIF(K:K,K785)&gt;=2,"重複あり",""))</f>
        <v/>
      </c>
      <c r="K785" s="180" t="str">
        <f>C785&amp;D785</f>
        <v/>
      </c>
      <c r="L785" t="str">
        <f>"|"&amp;RIGHT(D785,2)&amp;"|"&amp;C785&amp;"|"&amp;I785&amp;"|"</f>
        <v>||||</v>
      </c>
    </row>
    <row r="786" spans="2:12" thickBot="1">
      <c r="B786" s="46" t="str">
        <f>PHONETIC(C786)</f>
        <v/>
      </c>
      <c r="E786" s="46" ph="1"/>
      <c r="J786" t="str">
        <f>IF(K786="","",IF(COUNTIF(K:K,K786)&gt;=2,"重複あり",""))</f>
        <v/>
      </c>
      <c r="K786" s="180" t="str">
        <f>C786&amp;D786</f>
        <v/>
      </c>
      <c r="L786" t="str">
        <f>"|"&amp;RIGHT(D786,2)&amp;"|"&amp;C786&amp;"|"&amp;I786&amp;"|"</f>
        <v>||||</v>
      </c>
    </row>
    <row r="787" spans="2:12" thickBot="1">
      <c r="B787" s="46" t="str">
        <f>PHONETIC(C787)</f>
        <v/>
      </c>
      <c r="E787" s="46" ph="1"/>
      <c r="J787" t="str">
        <f>IF(K787="","",IF(COUNTIF(K:K,K787)&gt;=2,"重複あり",""))</f>
        <v/>
      </c>
      <c r="K787" s="180" t="str">
        <f>C787&amp;D787</f>
        <v/>
      </c>
      <c r="L787" t="str">
        <f>"|"&amp;RIGHT(D787,2)&amp;"|"&amp;C787&amp;"|"&amp;I787&amp;"|"</f>
        <v>||||</v>
      </c>
    </row>
    <row r="788" spans="2:12" thickBot="1">
      <c r="B788" s="46" t="str">
        <f>PHONETIC(C788)</f>
        <v/>
      </c>
      <c r="E788" s="46" ph="1"/>
      <c r="J788" t="str">
        <f>IF(K788="","",IF(COUNTIF(K:K,K788)&gt;=2,"重複あり",""))</f>
        <v/>
      </c>
      <c r="K788" s="180" t="str">
        <f>C788&amp;D788</f>
        <v/>
      </c>
      <c r="L788" t="str">
        <f>"|"&amp;RIGHT(D788,2)&amp;"|"&amp;C788&amp;"|"&amp;I788&amp;"|"</f>
        <v>||||</v>
      </c>
    </row>
    <row r="789" spans="2:12" thickBot="1">
      <c r="B789" s="46" t="str">
        <f>PHONETIC(C789)</f>
        <v/>
      </c>
      <c r="E789" s="46" ph="1"/>
      <c r="J789" t="str">
        <f>IF(K789="","",IF(COUNTIF(K:K,K789)&gt;=2,"重複あり",""))</f>
        <v/>
      </c>
      <c r="K789" s="180" t="str">
        <f>C789&amp;D789</f>
        <v/>
      </c>
      <c r="L789" t="str">
        <f>"|"&amp;RIGHT(D789,2)&amp;"|"&amp;C789&amp;"|"&amp;I789&amp;"|"</f>
        <v>||||</v>
      </c>
    </row>
    <row r="790" spans="2:12" thickBot="1">
      <c r="B790" s="46" t="str">
        <f>PHONETIC(C790)</f>
        <v/>
      </c>
      <c r="E790" s="46" ph="1"/>
      <c r="J790" t="str">
        <f>IF(K790="","",IF(COUNTIF(K:K,K790)&gt;=2,"重複あり",""))</f>
        <v/>
      </c>
      <c r="K790" s="180" t="str">
        <f>C790&amp;D790</f>
        <v/>
      </c>
      <c r="L790" t="str">
        <f>"|"&amp;RIGHT(D790,2)&amp;"|"&amp;C790&amp;"|"&amp;I790&amp;"|"</f>
        <v>||||</v>
      </c>
    </row>
    <row r="791" spans="2:12" thickBot="1">
      <c r="B791" s="46" t="str">
        <f>PHONETIC(C791)</f>
        <v/>
      </c>
      <c r="E791" s="46" ph="1"/>
      <c r="J791" t="str">
        <f>IF(K791="","",IF(COUNTIF(K:K,K791)&gt;=2,"重複あり",""))</f>
        <v/>
      </c>
      <c r="K791" s="180" t="str">
        <f>C791&amp;D791</f>
        <v/>
      </c>
      <c r="L791" t="str">
        <f>"|"&amp;RIGHT(D791,2)&amp;"|"&amp;C791&amp;"|"&amp;I791&amp;"|"</f>
        <v>||||</v>
      </c>
    </row>
    <row r="792" spans="2:12" thickBot="1">
      <c r="B792" s="46" t="str">
        <f>PHONETIC(C792)</f>
        <v/>
      </c>
      <c r="E792" s="46" ph="1"/>
      <c r="J792" t="str">
        <f>IF(K792="","",IF(COUNTIF(K:K,K792)&gt;=2,"重複あり",""))</f>
        <v/>
      </c>
      <c r="K792" s="180" t="str">
        <f>C792&amp;D792</f>
        <v/>
      </c>
      <c r="L792" t="str">
        <f>"|"&amp;RIGHT(D792,2)&amp;"|"&amp;C792&amp;"|"&amp;I792&amp;"|"</f>
        <v>||||</v>
      </c>
    </row>
    <row r="793" spans="2:12" thickBot="1">
      <c r="B793" s="46" t="str">
        <f>PHONETIC(C793)</f>
        <v/>
      </c>
      <c r="E793" s="46" ph="1"/>
      <c r="J793" t="str">
        <f>IF(K793="","",IF(COUNTIF(K:K,K793)&gt;=2,"重複あり",""))</f>
        <v/>
      </c>
      <c r="K793" s="180" t="str">
        <f>C793&amp;D793</f>
        <v/>
      </c>
      <c r="L793" t="str">
        <f>"|"&amp;RIGHT(D793,2)&amp;"|"&amp;C793&amp;"|"&amp;I793&amp;"|"</f>
        <v>||||</v>
      </c>
    </row>
    <row r="794" spans="2:12" thickBot="1">
      <c r="B794" s="46" t="str">
        <f>PHONETIC(C794)</f>
        <v/>
      </c>
      <c r="E794" s="46" ph="1"/>
      <c r="J794" t="str">
        <f>IF(K794="","",IF(COUNTIF(K:K,K794)&gt;=2,"重複あり",""))</f>
        <v/>
      </c>
      <c r="K794" s="180" t="str">
        <f>C794&amp;D794</f>
        <v/>
      </c>
      <c r="L794" t="str">
        <f>"|"&amp;RIGHT(D794,2)&amp;"|"&amp;C794&amp;"|"&amp;I794&amp;"|"</f>
        <v>||||</v>
      </c>
    </row>
    <row r="795" spans="2:12" thickBot="1">
      <c r="B795" s="46" t="str">
        <f>PHONETIC(C795)</f>
        <v/>
      </c>
      <c r="E795" s="46" ph="1"/>
      <c r="J795" t="str">
        <f>IF(K795="","",IF(COUNTIF(K:K,K795)&gt;=2,"重複あり",""))</f>
        <v/>
      </c>
      <c r="K795" s="180" t="str">
        <f>C795&amp;D795</f>
        <v/>
      </c>
      <c r="L795" t="str">
        <f>"|"&amp;RIGHT(D795,2)&amp;"|"&amp;C795&amp;"|"&amp;I795&amp;"|"</f>
        <v>||||</v>
      </c>
    </row>
    <row r="796" spans="2:12" thickBot="1">
      <c r="B796" s="46" t="str">
        <f>PHONETIC(C796)</f>
        <v/>
      </c>
      <c r="E796" s="46" ph="1"/>
      <c r="J796" t="str">
        <f>IF(K796="","",IF(COUNTIF(K:K,K796)&gt;=2,"重複あり",""))</f>
        <v/>
      </c>
      <c r="K796" s="180" t="str">
        <f>C796&amp;D796</f>
        <v/>
      </c>
      <c r="L796" t="str">
        <f>"|"&amp;RIGHT(D796,2)&amp;"|"&amp;C796&amp;"|"&amp;I796&amp;"|"</f>
        <v>||||</v>
      </c>
    </row>
    <row r="797" spans="2:12" thickBot="1">
      <c r="B797" s="46" t="str">
        <f>PHONETIC(C797)</f>
        <v/>
      </c>
      <c r="E797" s="46" ph="1"/>
      <c r="J797" t="str">
        <f>IF(K797="","",IF(COUNTIF(K:K,K797)&gt;=2,"重複あり",""))</f>
        <v/>
      </c>
      <c r="K797" s="180" t="str">
        <f>C797&amp;D797</f>
        <v/>
      </c>
      <c r="L797" t="str">
        <f>"|"&amp;RIGHT(D797,2)&amp;"|"&amp;C797&amp;"|"&amp;I797&amp;"|"</f>
        <v>||||</v>
      </c>
    </row>
    <row r="798" spans="2:12" thickBot="1">
      <c r="B798" s="46" t="str">
        <f>PHONETIC(C798)</f>
        <v/>
      </c>
      <c r="E798" s="46" ph="1"/>
      <c r="J798" t="str">
        <f>IF(K798="","",IF(COUNTIF(K:K,K798)&gt;=2,"重複あり",""))</f>
        <v/>
      </c>
      <c r="K798" s="180" t="str">
        <f>C798&amp;D798</f>
        <v/>
      </c>
      <c r="L798" t="str">
        <f>"|"&amp;RIGHT(D798,2)&amp;"|"&amp;C798&amp;"|"&amp;I798&amp;"|"</f>
        <v>||||</v>
      </c>
    </row>
    <row r="799" spans="2:12" thickBot="1">
      <c r="B799" s="46" t="str">
        <f>PHONETIC(C799)</f>
        <v/>
      </c>
      <c r="E799" s="46" ph="1"/>
      <c r="J799" t="str">
        <f>IF(K799="","",IF(COUNTIF(K:K,K799)&gt;=2,"重複あり",""))</f>
        <v/>
      </c>
      <c r="K799" s="180" t="str">
        <f>C799&amp;D799</f>
        <v/>
      </c>
      <c r="L799" t="str">
        <f>"|"&amp;RIGHT(D799,2)&amp;"|"&amp;C799&amp;"|"&amp;I799&amp;"|"</f>
        <v>||||</v>
      </c>
    </row>
    <row r="800" spans="2:12" thickBot="1">
      <c r="B800" s="46" t="str">
        <f>PHONETIC(C800)</f>
        <v/>
      </c>
      <c r="E800" s="46" ph="1"/>
      <c r="J800" t="str">
        <f>IF(K800="","",IF(COUNTIF(K:K,K800)&gt;=2,"重複あり",""))</f>
        <v/>
      </c>
      <c r="K800" s="180" t="str">
        <f>C800&amp;D800</f>
        <v/>
      </c>
      <c r="L800" t="str">
        <f>"|"&amp;RIGHT(D800,2)&amp;"|"&amp;C800&amp;"|"&amp;I800&amp;"|"</f>
        <v>||||</v>
      </c>
    </row>
    <row r="801" spans="2:12" thickBot="1">
      <c r="B801" s="46" t="str">
        <f>PHONETIC(C801)</f>
        <v/>
      </c>
      <c r="E801" s="46" ph="1"/>
      <c r="J801" t="str">
        <f>IF(K801="","",IF(COUNTIF(K:K,K801)&gt;=2,"重複あり",""))</f>
        <v/>
      </c>
      <c r="K801" s="180" t="str">
        <f>C801&amp;D801</f>
        <v/>
      </c>
      <c r="L801" t="str">
        <f>"|"&amp;RIGHT(D801,2)&amp;"|"&amp;C801&amp;"|"&amp;I801&amp;"|"</f>
        <v>||||</v>
      </c>
    </row>
    <row r="802" spans="2:12" thickBot="1">
      <c r="B802" s="46" t="str">
        <f>PHONETIC(C802)</f>
        <v/>
      </c>
      <c r="E802" s="46" ph="1"/>
      <c r="J802" t="str">
        <f>IF(K802="","",IF(COUNTIF(K:K,K802)&gt;=2,"重複あり",""))</f>
        <v/>
      </c>
      <c r="K802" s="180" t="str">
        <f>C802&amp;D802</f>
        <v/>
      </c>
      <c r="L802" t="str">
        <f>"|"&amp;RIGHT(D802,2)&amp;"|"&amp;C802&amp;"|"&amp;I802&amp;"|"</f>
        <v>||||</v>
      </c>
    </row>
    <row r="803" spans="2:12" thickBot="1">
      <c r="B803" s="46" t="str">
        <f>PHONETIC(C803)</f>
        <v/>
      </c>
      <c r="E803" s="46" ph="1"/>
      <c r="J803" t="str">
        <f>IF(K803="","",IF(COUNTIF(K:K,K803)&gt;=2,"重複あり",""))</f>
        <v/>
      </c>
      <c r="K803" s="180" t="str">
        <f>C803&amp;D803</f>
        <v/>
      </c>
      <c r="L803" t="str">
        <f>"|"&amp;RIGHT(D803,2)&amp;"|"&amp;C803&amp;"|"&amp;I803&amp;"|"</f>
        <v>||||</v>
      </c>
    </row>
    <row r="804" spans="2:12" thickBot="1">
      <c r="B804" s="46" t="str">
        <f>PHONETIC(C804)</f>
        <v/>
      </c>
      <c r="E804" s="46" ph="1"/>
      <c r="J804" t="str">
        <f>IF(K804="","",IF(COUNTIF(K:K,K804)&gt;=2,"重複あり",""))</f>
        <v/>
      </c>
      <c r="K804" s="180" t="str">
        <f>C804&amp;D804</f>
        <v/>
      </c>
      <c r="L804" t="str">
        <f>"|"&amp;RIGHT(D804,2)&amp;"|"&amp;C804&amp;"|"&amp;I804&amp;"|"</f>
        <v>||||</v>
      </c>
    </row>
    <row r="805" spans="2:12" thickBot="1">
      <c r="B805" s="46" t="str">
        <f>PHONETIC(C805)</f>
        <v/>
      </c>
      <c r="E805" s="46" ph="1"/>
      <c r="J805" t="str">
        <f>IF(K805="","",IF(COUNTIF(K:K,K805)&gt;=2,"重複あり",""))</f>
        <v/>
      </c>
      <c r="K805" s="180" t="str">
        <f>C805&amp;D805</f>
        <v/>
      </c>
      <c r="L805" t="str">
        <f>"|"&amp;RIGHT(D805,2)&amp;"|"&amp;C805&amp;"|"&amp;I805&amp;"|"</f>
        <v>||||</v>
      </c>
    </row>
    <row r="806" spans="2:12" thickBot="1">
      <c r="B806" s="46" t="str">
        <f>PHONETIC(C806)</f>
        <v/>
      </c>
      <c r="E806" s="46" ph="1"/>
      <c r="J806" t="str">
        <f>IF(K806="","",IF(COUNTIF(K:K,K806)&gt;=2,"重複あり",""))</f>
        <v/>
      </c>
      <c r="K806" s="180" t="str">
        <f>C806&amp;D806</f>
        <v/>
      </c>
      <c r="L806" t="str">
        <f>"|"&amp;RIGHT(D806,2)&amp;"|"&amp;C806&amp;"|"&amp;I806&amp;"|"</f>
        <v>||||</v>
      </c>
    </row>
    <row r="807" spans="2:12" thickBot="1">
      <c r="B807" s="46" t="str">
        <f>PHONETIC(C807)</f>
        <v/>
      </c>
      <c r="E807" s="46" ph="1"/>
      <c r="J807" t="str">
        <f>IF(K807="","",IF(COUNTIF(K:K,K807)&gt;=2,"重複あり",""))</f>
        <v/>
      </c>
      <c r="K807" s="180" t="str">
        <f>C807&amp;D807</f>
        <v/>
      </c>
      <c r="L807" t="str">
        <f>"|"&amp;RIGHT(D807,2)&amp;"|"&amp;C807&amp;"|"&amp;I807&amp;"|"</f>
        <v>||||</v>
      </c>
    </row>
    <row r="808" spans="2:12" thickBot="1">
      <c r="B808" s="46" t="str">
        <f>PHONETIC(C808)</f>
        <v/>
      </c>
      <c r="E808" s="46" ph="1"/>
      <c r="J808" t="str">
        <f>IF(K808="","",IF(COUNTIF(K:K,K808)&gt;=2,"重複あり",""))</f>
        <v/>
      </c>
      <c r="K808" s="180" t="str">
        <f>C808&amp;D808</f>
        <v/>
      </c>
      <c r="L808" t="str">
        <f>"|"&amp;RIGHT(D808,2)&amp;"|"&amp;C808&amp;"|"&amp;I808&amp;"|"</f>
        <v>||||</v>
      </c>
    </row>
    <row r="809" spans="2:12" thickBot="1">
      <c r="B809" s="46" t="str">
        <f>PHONETIC(C809)</f>
        <v/>
      </c>
      <c r="E809" s="46" ph="1"/>
      <c r="J809" t="str">
        <f>IF(K809="","",IF(COUNTIF(K:K,K809)&gt;=2,"重複あり",""))</f>
        <v/>
      </c>
      <c r="K809" s="180" t="str">
        <f>C809&amp;D809</f>
        <v/>
      </c>
      <c r="L809" t="str">
        <f>"|"&amp;RIGHT(D809,2)&amp;"|"&amp;C809&amp;"|"&amp;I809&amp;"|"</f>
        <v>||||</v>
      </c>
    </row>
    <row r="810" spans="2:12" thickBot="1">
      <c r="B810" s="46" t="str">
        <f>PHONETIC(C810)</f>
        <v/>
      </c>
      <c r="E810" s="46" ph="1"/>
      <c r="J810" t="str">
        <f>IF(K810="","",IF(COUNTIF(K:K,K810)&gt;=2,"重複あり",""))</f>
        <v/>
      </c>
      <c r="K810" s="180" t="str">
        <f>C810&amp;D810</f>
        <v/>
      </c>
      <c r="L810" t="str">
        <f>"|"&amp;RIGHT(D810,2)&amp;"|"&amp;C810&amp;"|"&amp;I810&amp;"|"</f>
        <v>||||</v>
      </c>
    </row>
    <row r="811" spans="2:12" thickBot="1">
      <c r="B811" s="46" t="str">
        <f>PHONETIC(C811)</f>
        <v/>
      </c>
      <c r="E811" s="46" ph="1"/>
      <c r="J811" t="str">
        <f>IF(K811="","",IF(COUNTIF(K:K,K811)&gt;=2,"重複あり",""))</f>
        <v/>
      </c>
      <c r="K811" s="180" t="str">
        <f>C811&amp;D811</f>
        <v/>
      </c>
      <c r="L811" t="str">
        <f>"|"&amp;RIGHT(D811,2)&amp;"|"&amp;C811&amp;"|"&amp;I811&amp;"|"</f>
        <v>||||</v>
      </c>
    </row>
    <row r="812" spans="2:12" thickBot="1">
      <c r="B812" s="46" t="str">
        <f>PHONETIC(C812)</f>
        <v/>
      </c>
      <c r="E812" s="46" ph="1"/>
      <c r="J812" t="str">
        <f>IF(K812="","",IF(COUNTIF(K:K,K812)&gt;=2,"重複あり",""))</f>
        <v/>
      </c>
      <c r="K812" s="180" t="str">
        <f>C812&amp;D812</f>
        <v/>
      </c>
      <c r="L812" t="str">
        <f>"|"&amp;RIGHT(D812,2)&amp;"|"&amp;C812&amp;"|"&amp;I812&amp;"|"</f>
        <v>||||</v>
      </c>
    </row>
    <row r="813" spans="2:12" thickBot="1">
      <c r="B813" s="46" t="str">
        <f>PHONETIC(C813)</f>
        <v/>
      </c>
      <c r="E813" s="46" ph="1"/>
      <c r="J813" t="str">
        <f>IF(K813="","",IF(COUNTIF(K:K,K813)&gt;=2,"重複あり",""))</f>
        <v/>
      </c>
      <c r="K813" s="180" t="str">
        <f>C813&amp;D813</f>
        <v/>
      </c>
      <c r="L813" t="str">
        <f>"|"&amp;RIGHT(D813,2)&amp;"|"&amp;C813&amp;"|"&amp;I813&amp;"|"</f>
        <v>||||</v>
      </c>
    </row>
    <row r="814" spans="2:12" thickBot="1">
      <c r="B814" s="46" t="str">
        <f>PHONETIC(C814)</f>
        <v/>
      </c>
      <c r="E814" s="46" ph="1"/>
      <c r="J814" t="str">
        <f>IF(K814="","",IF(COUNTIF(K:K,K814)&gt;=2,"重複あり",""))</f>
        <v/>
      </c>
      <c r="K814" s="180" t="str">
        <f>C814&amp;D814</f>
        <v/>
      </c>
      <c r="L814" t="str">
        <f>"|"&amp;RIGHT(D814,2)&amp;"|"&amp;C814&amp;"|"&amp;I814&amp;"|"</f>
        <v>||||</v>
      </c>
    </row>
    <row r="815" spans="2:12" thickBot="1">
      <c r="B815" s="46" t="str">
        <f>PHONETIC(C815)</f>
        <v/>
      </c>
      <c r="E815" s="46" ph="1"/>
      <c r="J815" t="str">
        <f>IF(K815="","",IF(COUNTIF(K:K,K815)&gt;=2,"重複あり",""))</f>
        <v/>
      </c>
      <c r="K815" s="180" t="str">
        <f>C815&amp;D815</f>
        <v/>
      </c>
      <c r="L815" t="str">
        <f>"|"&amp;RIGHT(D815,2)&amp;"|"&amp;C815&amp;"|"&amp;I815&amp;"|"</f>
        <v>||||</v>
      </c>
    </row>
    <row r="816" spans="2:12" thickBot="1">
      <c r="B816" s="46" t="str">
        <f>PHONETIC(C816)</f>
        <v/>
      </c>
      <c r="E816" s="46" ph="1"/>
      <c r="J816" t="str">
        <f>IF(K816="","",IF(COUNTIF(K:K,K816)&gt;=2,"重複あり",""))</f>
        <v/>
      </c>
      <c r="K816" s="180" t="str">
        <f>C816&amp;D816</f>
        <v/>
      </c>
      <c r="L816" t="str">
        <f>"|"&amp;RIGHT(D816,2)&amp;"|"&amp;C816&amp;"|"&amp;I816&amp;"|"</f>
        <v>||||</v>
      </c>
    </row>
    <row r="817" spans="2:12" thickBot="1">
      <c r="B817" s="46" t="str">
        <f>PHONETIC(C817)</f>
        <v/>
      </c>
      <c r="E817" s="46" ph="1"/>
      <c r="J817" t="str">
        <f>IF(K817="","",IF(COUNTIF(K:K,K817)&gt;=2,"重複あり",""))</f>
        <v/>
      </c>
      <c r="K817" s="180" t="str">
        <f>C817&amp;D817</f>
        <v/>
      </c>
      <c r="L817" t="str">
        <f>"|"&amp;RIGHT(D817,2)&amp;"|"&amp;C817&amp;"|"&amp;I817&amp;"|"</f>
        <v>||||</v>
      </c>
    </row>
    <row r="818" spans="2:12" thickBot="1">
      <c r="B818" s="46" t="str">
        <f>PHONETIC(C818)</f>
        <v/>
      </c>
      <c r="E818" s="46" ph="1"/>
      <c r="J818" t="str">
        <f>IF(K818="","",IF(COUNTIF(K:K,K818)&gt;=2,"重複あり",""))</f>
        <v/>
      </c>
      <c r="K818" s="180" t="str">
        <f>C818&amp;D818</f>
        <v/>
      </c>
      <c r="L818" t="str">
        <f>"|"&amp;RIGHT(D818,2)&amp;"|"&amp;C818&amp;"|"&amp;I818&amp;"|"</f>
        <v>||||</v>
      </c>
    </row>
    <row r="819" spans="2:12" thickBot="1">
      <c r="B819" s="46" t="str">
        <f>PHONETIC(C819)</f>
        <v/>
      </c>
      <c r="E819" s="46" ph="1"/>
      <c r="J819" t="str">
        <f>IF(K819="","",IF(COUNTIF(K:K,K819)&gt;=2,"重複あり",""))</f>
        <v/>
      </c>
      <c r="K819" s="180" t="str">
        <f>C819&amp;D819</f>
        <v/>
      </c>
      <c r="L819" t="str">
        <f>"|"&amp;RIGHT(D819,2)&amp;"|"&amp;C819&amp;"|"&amp;I819&amp;"|"</f>
        <v>||||</v>
      </c>
    </row>
    <row r="820" spans="2:12" thickBot="1">
      <c r="B820" s="46" t="str">
        <f>PHONETIC(C820)</f>
        <v/>
      </c>
      <c r="E820" s="46" ph="1"/>
      <c r="J820" t="str">
        <f>IF(K820="","",IF(COUNTIF(K:K,K820)&gt;=2,"重複あり",""))</f>
        <v/>
      </c>
      <c r="K820" s="180" t="str">
        <f>C820&amp;D820</f>
        <v/>
      </c>
      <c r="L820" t="str">
        <f>"|"&amp;RIGHT(D820,2)&amp;"|"&amp;C820&amp;"|"&amp;I820&amp;"|"</f>
        <v>||||</v>
      </c>
    </row>
    <row r="821" spans="2:12" thickBot="1">
      <c r="B821" s="46" t="str">
        <f>PHONETIC(C821)</f>
        <v/>
      </c>
      <c r="E821" s="46" ph="1"/>
      <c r="J821" t="str">
        <f>IF(K821="","",IF(COUNTIF(K:K,K821)&gt;=2,"重複あり",""))</f>
        <v/>
      </c>
      <c r="K821" s="180" t="str">
        <f>C821&amp;D821</f>
        <v/>
      </c>
      <c r="L821" t="str">
        <f>"|"&amp;RIGHT(D821,2)&amp;"|"&amp;C821&amp;"|"&amp;I821&amp;"|"</f>
        <v>||||</v>
      </c>
    </row>
    <row r="822" spans="2:12" thickBot="1">
      <c r="B822" s="46" t="str">
        <f>PHONETIC(C822)</f>
        <v/>
      </c>
      <c r="E822" s="46" ph="1"/>
      <c r="J822" t="str">
        <f>IF(K822="","",IF(COUNTIF(K:K,K822)&gt;=2,"重複あり",""))</f>
        <v/>
      </c>
      <c r="K822" s="180" t="str">
        <f>C822&amp;D822</f>
        <v/>
      </c>
      <c r="L822" t="str">
        <f>"|"&amp;RIGHT(D822,2)&amp;"|"&amp;C822&amp;"|"&amp;I822&amp;"|"</f>
        <v>||||</v>
      </c>
    </row>
    <row r="823" spans="2:12" thickBot="1">
      <c r="B823" s="46" t="str">
        <f>PHONETIC(C823)</f>
        <v/>
      </c>
      <c r="E823" s="46" ph="1"/>
      <c r="J823" t="str">
        <f>IF(K823="","",IF(COUNTIF(K:K,K823)&gt;=2,"重複あり",""))</f>
        <v/>
      </c>
      <c r="K823" s="180" t="str">
        <f>C823&amp;D823</f>
        <v/>
      </c>
      <c r="L823" t="str">
        <f>"|"&amp;RIGHT(D823,2)&amp;"|"&amp;C823&amp;"|"&amp;I823&amp;"|"</f>
        <v>||||</v>
      </c>
    </row>
    <row r="824" spans="2:12" thickBot="1">
      <c r="B824" s="46" t="str">
        <f>PHONETIC(C824)</f>
        <v/>
      </c>
      <c r="E824" s="46" ph="1"/>
      <c r="J824" t="str">
        <f>IF(K824="","",IF(COUNTIF(K:K,K824)&gt;=2,"重複あり",""))</f>
        <v/>
      </c>
      <c r="K824" s="180" t="str">
        <f>C824&amp;D824</f>
        <v/>
      </c>
      <c r="L824" t="str">
        <f>"|"&amp;RIGHT(D824,2)&amp;"|"&amp;C824&amp;"|"&amp;I824&amp;"|"</f>
        <v>||||</v>
      </c>
    </row>
    <row r="825" spans="2:12" thickBot="1">
      <c r="B825" s="46" t="str">
        <f>PHONETIC(C825)</f>
        <v/>
      </c>
      <c r="E825" s="46" ph="1"/>
      <c r="J825" t="str">
        <f>IF(K825="","",IF(COUNTIF(K:K,K825)&gt;=2,"重複あり",""))</f>
        <v/>
      </c>
      <c r="K825" s="180" t="str">
        <f>C825&amp;D825</f>
        <v/>
      </c>
      <c r="L825" t="str">
        <f>"|"&amp;RIGHT(D825,2)&amp;"|"&amp;C825&amp;"|"&amp;I825&amp;"|"</f>
        <v>||||</v>
      </c>
    </row>
    <row r="826" spans="2:12" thickBot="1">
      <c r="B826" s="46" t="str">
        <f>PHONETIC(C826)</f>
        <v/>
      </c>
      <c r="E826" s="46" ph="1"/>
      <c r="J826" t="str">
        <f>IF(K826="","",IF(COUNTIF(K:K,K826)&gt;=2,"重複あり",""))</f>
        <v/>
      </c>
      <c r="K826" s="180" t="str">
        <f>C826&amp;D826</f>
        <v/>
      </c>
      <c r="L826" t="str">
        <f>"|"&amp;RIGHT(D826,2)&amp;"|"&amp;C826&amp;"|"&amp;I826&amp;"|"</f>
        <v>||||</v>
      </c>
    </row>
    <row r="827" spans="2:12" thickBot="1">
      <c r="B827" s="46" t="str">
        <f>PHONETIC(C827)</f>
        <v/>
      </c>
      <c r="E827" s="46" ph="1"/>
      <c r="J827" t="str">
        <f>IF(K827="","",IF(COUNTIF(K:K,K827)&gt;=2,"重複あり",""))</f>
        <v/>
      </c>
      <c r="K827" s="180" t="str">
        <f>C827&amp;D827</f>
        <v/>
      </c>
      <c r="L827" t="str">
        <f>"|"&amp;RIGHT(D827,2)&amp;"|"&amp;C827&amp;"|"&amp;I827&amp;"|"</f>
        <v>||||</v>
      </c>
    </row>
    <row r="828" spans="2:12" thickBot="1">
      <c r="B828" s="46" t="str">
        <f>PHONETIC(C828)</f>
        <v/>
      </c>
      <c r="E828" s="46" ph="1"/>
      <c r="J828" t="str">
        <f>IF(K828="","",IF(COUNTIF(K:K,K828)&gt;=2,"重複あり",""))</f>
        <v/>
      </c>
      <c r="K828" s="180" t="str">
        <f>C828&amp;D828</f>
        <v/>
      </c>
      <c r="L828" t="str">
        <f>"|"&amp;RIGHT(D828,2)&amp;"|"&amp;C828&amp;"|"&amp;I828&amp;"|"</f>
        <v>||||</v>
      </c>
    </row>
    <row r="829" spans="2:12" thickBot="1">
      <c r="B829" s="46" t="str">
        <f>PHONETIC(C829)</f>
        <v/>
      </c>
      <c r="E829" s="46" ph="1"/>
      <c r="J829" t="str">
        <f>IF(K829="","",IF(COUNTIF(K:K,K829)&gt;=2,"重複あり",""))</f>
        <v/>
      </c>
      <c r="K829" s="180" t="str">
        <f>C829&amp;D829</f>
        <v/>
      </c>
      <c r="L829" t="str">
        <f>"|"&amp;RIGHT(D829,2)&amp;"|"&amp;C829&amp;"|"&amp;I829&amp;"|"</f>
        <v>||||</v>
      </c>
    </row>
    <row r="830" spans="2:12" thickBot="1">
      <c r="B830" s="46" t="str">
        <f>PHONETIC(C830)</f>
        <v/>
      </c>
      <c r="E830" s="46" ph="1"/>
      <c r="J830" t="str">
        <f>IF(K830="","",IF(COUNTIF(K:K,K830)&gt;=2,"重複あり",""))</f>
        <v/>
      </c>
      <c r="K830" s="180" t="str">
        <f>C830&amp;D830</f>
        <v/>
      </c>
      <c r="L830" t="str">
        <f>"|"&amp;RIGHT(D830,2)&amp;"|"&amp;C830&amp;"|"&amp;I830&amp;"|"</f>
        <v>||||</v>
      </c>
    </row>
    <row r="831" spans="2:12" thickBot="1">
      <c r="B831" s="46" t="str">
        <f>PHONETIC(C831)</f>
        <v/>
      </c>
      <c r="E831" s="46" ph="1"/>
      <c r="J831" t="str">
        <f>IF(K831="","",IF(COUNTIF(K:K,K831)&gt;=2,"重複あり",""))</f>
        <v/>
      </c>
      <c r="K831" s="180" t="str">
        <f>C831&amp;D831</f>
        <v/>
      </c>
      <c r="L831" t="str">
        <f>"|"&amp;RIGHT(D831,2)&amp;"|"&amp;C831&amp;"|"&amp;I831&amp;"|"</f>
        <v>||||</v>
      </c>
    </row>
    <row r="832" spans="2:12" thickBot="1">
      <c r="B832" s="46" t="str">
        <f>PHONETIC(C832)</f>
        <v/>
      </c>
      <c r="E832" s="46" ph="1"/>
      <c r="J832" t="str">
        <f>IF(K832="","",IF(COUNTIF(K:K,K832)&gt;=2,"重複あり",""))</f>
        <v/>
      </c>
      <c r="K832" s="180" t="str">
        <f>C832&amp;D832</f>
        <v/>
      </c>
      <c r="L832" t="str">
        <f>"|"&amp;RIGHT(D832,2)&amp;"|"&amp;C832&amp;"|"&amp;I832&amp;"|"</f>
        <v>||||</v>
      </c>
    </row>
    <row r="833" spans="2:12" thickBot="1">
      <c r="B833" s="46" t="str">
        <f>PHONETIC(C833)</f>
        <v/>
      </c>
      <c r="E833" s="46" ph="1"/>
      <c r="J833" t="str">
        <f>IF(K833="","",IF(COUNTIF(K:K,K833)&gt;=2,"重複あり",""))</f>
        <v/>
      </c>
      <c r="K833" s="180" t="str">
        <f>C833&amp;D833</f>
        <v/>
      </c>
      <c r="L833" t="str">
        <f>"|"&amp;RIGHT(D833,2)&amp;"|"&amp;C833&amp;"|"&amp;I833&amp;"|"</f>
        <v>||||</v>
      </c>
    </row>
    <row r="834" spans="2:12" thickBot="1">
      <c r="B834" s="46" t="str">
        <f>PHONETIC(C834)</f>
        <v/>
      </c>
      <c r="E834" s="46" ph="1"/>
      <c r="J834" t="str">
        <f>IF(K834="","",IF(COUNTIF(K:K,K834)&gt;=2,"重複あり",""))</f>
        <v/>
      </c>
      <c r="K834" s="180" t="str">
        <f>C834&amp;D834</f>
        <v/>
      </c>
      <c r="L834" t="str">
        <f>"|"&amp;RIGHT(D834,2)&amp;"|"&amp;C834&amp;"|"&amp;I834&amp;"|"</f>
        <v>||||</v>
      </c>
    </row>
    <row r="835" spans="2:12" thickBot="1">
      <c r="B835" s="46" t="str">
        <f>PHONETIC(C835)</f>
        <v/>
      </c>
      <c r="E835" s="46" ph="1"/>
      <c r="J835" t="str">
        <f>IF(K835="","",IF(COUNTIF(K:K,K835)&gt;=2,"重複あり",""))</f>
        <v/>
      </c>
      <c r="K835" s="180" t="str">
        <f>C835&amp;D835</f>
        <v/>
      </c>
      <c r="L835" t="str">
        <f>"|"&amp;RIGHT(D835,2)&amp;"|"&amp;C835&amp;"|"&amp;I835&amp;"|"</f>
        <v>||||</v>
      </c>
    </row>
    <row r="836" spans="2:12" thickBot="1">
      <c r="B836" s="46" t="str">
        <f>PHONETIC(C836)</f>
        <v/>
      </c>
      <c r="E836" s="46" ph="1"/>
      <c r="J836" t="str">
        <f>IF(K836="","",IF(COUNTIF(K:K,K836)&gt;=2,"重複あり",""))</f>
        <v/>
      </c>
      <c r="K836" s="180" t="str">
        <f>C836&amp;D836</f>
        <v/>
      </c>
      <c r="L836" t="str">
        <f>"|"&amp;RIGHT(D836,2)&amp;"|"&amp;C836&amp;"|"&amp;I836&amp;"|"</f>
        <v>||||</v>
      </c>
    </row>
    <row r="837" spans="2:12" thickBot="1">
      <c r="B837" s="46" t="str">
        <f>PHONETIC(C837)</f>
        <v/>
      </c>
      <c r="E837" s="46" ph="1"/>
      <c r="J837" t="str">
        <f>IF(K837="","",IF(COUNTIF(K:K,K837)&gt;=2,"重複あり",""))</f>
        <v/>
      </c>
      <c r="K837" s="180" t="str">
        <f>C837&amp;D837</f>
        <v/>
      </c>
      <c r="L837" t="str">
        <f>"|"&amp;RIGHT(D837,2)&amp;"|"&amp;C837&amp;"|"&amp;I837&amp;"|"</f>
        <v>||||</v>
      </c>
    </row>
    <row r="838" spans="2:12" thickBot="1">
      <c r="B838" s="46" t="str">
        <f>PHONETIC(C838)</f>
        <v/>
      </c>
      <c r="E838" s="46" ph="1"/>
      <c r="J838" t="str">
        <f>IF(K838="","",IF(COUNTIF(K:K,K838)&gt;=2,"重複あり",""))</f>
        <v/>
      </c>
      <c r="K838" s="180" t="str">
        <f>C838&amp;D838</f>
        <v/>
      </c>
      <c r="L838" t="str">
        <f>"|"&amp;RIGHT(D838,2)&amp;"|"&amp;C838&amp;"|"&amp;I838&amp;"|"</f>
        <v>||||</v>
      </c>
    </row>
    <row r="839" spans="2:12" thickBot="1">
      <c r="B839" s="46" t="str">
        <f>PHONETIC(C839)</f>
        <v/>
      </c>
      <c r="E839" s="46" ph="1"/>
      <c r="J839" t="str">
        <f>IF(K839="","",IF(COUNTIF(K:K,K839)&gt;=2,"重複あり",""))</f>
        <v/>
      </c>
      <c r="K839" s="180" t="str">
        <f>C839&amp;D839</f>
        <v/>
      </c>
      <c r="L839" t="str">
        <f>"|"&amp;RIGHT(D839,2)&amp;"|"&amp;C839&amp;"|"&amp;I839&amp;"|"</f>
        <v>||||</v>
      </c>
    </row>
    <row r="840" spans="2:12" thickBot="1">
      <c r="B840" s="46" t="str">
        <f>PHONETIC(C840)</f>
        <v/>
      </c>
      <c r="E840" s="46" ph="1"/>
      <c r="J840" t="str">
        <f>IF(K840="","",IF(COUNTIF(K:K,K840)&gt;=2,"重複あり",""))</f>
        <v/>
      </c>
      <c r="K840" s="180" t="str">
        <f>C840&amp;D840</f>
        <v/>
      </c>
      <c r="L840" t="str">
        <f>"|"&amp;RIGHT(D840,2)&amp;"|"&amp;C840&amp;"|"&amp;I840&amp;"|"</f>
        <v>||||</v>
      </c>
    </row>
    <row r="841" spans="2:12" thickBot="1">
      <c r="B841" s="46" t="str">
        <f>PHONETIC(C841)</f>
        <v/>
      </c>
      <c r="E841" s="46" ph="1"/>
      <c r="J841" t="str">
        <f>IF(K841="","",IF(COUNTIF(K:K,K841)&gt;=2,"重複あり",""))</f>
        <v/>
      </c>
      <c r="K841" s="180" t="str">
        <f>C841&amp;D841</f>
        <v/>
      </c>
      <c r="L841" t="str">
        <f>"|"&amp;RIGHT(D841,2)&amp;"|"&amp;C841&amp;"|"&amp;I841&amp;"|"</f>
        <v>||||</v>
      </c>
    </row>
    <row r="842" spans="2:12" thickBot="1">
      <c r="B842" s="46" t="str">
        <f>PHONETIC(C842)</f>
        <v/>
      </c>
      <c r="E842" s="46" ph="1"/>
      <c r="J842" t="str">
        <f>IF(K842="","",IF(COUNTIF(K:K,K842)&gt;=2,"重複あり",""))</f>
        <v/>
      </c>
      <c r="K842" s="180" t="str">
        <f>C842&amp;D842</f>
        <v/>
      </c>
      <c r="L842" t="str">
        <f>"|"&amp;RIGHT(D842,2)&amp;"|"&amp;C842&amp;"|"&amp;I842&amp;"|"</f>
        <v>||||</v>
      </c>
    </row>
    <row r="843" spans="2:12" thickBot="1">
      <c r="B843" s="46" t="str">
        <f>PHONETIC(C843)</f>
        <v/>
      </c>
      <c r="E843" s="46" ph="1"/>
      <c r="J843" t="str">
        <f>IF(K843="","",IF(COUNTIF(K:K,K843)&gt;=2,"重複あり",""))</f>
        <v/>
      </c>
      <c r="K843" s="180" t="str">
        <f>C843&amp;D843</f>
        <v/>
      </c>
      <c r="L843" t="str">
        <f>"|"&amp;RIGHT(D843,2)&amp;"|"&amp;C843&amp;"|"&amp;I843&amp;"|"</f>
        <v>||||</v>
      </c>
    </row>
    <row r="844" spans="2:12" thickBot="1">
      <c r="B844" s="46" t="str">
        <f>PHONETIC(C844)</f>
        <v/>
      </c>
      <c r="E844" s="46" ph="1"/>
      <c r="J844" t="str">
        <f>IF(K844="","",IF(COUNTIF(K:K,K844)&gt;=2,"重複あり",""))</f>
        <v/>
      </c>
      <c r="K844" s="180" t="str">
        <f>C844&amp;D844</f>
        <v/>
      </c>
      <c r="L844" t="str">
        <f>"|"&amp;RIGHT(D844,2)&amp;"|"&amp;C844&amp;"|"&amp;I844&amp;"|"</f>
        <v>||||</v>
      </c>
    </row>
    <row r="845" spans="2:12" thickBot="1">
      <c r="B845" s="46" t="str">
        <f>PHONETIC(C845)</f>
        <v/>
      </c>
      <c r="E845" s="46" ph="1"/>
      <c r="J845" t="str">
        <f>IF(K845="","",IF(COUNTIF(K:K,K845)&gt;=2,"重複あり",""))</f>
        <v/>
      </c>
      <c r="K845" s="180" t="str">
        <f>C845&amp;D845</f>
        <v/>
      </c>
      <c r="L845" t="str">
        <f>"|"&amp;RIGHT(D845,2)&amp;"|"&amp;C845&amp;"|"&amp;I845&amp;"|"</f>
        <v>||||</v>
      </c>
    </row>
    <row r="846" spans="2:12" thickBot="1">
      <c r="B846" s="46" t="str">
        <f>PHONETIC(C846)</f>
        <v/>
      </c>
      <c r="E846" s="46" ph="1"/>
      <c r="J846" t="str">
        <f>IF(K846="","",IF(COUNTIF(K:K,K846)&gt;=2,"重複あり",""))</f>
        <v/>
      </c>
      <c r="K846" s="180" t="str">
        <f>C846&amp;D846</f>
        <v/>
      </c>
      <c r="L846" t="str">
        <f>"|"&amp;RIGHT(D846,2)&amp;"|"&amp;C846&amp;"|"&amp;I846&amp;"|"</f>
        <v>||||</v>
      </c>
    </row>
    <row r="847" spans="2:12" thickBot="1">
      <c r="B847" s="46" t="str">
        <f>PHONETIC(C847)</f>
        <v/>
      </c>
      <c r="E847" s="46" ph="1"/>
      <c r="J847" t="str">
        <f>IF(K847="","",IF(COUNTIF(K:K,K847)&gt;=2,"重複あり",""))</f>
        <v/>
      </c>
      <c r="K847" s="180" t="str">
        <f>C847&amp;D847</f>
        <v/>
      </c>
      <c r="L847" t="str">
        <f>"|"&amp;RIGHT(D847,2)&amp;"|"&amp;C847&amp;"|"&amp;I847&amp;"|"</f>
        <v>||||</v>
      </c>
    </row>
    <row r="848" spans="2:12" thickBot="1">
      <c r="B848" s="46" t="str">
        <f>PHONETIC(C848)</f>
        <v/>
      </c>
      <c r="E848" s="46" ph="1"/>
      <c r="J848" t="str">
        <f>IF(K848="","",IF(COUNTIF(K:K,K848)&gt;=2,"重複あり",""))</f>
        <v/>
      </c>
      <c r="K848" s="180" t="str">
        <f>C848&amp;D848</f>
        <v/>
      </c>
      <c r="L848" t="str">
        <f>"|"&amp;RIGHT(D848,2)&amp;"|"&amp;C848&amp;"|"&amp;I848&amp;"|"</f>
        <v>||||</v>
      </c>
    </row>
    <row r="849" spans="2:12" thickBot="1">
      <c r="B849" s="46" t="str">
        <f>PHONETIC(C849)</f>
        <v/>
      </c>
      <c r="E849" s="46" ph="1"/>
      <c r="J849" t="str">
        <f>IF(K849="","",IF(COUNTIF(K:K,K849)&gt;=2,"重複あり",""))</f>
        <v/>
      </c>
      <c r="K849" s="180" t="str">
        <f>C849&amp;D849</f>
        <v/>
      </c>
      <c r="L849" t="str">
        <f>"|"&amp;RIGHT(D849,2)&amp;"|"&amp;C849&amp;"|"&amp;I849&amp;"|"</f>
        <v>||||</v>
      </c>
    </row>
    <row r="850" spans="2:12" thickBot="1">
      <c r="B850" s="46" t="str">
        <f>PHONETIC(C850)</f>
        <v/>
      </c>
      <c r="E850" s="46" ph="1"/>
      <c r="J850" t="str">
        <f>IF(K850="","",IF(COUNTIF(K:K,K850)&gt;=2,"重複あり",""))</f>
        <v/>
      </c>
      <c r="K850" s="180" t="str">
        <f>C850&amp;D850</f>
        <v/>
      </c>
      <c r="L850" t="str">
        <f>"|"&amp;RIGHT(D850,2)&amp;"|"&amp;C850&amp;"|"&amp;I850&amp;"|"</f>
        <v>||||</v>
      </c>
    </row>
    <row r="851" spans="2:12" thickBot="1">
      <c r="B851" s="46" t="str">
        <f>PHONETIC(C851)</f>
        <v/>
      </c>
      <c r="E851" s="46" ph="1"/>
      <c r="J851" t="str">
        <f>IF(K851="","",IF(COUNTIF(K:K,K851)&gt;=2,"重複あり",""))</f>
        <v/>
      </c>
      <c r="K851" s="180" t="str">
        <f>C851&amp;D851</f>
        <v/>
      </c>
      <c r="L851" t="str">
        <f>"|"&amp;RIGHT(D851,2)&amp;"|"&amp;C851&amp;"|"&amp;I851&amp;"|"</f>
        <v>||||</v>
      </c>
    </row>
    <row r="852" spans="2:12" thickBot="1">
      <c r="B852" s="46" t="str">
        <f>PHONETIC(C852)</f>
        <v/>
      </c>
      <c r="E852" s="46" ph="1"/>
      <c r="J852" t="str">
        <f>IF(K852="","",IF(COUNTIF(K:K,K852)&gt;=2,"重複あり",""))</f>
        <v/>
      </c>
      <c r="K852" s="180" t="str">
        <f>C852&amp;D852</f>
        <v/>
      </c>
      <c r="L852" t="str">
        <f>"|"&amp;RIGHT(D852,2)&amp;"|"&amp;C852&amp;"|"&amp;I852&amp;"|"</f>
        <v>||||</v>
      </c>
    </row>
    <row r="853" spans="2:12" thickBot="1">
      <c r="B853" s="46" t="str">
        <f>PHONETIC(C853)</f>
        <v/>
      </c>
      <c r="E853" s="46" ph="1"/>
      <c r="J853" t="str">
        <f>IF(K853="","",IF(COUNTIF(K:K,K853)&gt;=2,"重複あり",""))</f>
        <v/>
      </c>
      <c r="K853" s="180" t="str">
        <f>C853&amp;D853</f>
        <v/>
      </c>
      <c r="L853" t="str">
        <f>"|"&amp;RIGHT(D853,2)&amp;"|"&amp;C853&amp;"|"&amp;I853&amp;"|"</f>
        <v>||||</v>
      </c>
    </row>
    <row r="854" spans="2:12" thickBot="1">
      <c r="B854" s="46" t="str">
        <f>PHONETIC(C854)</f>
        <v/>
      </c>
      <c r="E854" s="46" ph="1"/>
      <c r="J854" t="str">
        <f>IF(K854="","",IF(COUNTIF(K:K,K854)&gt;=2,"重複あり",""))</f>
        <v/>
      </c>
      <c r="K854" s="180" t="str">
        <f>C854&amp;D854</f>
        <v/>
      </c>
      <c r="L854" t="str">
        <f>"|"&amp;RIGHT(D854,2)&amp;"|"&amp;C854&amp;"|"&amp;I854&amp;"|"</f>
        <v>||||</v>
      </c>
    </row>
    <row r="855" spans="2:12" thickBot="1">
      <c r="B855" s="46" t="str">
        <f>PHONETIC(C855)</f>
        <v/>
      </c>
      <c r="E855" s="46" ph="1"/>
      <c r="J855" t="str">
        <f>IF(K855="","",IF(COUNTIF(K:K,K855)&gt;=2,"重複あり",""))</f>
        <v/>
      </c>
      <c r="K855" s="180" t="str">
        <f>C855&amp;D855</f>
        <v/>
      </c>
      <c r="L855" t="str">
        <f>"|"&amp;RIGHT(D855,2)&amp;"|"&amp;C855&amp;"|"&amp;I855&amp;"|"</f>
        <v>||||</v>
      </c>
    </row>
    <row r="856" spans="2:12" thickBot="1">
      <c r="B856" s="46" t="str">
        <f>PHONETIC(C856)</f>
        <v/>
      </c>
      <c r="E856" s="46" ph="1"/>
      <c r="J856" t="str">
        <f>IF(K856="","",IF(COUNTIF(K:K,K856)&gt;=2,"重複あり",""))</f>
        <v/>
      </c>
      <c r="K856" s="180" t="str">
        <f>C856&amp;D856</f>
        <v/>
      </c>
      <c r="L856" t="str">
        <f>"|"&amp;RIGHT(D856,2)&amp;"|"&amp;C856&amp;"|"&amp;I856&amp;"|"</f>
        <v>||||</v>
      </c>
    </row>
    <row r="857" spans="2:12" thickBot="1">
      <c r="B857" s="46" t="str">
        <f>PHONETIC(C857)</f>
        <v/>
      </c>
      <c r="E857" s="46" ph="1"/>
      <c r="J857" t="str">
        <f>IF(K857="","",IF(COUNTIF(K:K,K857)&gt;=2,"重複あり",""))</f>
        <v/>
      </c>
      <c r="K857" s="180" t="str">
        <f>C857&amp;D857</f>
        <v/>
      </c>
      <c r="L857" t="str">
        <f>"|"&amp;RIGHT(D857,2)&amp;"|"&amp;C857&amp;"|"&amp;I857&amp;"|"</f>
        <v>||||</v>
      </c>
    </row>
    <row r="858" spans="2:12" thickBot="1">
      <c r="B858" s="46" t="str">
        <f>PHONETIC(C858)</f>
        <v/>
      </c>
      <c r="E858" s="46" ph="1"/>
      <c r="J858" t="str">
        <f>IF(K858="","",IF(COUNTIF(K:K,K858)&gt;=2,"重複あり",""))</f>
        <v/>
      </c>
      <c r="K858" s="180" t="str">
        <f>C858&amp;D858</f>
        <v/>
      </c>
      <c r="L858" t="str">
        <f>"|"&amp;RIGHT(D858,2)&amp;"|"&amp;C858&amp;"|"&amp;I858&amp;"|"</f>
        <v>||||</v>
      </c>
    </row>
    <row r="859" spans="2:12" thickBot="1">
      <c r="B859" s="46" t="str">
        <f>PHONETIC(C859)</f>
        <v/>
      </c>
      <c r="E859" s="46" ph="1"/>
      <c r="J859" t="str">
        <f>IF(K859="","",IF(COUNTIF(K:K,K859)&gt;=2,"重複あり",""))</f>
        <v/>
      </c>
      <c r="K859" s="180" t="str">
        <f>C859&amp;D859</f>
        <v/>
      </c>
      <c r="L859" t="str">
        <f>"|"&amp;RIGHT(D859,2)&amp;"|"&amp;C859&amp;"|"&amp;I859&amp;"|"</f>
        <v>||||</v>
      </c>
    </row>
    <row r="860" spans="2:12" thickBot="1">
      <c r="B860" s="46" t="str">
        <f>PHONETIC(C860)</f>
        <v/>
      </c>
      <c r="E860" s="46" ph="1"/>
      <c r="J860" t="str">
        <f>IF(K860="","",IF(COUNTIF(K:K,K860)&gt;=2,"重複あり",""))</f>
        <v/>
      </c>
      <c r="K860" s="180" t="str">
        <f>C860&amp;D860</f>
        <v/>
      </c>
      <c r="L860" t="str">
        <f>"|"&amp;RIGHT(D860,2)&amp;"|"&amp;C860&amp;"|"&amp;I860&amp;"|"</f>
        <v>||||</v>
      </c>
    </row>
    <row r="861" spans="2:12" thickBot="1">
      <c r="B861" s="46" t="str">
        <f>PHONETIC(C861)</f>
        <v/>
      </c>
      <c r="E861" s="46" ph="1"/>
      <c r="J861" t="str">
        <f>IF(K861="","",IF(COUNTIF(K:K,K861)&gt;=2,"重複あり",""))</f>
        <v/>
      </c>
      <c r="K861" s="180" t="str">
        <f>C861&amp;D861</f>
        <v/>
      </c>
      <c r="L861" t="str">
        <f>"|"&amp;RIGHT(D861,2)&amp;"|"&amp;C861&amp;"|"&amp;I861&amp;"|"</f>
        <v>||||</v>
      </c>
    </row>
    <row r="862" spans="2:12" thickBot="1">
      <c r="B862" s="46" t="str">
        <f>PHONETIC(C862)</f>
        <v/>
      </c>
      <c r="E862" s="46" ph="1"/>
      <c r="J862" t="str">
        <f>IF(K862="","",IF(COUNTIF(K:K,K862)&gt;=2,"重複あり",""))</f>
        <v/>
      </c>
      <c r="K862" s="180" t="str">
        <f>C862&amp;D862</f>
        <v/>
      </c>
      <c r="L862" t="str">
        <f>"|"&amp;RIGHT(D862,2)&amp;"|"&amp;C862&amp;"|"&amp;I862&amp;"|"</f>
        <v>||||</v>
      </c>
    </row>
    <row r="863" spans="2:12" thickBot="1">
      <c r="B863" s="46" t="str">
        <f>PHONETIC(C863)</f>
        <v/>
      </c>
      <c r="E863" s="46" ph="1"/>
      <c r="J863" t="str">
        <f>IF(K863="","",IF(COUNTIF(K:K,K863)&gt;=2,"重複あり",""))</f>
        <v/>
      </c>
      <c r="K863" s="180" t="str">
        <f>C863&amp;D863</f>
        <v/>
      </c>
      <c r="L863" t="str">
        <f>"|"&amp;RIGHT(D863,2)&amp;"|"&amp;C863&amp;"|"&amp;I863&amp;"|"</f>
        <v>||||</v>
      </c>
    </row>
    <row r="864" spans="2:12" thickBot="1">
      <c r="B864" s="46" t="str">
        <f>PHONETIC(C864)</f>
        <v/>
      </c>
      <c r="E864" s="46" ph="1"/>
      <c r="J864" t="str">
        <f>IF(K864="","",IF(COUNTIF(K:K,K864)&gt;=2,"重複あり",""))</f>
        <v/>
      </c>
      <c r="K864" s="180" t="str">
        <f>C864&amp;D864</f>
        <v/>
      </c>
      <c r="L864" t="str">
        <f>"|"&amp;RIGHT(D864,2)&amp;"|"&amp;C864&amp;"|"&amp;I864&amp;"|"</f>
        <v>||||</v>
      </c>
    </row>
    <row r="865" spans="2:12" thickBot="1">
      <c r="B865" s="46" t="str">
        <f>PHONETIC(C865)</f>
        <v/>
      </c>
      <c r="E865" s="46" ph="1"/>
      <c r="J865" t="str">
        <f>IF(K865="","",IF(COUNTIF(K:K,K865)&gt;=2,"重複あり",""))</f>
        <v/>
      </c>
      <c r="K865" s="180" t="str">
        <f>C865&amp;D865</f>
        <v/>
      </c>
      <c r="L865" t="str">
        <f>"|"&amp;RIGHT(D865,2)&amp;"|"&amp;C865&amp;"|"&amp;I865&amp;"|"</f>
        <v>||||</v>
      </c>
    </row>
    <row r="866" spans="2:12" thickBot="1">
      <c r="B866" s="46" t="str">
        <f>PHONETIC(C866)</f>
        <v/>
      </c>
      <c r="E866" s="46" ph="1"/>
      <c r="J866" t="str">
        <f>IF(K866="","",IF(COUNTIF(K:K,K866)&gt;=2,"重複あり",""))</f>
        <v/>
      </c>
      <c r="K866" s="180" t="str">
        <f>C866&amp;D866</f>
        <v/>
      </c>
      <c r="L866" t="str">
        <f>"|"&amp;RIGHT(D866,2)&amp;"|"&amp;C866&amp;"|"&amp;I866&amp;"|"</f>
        <v>||||</v>
      </c>
    </row>
    <row r="867" spans="2:12" thickBot="1">
      <c r="B867" s="46" t="str">
        <f>PHONETIC(C867)</f>
        <v/>
      </c>
      <c r="E867" s="46" ph="1"/>
      <c r="J867" t="str">
        <f>IF(K867="","",IF(COUNTIF(K:K,K867)&gt;=2,"重複あり",""))</f>
        <v/>
      </c>
      <c r="K867" s="180" t="str">
        <f>C867&amp;D867</f>
        <v/>
      </c>
      <c r="L867" t="str">
        <f>"|"&amp;RIGHT(D867,2)&amp;"|"&amp;C867&amp;"|"&amp;I867&amp;"|"</f>
        <v>||||</v>
      </c>
    </row>
    <row r="868" spans="2:12" thickBot="1">
      <c r="B868" s="46" t="str">
        <f>PHONETIC(C868)</f>
        <v/>
      </c>
      <c r="E868" s="46" ph="1"/>
      <c r="J868" t="str">
        <f>IF(K868="","",IF(COUNTIF(K:K,K868)&gt;=2,"重複あり",""))</f>
        <v/>
      </c>
      <c r="K868" s="180" t="str">
        <f>C868&amp;D868</f>
        <v/>
      </c>
      <c r="L868" t="str">
        <f>"|"&amp;RIGHT(D868,2)&amp;"|"&amp;C868&amp;"|"&amp;I868&amp;"|"</f>
        <v>||||</v>
      </c>
    </row>
    <row r="869" spans="2:12" thickBot="1">
      <c r="B869" s="46" t="str">
        <f>PHONETIC(C869)</f>
        <v/>
      </c>
      <c r="E869" s="46" ph="1"/>
      <c r="J869" t="str">
        <f>IF(K869="","",IF(COUNTIF(K:K,K869)&gt;=2,"重複あり",""))</f>
        <v/>
      </c>
      <c r="K869" s="180" t="str">
        <f>C869&amp;D869</f>
        <v/>
      </c>
      <c r="L869" t="str">
        <f>"|"&amp;RIGHT(D869,2)&amp;"|"&amp;C869&amp;"|"&amp;I869&amp;"|"</f>
        <v>||||</v>
      </c>
    </row>
    <row r="870" spans="2:12" thickBot="1">
      <c r="B870" s="46" t="str">
        <f>PHONETIC(C870)</f>
        <v/>
      </c>
      <c r="E870" s="46" ph="1"/>
      <c r="J870" t="str">
        <f>IF(K870="","",IF(COUNTIF(K:K,K870)&gt;=2,"重複あり",""))</f>
        <v/>
      </c>
      <c r="K870" s="180" t="str">
        <f>C870&amp;D870</f>
        <v/>
      </c>
      <c r="L870" t="str">
        <f>"|"&amp;RIGHT(D870,2)&amp;"|"&amp;C870&amp;"|"&amp;I870&amp;"|"</f>
        <v>||||</v>
      </c>
    </row>
    <row r="871" spans="2:12" thickBot="1">
      <c r="B871" s="46" t="str">
        <f>PHONETIC(C871)</f>
        <v/>
      </c>
      <c r="E871" s="46" ph="1"/>
      <c r="J871" t="str">
        <f>IF(K871="","",IF(COUNTIF(K:K,K871)&gt;=2,"重複あり",""))</f>
        <v/>
      </c>
      <c r="K871" s="180" t="str">
        <f>C871&amp;D871</f>
        <v/>
      </c>
      <c r="L871" t="str">
        <f>"|"&amp;RIGHT(D871,2)&amp;"|"&amp;C871&amp;"|"&amp;I871&amp;"|"</f>
        <v>||||</v>
      </c>
    </row>
    <row r="872" spans="2:12" thickBot="1">
      <c r="B872" s="46" t="str">
        <f>PHONETIC(C872)</f>
        <v/>
      </c>
      <c r="E872" s="46" ph="1"/>
      <c r="J872" t="str">
        <f>IF(K872="","",IF(COUNTIF(K:K,K872)&gt;=2,"重複あり",""))</f>
        <v/>
      </c>
      <c r="K872" s="180" t="str">
        <f>C872&amp;D872</f>
        <v/>
      </c>
      <c r="L872" t="str">
        <f>"|"&amp;RIGHT(D872,2)&amp;"|"&amp;C872&amp;"|"&amp;I872&amp;"|"</f>
        <v>||||</v>
      </c>
    </row>
    <row r="873" spans="2:12" thickBot="1">
      <c r="B873" s="46" t="str">
        <f>PHONETIC(C873)</f>
        <v/>
      </c>
      <c r="E873" s="46" ph="1"/>
      <c r="J873" t="str">
        <f>IF(K873="","",IF(COUNTIF(K:K,K873)&gt;=2,"重複あり",""))</f>
        <v/>
      </c>
      <c r="K873" s="180" t="str">
        <f>C873&amp;D873</f>
        <v/>
      </c>
      <c r="L873" t="str">
        <f>"|"&amp;RIGHT(D873,2)&amp;"|"&amp;C873&amp;"|"&amp;I873&amp;"|"</f>
        <v>||||</v>
      </c>
    </row>
    <row r="874" spans="2:12" thickBot="1">
      <c r="B874" s="46" t="str">
        <f>PHONETIC(C874)</f>
        <v/>
      </c>
      <c r="E874" s="46" ph="1"/>
      <c r="J874" t="str">
        <f>IF(K874="","",IF(COUNTIF(K:K,K874)&gt;=2,"重複あり",""))</f>
        <v/>
      </c>
      <c r="K874" s="180" t="str">
        <f>C874&amp;D874</f>
        <v/>
      </c>
      <c r="L874" t="str">
        <f>"|"&amp;RIGHT(D874,2)&amp;"|"&amp;C874&amp;"|"&amp;I874&amp;"|"</f>
        <v>||||</v>
      </c>
    </row>
    <row r="875" spans="2:12" thickBot="1">
      <c r="B875" s="46" t="str">
        <f>PHONETIC(C875)</f>
        <v/>
      </c>
      <c r="E875" s="46" ph="1"/>
      <c r="J875" t="str">
        <f>IF(K875="","",IF(COUNTIF(K:K,K875)&gt;=2,"重複あり",""))</f>
        <v/>
      </c>
      <c r="K875" s="180" t="str">
        <f>C875&amp;D875</f>
        <v/>
      </c>
      <c r="L875" t="str">
        <f>"|"&amp;RIGHT(D875,2)&amp;"|"&amp;C875&amp;"|"&amp;I875&amp;"|"</f>
        <v>||||</v>
      </c>
    </row>
    <row r="876" spans="2:12" thickBot="1">
      <c r="B876" s="46" t="str">
        <f>PHONETIC(C876)</f>
        <v/>
      </c>
      <c r="E876" s="46" ph="1"/>
      <c r="J876" t="str">
        <f>IF(K876="","",IF(COUNTIF(K:K,K876)&gt;=2,"重複あり",""))</f>
        <v/>
      </c>
      <c r="K876" s="180" t="str">
        <f>C876&amp;D876</f>
        <v/>
      </c>
      <c r="L876" t="str">
        <f>"|"&amp;RIGHT(D876,2)&amp;"|"&amp;C876&amp;"|"&amp;I876&amp;"|"</f>
        <v>||||</v>
      </c>
    </row>
    <row r="877" spans="2:12" thickBot="1">
      <c r="B877" s="46" t="str">
        <f>PHONETIC(C877)</f>
        <v/>
      </c>
      <c r="E877" s="46" ph="1"/>
      <c r="J877" t="str">
        <f>IF(K877="","",IF(COUNTIF(K:K,K877)&gt;=2,"重複あり",""))</f>
        <v/>
      </c>
      <c r="K877" s="180" t="str">
        <f>C877&amp;D877</f>
        <v/>
      </c>
      <c r="L877" t="str">
        <f>"|"&amp;RIGHT(D877,2)&amp;"|"&amp;C877&amp;"|"&amp;I877&amp;"|"</f>
        <v>||||</v>
      </c>
    </row>
    <row r="878" spans="2:12" thickBot="1">
      <c r="B878" s="46" t="str">
        <f>PHONETIC(C878)</f>
        <v/>
      </c>
      <c r="E878" s="46" ph="1"/>
      <c r="J878" t="str">
        <f>IF(K878="","",IF(COUNTIF(K:K,K878)&gt;=2,"重複あり",""))</f>
        <v/>
      </c>
      <c r="K878" s="180" t="str">
        <f>C878&amp;D878</f>
        <v/>
      </c>
      <c r="L878" t="str">
        <f>"|"&amp;RIGHT(D878,2)&amp;"|"&amp;C878&amp;"|"&amp;I878&amp;"|"</f>
        <v>||||</v>
      </c>
    </row>
    <row r="879" spans="2:12" thickBot="1">
      <c r="B879" s="46" t="str">
        <f>PHONETIC(C879)</f>
        <v/>
      </c>
      <c r="E879" s="46" ph="1"/>
      <c r="J879" t="str">
        <f>IF(K879="","",IF(COUNTIF(K:K,K879)&gt;=2,"重複あり",""))</f>
        <v/>
      </c>
      <c r="K879" s="180" t="str">
        <f>C879&amp;D879</f>
        <v/>
      </c>
      <c r="L879" t="str">
        <f>"|"&amp;RIGHT(D879,2)&amp;"|"&amp;C879&amp;"|"&amp;I879&amp;"|"</f>
        <v>||||</v>
      </c>
    </row>
    <row r="880" spans="2:12" thickBot="1">
      <c r="B880" s="46" t="str">
        <f>PHONETIC(C880)</f>
        <v/>
      </c>
      <c r="E880" s="46" ph="1"/>
      <c r="J880" t="str">
        <f>IF(K880="","",IF(COUNTIF(K:K,K880)&gt;=2,"重複あり",""))</f>
        <v/>
      </c>
      <c r="K880" s="180" t="str">
        <f>C880&amp;D880</f>
        <v/>
      </c>
      <c r="L880" t="str">
        <f>"|"&amp;RIGHT(D880,2)&amp;"|"&amp;C880&amp;"|"&amp;I880&amp;"|"</f>
        <v>||||</v>
      </c>
    </row>
    <row r="881" spans="2:12" thickBot="1">
      <c r="B881" s="46" t="str">
        <f>PHONETIC(C881)</f>
        <v/>
      </c>
      <c r="E881" s="46" ph="1"/>
      <c r="J881" t="str">
        <f>IF(K881="","",IF(COUNTIF(K:K,K881)&gt;=2,"重複あり",""))</f>
        <v/>
      </c>
      <c r="K881" s="180" t="str">
        <f>C881&amp;D881</f>
        <v/>
      </c>
      <c r="L881" t="str">
        <f>"|"&amp;RIGHT(D881,2)&amp;"|"&amp;C881&amp;"|"&amp;I881&amp;"|"</f>
        <v>||||</v>
      </c>
    </row>
    <row r="882" spans="2:12" thickBot="1">
      <c r="B882" s="46" t="str">
        <f>PHONETIC(C882)</f>
        <v/>
      </c>
      <c r="E882" s="46" ph="1"/>
      <c r="J882" t="str">
        <f>IF(K882="","",IF(COUNTIF(K:K,K882)&gt;=2,"重複あり",""))</f>
        <v/>
      </c>
      <c r="K882" s="180" t="str">
        <f>C882&amp;D882</f>
        <v/>
      </c>
      <c r="L882" t="str">
        <f>"|"&amp;RIGHT(D882,2)&amp;"|"&amp;C882&amp;"|"&amp;I882&amp;"|"</f>
        <v>||||</v>
      </c>
    </row>
    <row r="883" spans="2:12" thickBot="1">
      <c r="B883" s="46" t="str">
        <f>PHONETIC(C883)</f>
        <v/>
      </c>
      <c r="E883" s="46" ph="1"/>
      <c r="J883" t="str">
        <f>IF(K883="","",IF(COUNTIF(K:K,K883)&gt;=2,"重複あり",""))</f>
        <v/>
      </c>
      <c r="K883" s="180" t="str">
        <f>C883&amp;D883</f>
        <v/>
      </c>
      <c r="L883" t="str">
        <f>"|"&amp;RIGHT(D883,2)&amp;"|"&amp;C883&amp;"|"&amp;I883&amp;"|"</f>
        <v>||||</v>
      </c>
    </row>
    <row r="884" spans="2:12" thickBot="1">
      <c r="B884" s="46" t="str">
        <f>PHONETIC(C884)</f>
        <v/>
      </c>
      <c r="E884" s="46" ph="1"/>
      <c r="J884" t="str">
        <f>IF(K884="","",IF(COUNTIF(K:K,K884)&gt;=2,"重複あり",""))</f>
        <v/>
      </c>
      <c r="K884" s="180" t="str">
        <f>C884&amp;D884</f>
        <v/>
      </c>
      <c r="L884" t="str">
        <f>"|"&amp;RIGHT(D884,2)&amp;"|"&amp;C884&amp;"|"&amp;I884&amp;"|"</f>
        <v>||||</v>
      </c>
    </row>
    <row r="885" spans="2:12" thickBot="1">
      <c r="B885" s="46" t="str">
        <f>PHONETIC(C885)</f>
        <v/>
      </c>
      <c r="E885" s="46" ph="1"/>
      <c r="J885" t="str">
        <f>IF(K885="","",IF(COUNTIF(K:K,K885)&gt;=2,"重複あり",""))</f>
        <v/>
      </c>
      <c r="K885" s="180" t="str">
        <f>C885&amp;D885</f>
        <v/>
      </c>
      <c r="L885" t="str">
        <f>"|"&amp;RIGHT(D885,2)&amp;"|"&amp;C885&amp;"|"&amp;I885&amp;"|"</f>
        <v>||||</v>
      </c>
    </row>
    <row r="886" spans="2:12" thickBot="1">
      <c r="B886" s="46" t="str">
        <f>PHONETIC(C886)</f>
        <v/>
      </c>
      <c r="E886" s="46" ph="1"/>
      <c r="J886" t="str">
        <f>IF(K886="","",IF(COUNTIF(K:K,K886)&gt;=2,"重複あり",""))</f>
        <v/>
      </c>
      <c r="K886" s="180" t="str">
        <f>C886&amp;D886</f>
        <v/>
      </c>
      <c r="L886" t="str">
        <f>"|"&amp;RIGHT(D886,2)&amp;"|"&amp;C886&amp;"|"&amp;I886&amp;"|"</f>
        <v>||||</v>
      </c>
    </row>
    <row r="887" spans="2:12" thickBot="1">
      <c r="B887" s="46" t="str">
        <f>PHONETIC(C887)</f>
        <v/>
      </c>
      <c r="E887" s="46" ph="1"/>
      <c r="J887" t="str">
        <f>IF(K887="","",IF(COUNTIF(K:K,K887)&gt;=2,"重複あり",""))</f>
        <v/>
      </c>
      <c r="K887" s="180" t="str">
        <f>C887&amp;D887</f>
        <v/>
      </c>
      <c r="L887" t="str">
        <f>"|"&amp;RIGHT(D887,2)&amp;"|"&amp;C887&amp;"|"&amp;I887&amp;"|"</f>
        <v>||||</v>
      </c>
    </row>
    <row r="888" spans="2:12" thickBot="1">
      <c r="B888" s="46" t="str">
        <f>PHONETIC(C888)</f>
        <v/>
      </c>
      <c r="E888" s="46" ph="1"/>
      <c r="J888" t="str">
        <f>IF(K888="","",IF(COUNTIF(K:K,K888)&gt;=2,"重複あり",""))</f>
        <v/>
      </c>
      <c r="K888" s="180" t="str">
        <f>C888&amp;D888</f>
        <v/>
      </c>
      <c r="L888" t="str">
        <f>"|"&amp;RIGHT(D888,2)&amp;"|"&amp;C888&amp;"|"&amp;I888&amp;"|"</f>
        <v>||||</v>
      </c>
    </row>
    <row r="889" spans="2:12" thickBot="1">
      <c r="B889" s="46" t="str">
        <f>PHONETIC(C889)</f>
        <v/>
      </c>
      <c r="E889" s="46" ph="1"/>
      <c r="J889" t="str">
        <f>IF(K889="","",IF(COUNTIF(K:K,K889)&gt;=2,"重複あり",""))</f>
        <v/>
      </c>
      <c r="K889" s="180" t="str">
        <f>C889&amp;D889</f>
        <v/>
      </c>
      <c r="L889" t="str">
        <f>"|"&amp;RIGHT(D889,2)&amp;"|"&amp;C889&amp;"|"&amp;I889&amp;"|"</f>
        <v>||||</v>
      </c>
    </row>
    <row r="890" spans="2:12" thickBot="1">
      <c r="B890" s="46" t="str">
        <f>PHONETIC(C890)</f>
        <v/>
      </c>
      <c r="E890" s="46" ph="1"/>
      <c r="J890" t="str">
        <f>IF(K890="","",IF(COUNTIF(K:K,K890)&gt;=2,"重複あり",""))</f>
        <v/>
      </c>
      <c r="K890" s="180" t="str">
        <f>C890&amp;D890</f>
        <v/>
      </c>
      <c r="L890" t="str">
        <f>"|"&amp;RIGHT(D890,2)&amp;"|"&amp;C890&amp;"|"&amp;I890&amp;"|"</f>
        <v>||||</v>
      </c>
    </row>
    <row r="891" spans="2:12" thickBot="1">
      <c r="B891" s="46" t="str">
        <f>PHONETIC(C891)</f>
        <v/>
      </c>
      <c r="E891" s="46" ph="1"/>
      <c r="J891" t="str">
        <f>IF(K891="","",IF(COUNTIF(K:K,K891)&gt;=2,"重複あり",""))</f>
        <v/>
      </c>
      <c r="K891" s="180" t="str">
        <f>C891&amp;D891</f>
        <v/>
      </c>
      <c r="L891" t="str">
        <f>"|"&amp;RIGHT(D891,2)&amp;"|"&amp;C891&amp;"|"&amp;I891&amp;"|"</f>
        <v>||||</v>
      </c>
    </row>
    <row r="892" spans="2:12" thickBot="1">
      <c r="B892" s="46" t="str">
        <f>PHONETIC(C892)</f>
        <v/>
      </c>
      <c r="E892" s="46" ph="1"/>
      <c r="J892" t="str">
        <f>IF(K892="","",IF(COUNTIF(K:K,K892)&gt;=2,"重複あり",""))</f>
        <v/>
      </c>
      <c r="K892" s="180" t="str">
        <f>C892&amp;D892</f>
        <v/>
      </c>
      <c r="L892" t="str">
        <f>"|"&amp;RIGHT(D892,2)&amp;"|"&amp;C892&amp;"|"&amp;I892&amp;"|"</f>
        <v>||||</v>
      </c>
    </row>
    <row r="893" spans="2:12" thickBot="1">
      <c r="B893" s="46" t="str">
        <f>PHONETIC(C893)</f>
        <v/>
      </c>
      <c r="E893" s="46" ph="1"/>
      <c r="J893" t="str">
        <f>IF(K893="","",IF(COUNTIF(K:K,K893)&gt;=2,"重複あり",""))</f>
        <v/>
      </c>
      <c r="K893" s="180" t="str">
        <f>C893&amp;D893</f>
        <v/>
      </c>
      <c r="L893" t="str">
        <f>"|"&amp;RIGHT(D893,2)&amp;"|"&amp;C893&amp;"|"&amp;I893&amp;"|"</f>
        <v>||||</v>
      </c>
    </row>
    <row r="894" spans="2:12" thickBot="1">
      <c r="B894" s="46" t="str">
        <f>PHONETIC(C894)</f>
        <v/>
      </c>
      <c r="E894" s="46" ph="1"/>
      <c r="J894" t="str">
        <f>IF(K894="","",IF(COUNTIF(K:K,K894)&gt;=2,"重複あり",""))</f>
        <v/>
      </c>
      <c r="K894" s="180" t="str">
        <f>C894&amp;D894</f>
        <v/>
      </c>
      <c r="L894" t="str">
        <f>"|"&amp;RIGHT(D894,2)&amp;"|"&amp;C894&amp;"|"&amp;I894&amp;"|"</f>
        <v>||||</v>
      </c>
    </row>
    <row r="895" spans="2:12" thickBot="1">
      <c r="B895" s="46" t="str">
        <f>PHONETIC(C895)</f>
        <v/>
      </c>
      <c r="E895" s="46" ph="1"/>
      <c r="J895" t="str">
        <f>IF(K895="","",IF(COUNTIF(K:K,K895)&gt;=2,"重複あり",""))</f>
        <v/>
      </c>
      <c r="K895" s="180" t="str">
        <f>C895&amp;D895</f>
        <v/>
      </c>
      <c r="L895" t="str">
        <f>"|"&amp;RIGHT(D895,2)&amp;"|"&amp;C895&amp;"|"&amp;I895&amp;"|"</f>
        <v>||||</v>
      </c>
    </row>
    <row r="896" spans="2:12" thickBot="1">
      <c r="B896" s="46" t="str">
        <f>PHONETIC(C896)</f>
        <v/>
      </c>
      <c r="E896" s="46" ph="1"/>
      <c r="J896" t="str">
        <f>IF(K896="","",IF(COUNTIF(K:K,K896)&gt;=2,"重複あり",""))</f>
        <v/>
      </c>
      <c r="K896" s="180" t="str">
        <f>C896&amp;D896</f>
        <v/>
      </c>
      <c r="L896" t="str">
        <f>"|"&amp;RIGHT(D896,2)&amp;"|"&amp;C896&amp;"|"&amp;I896&amp;"|"</f>
        <v>||||</v>
      </c>
    </row>
    <row r="897" spans="2:12" thickBot="1">
      <c r="B897" s="46" t="str">
        <f>PHONETIC(C897)</f>
        <v/>
      </c>
      <c r="E897" s="46" ph="1"/>
      <c r="J897" t="str">
        <f>IF(K897="","",IF(COUNTIF(K:K,K897)&gt;=2,"重複あり",""))</f>
        <v/>
      </c>
      <c r="K897" s="180" t="str">
        <f>C897&amp;D897</f>
        <v/>
      </c>
      <c r="L897" t="str">
        <f>"|"&amp;RIGHT(D897,2)&amp;"|"&amp;C897&amp;"|"&amp;I897&amp;"|"</f>
        <v>||||</v>
      </c>
    </row>
    <row r="898" spans="2:12" thickBot="1">
      <c r="B898" s="46" t="str">
        <f>PHONETIC(C898)</f>
        <v/>
      </c>
      <c r="E898" s="46" ph="1"/>
      <c r="J898" t="str">
        <f>IF(K898="","",IF(COUNTIF(K:K,K898)&gt;=2,"重複あり",""))</f>
        <v/>
      </c>
      <c r="K898" s="180" t="str">
        <f>C898&amp;D898</f>
        <v/>
      </c>
      <c r="L898" t="str">
        <f>"|"&amp;RIGHT(D898,2)&amp;"|"&amp;C898&amp;"|"&amp;I898&amp;"|"</f>
        <v>||||</v>
      </c>
    </row>
    <row r="899" spans="2:12" thickBot="1">
      <c r="B899" s="46" t="str">
        <f>PHONETIC(C899)</f>
        <v/>
      </c>
      <c r="E899" s="46" ph="1"/>
      <c r="J899" t="str">
        <f>IF(K899="","",IF(COUNTIF(K:K,K899)&gt;=2,"重複あり",""))</f>
        <v/>
      </c>
      <c r="K899" s="180" t="str">
        <f>C899&amp;D899</f>
        <v/>
      </c>
      <c r="L899" t="str">
        <f>"|"&amp;RIGHT(D899,2)&amp;"|"&amp;C899&amp;"|"&amp;I899&amp;"|"</f>
        <v>||||</v>
      </c>
    </row>
    <row r="900" spans="2:12" thickBot="1">
      <c r="B900" s="46" t="str">
        <f>PHONETIC(C900)</f>
        <v/>
      </c>
      <c r="E900" s="46" ph="1"/>
      <c r="J900" t="str">
        <f>IF(K900="","",IF(COUNTIF(K:K,K900)&gt;=2,"重複あり",""))</f>
        <v/>
      </c>
      <c r="K900" s="180" t="str">
        <f>C900&amp;D900</f>
        <v/>
      </c>
      <c r="L900" t="str">
        <f>"|"&amp;RIGHT(D900,2)&amp;"|"&amp;C900&amp;"|"&amp;I900&amp;"|"</f>
        <v>||||</v>
      </c>
    </row>
    <row r="901" spans="2:12" thickBot="1">
      <c r="B901" s="46" t="str">
        <f>PHONETIC(C901)</f>
        <v/>
      </c>
      <c r="E901" s="46" ph="1"/>
      <c r="J901" t="str">
        <f>IF(K901="","",IF(COUNTIF(K:K,K901)&gt;=2,"重複あり",""))</f>
        <v/>
      </c>
      <c r="K901" s="180" t="str">
        <f>C901&amp;D901</f>
        <v/>
      </c>
      <c r="L901" t="str">
        <f>"|"&amp;RIGHT(D901,2)&amp;"|"&amp;C901&amp;"|"&amp;I901&amp;"|"</f>
        <v>||||</v>
      </c>
    </row>
    <row r="902" spans="2:12" thickBot="1">
      <c r="B902" s="46" t="str">
        <f>PHONETIC(C902)</f>
        <v/>
      </c>
      <c r="E902" s="46" ph="1"/>
      <c r="J902" t="str">
        <f>IF(K902="","",IF(COUNTIF(K:K,K902)&gt;=2,"重複あり",""))</f>
        <v/>
      </c>
      <c r="K902" s="180" t="str">
        <f>C902&amp;D902</f>
        <v/>
      </c>
      <c r="L902" t="str">
        <f>"|"&amp;RIGHT(D902,2)&amp;"|"&amp;C902&amp;"|"&amp;I902&amp;"|"</f>
        <v>||||</v>
      </c>
    </row>
    <row r="903" spans="2:12" thickBot="1">
      <c r="B903" s="46" t="str">
        <f>PHONETIC(C903)</f>
        <v/>
      </c>
      <c r="E903" s="46" ph="1"/>
      <c r="J903" t="str">
        <f>IF(K903="","",IF(COUNTIF(K:K,K903)&gt;=2,"重複あり",""))</f>
        <v/>
      </c>
      <c r="K903" s="180" t="str">
        <f>C903&amp;D903</f>
        <v/>
      </c>
      <c r="L903" t="str">
        <f>"|"&amp;RIGHT(D903,2)&amp;"|"&amp;C903&amp;"|"&amp;I903&amp;"|"</f>
        <v>||||</v>
      </c>
    </row>
    <row r="904" spans="2:12" thickBot="1">
      <c r="B904" s="46" t="str">
        <f>PHONETIC(C904)</f>
        <v/>
      </c>
      <c r="E904" s="46" ph="1"/>
      <c r="J904" t="str">
        <f>IF(K904="","",IF(COUNTIF(K:K,K904)&gt;=2,"重複あり",""))</f>
        <v/>
      </c>
      <c r="K904" s="180" t="str">
        <f>C904&amp;D904</f>
        <v/>
      </c>
      <c r="L904" t="str">
        <f>"|"&amp;RIGHT(D904,2)&amp;"|"&amp;C904&amp;"|"&amp;I904&amp;"|"</f>
        <v>||||</v>
      </c>
    </row>
    <row r="905" spans="2:12" thickBot="1">
      <c r="B905" s="46" t="str">
        <f>PHONETIC(C905)</f>
        <v/>
      </c>
      <c r="E905" s="46" ph="1"/>
      <c r="J905" t="str">
        <f>IF(K905="","",IF(COUNTIF(K:K,K905)&gt;=2,"重複あり",""))</f>
        <v/>
      </c>
      <c r="K905" s="180" t="str">
        <f>C905&amp;D905</f>
        <v/>
      </c>
      <c r="L905" t="str">
        <f>"|"&amp;RIGHT(D905,2)&amp;"|"&amp;C905&amp;"|"&amp;I905&amp;"|"</f>
        <v>||||</v>
      </c>
    </row>
    <row r="906" spans="2:12" thickBot="1">
      <c r="B906" s="46" t="str">
        <f>PHONETIC(C906)</f>
        <v/>
      </c>
      <c r="E906" s="46" ph="1"/>
      <c r="J906" t="str">
        <f>IF(K906="","",IF(COUNTIF(K:K,K906)&gt;=2,"重複あり",""))</f>
        <v/>
      </c>
      <c r="K906" s="180" t="str">
        <f>C906&amp;D906</f>
        <v/>
      </c>
      <c r="L906" t="str">
        <f>"|"&amp;RIGHT(D906,2)&amp;"|"&amp;C906&amp;"|"&amp;I906&amp;"|"</f>
        <v>||||</v>
      </c>
    </row>
    <row r="907" spans="2:12" thickBot="1">
      <c r="B907" s="46" t="str">
        <f>PHONETIC(C907)</f>
        <v/>
      </c>
      <c r="E907" s="46" ph="1"/>
      <c r="J907" t="str">
        <f>IF(K907="","",IF(COUNTIF(K:K,K907)&gt;=2,"重複あり",""))</f>
        <v/>
      </c>
      <c r="K907" s="180" t="str">
        <f>C907&amp;D907</f>
        <v/>
      </c>
      <c r="L907" t="str">
        <f>"|"&amp;RIGHT(D907,2)&amp;"|"&amp;C907&amp;"|"&amp;I907&amp;"|"</f>
        <v>||||</v>
      </c>
    </row>
    <row r="908" spans="2:12" thickBot="1">
      <c r="B908" s="46" t="str">
        <f>PHONETIC(C908)</f>
        <v/>
      </c>
      <c r="E908" s="46" ph="1"/>
      <c r="J908" t="str">
        <f>IF(K908="","",IF(COUNTIF(K:K,K908)&gt;=2,"重複あり",""))</f>
        <v/>
      </c>
      <c r="K908" s="180" t="str">
        <f>C908&amp;D908</f>
        <v/>
      </c>
      <c r="L908" t="str">
        <f>"|"&amp;RIGHT(D908,2)&amp;"|"&amp;C908&amp;"|"&amp;I908&amp;"|"</f>
        <v>||||</v>
      </c>
    </row>
    <row r="909" spans="2:12" thickBot="1">
      <c r="B909" s="46" t="str">
        <f>PHONETIC(C909)</f>
        <v/>
      </c>
      <c r="E909" s="46" ph="1"/>
      <c r="J909" t="str">
        <f>IF(K909="","",IF(COUNTIF(K:K,K909)&gt;=2,"重複あり",""))</f>
        <v/>
      </c>
      <c r="K909" s="180" t="str">
        <f>C909&amp;D909</f>
        <v/>
      </c>
      <c r="L909" t="str">
        <f>"|"&amp;RIGHT(D909,2)&amp;"|"&amp;C909&amp;"|"&amp;I909&amp;"|"</f>
        <v>||||</v>
      </c>
    </row>
    <row r="910" spans="2:12" thickBot="1">
      <c r="B910" s="46" t="str">
        <f>PHONETIC(C910)</f>
        <v/>
      </c>
      <c r="E910" s="46" ph="1"/>
      <c r="J910" t="str">
        <f>IF(K910="","",IF(COUNTIF(K:K,K910)&gt;=2,"重複あり",""))</f>
        <v/>
      </c>
      <c r="K910" s="180" t="str">
        <f>C910&amp;D910</f>
        <v/>
      </c>
      <c r="L910" t="str">
        <f>"|"&amp;RIGHT(D910,2)&amp;"|"&amp;C910&amp;"|"&amp;I910&amp;"|"</f>
        <v>||||</v>
      </c>
    </row>
    <row r="911" spans="2:12" thickBot="1">
      <c r="B911" s="46" t="str">
        <f>PHONETIC(C911)</f>
        <v/>
      </c>
      <c r="E911" s="46" ph="1"/>
      <c r="J911" t="str">
        <f>IF(K911="","",IF(COUNTIF(K:K,K911)&gt;=2,"重複あり",""))</f>
        <v/>
      </c>
      <c r="K911" s="180" t="str">
        <f>C911&amp;D911</f>
        <v/>
      </c>
      <c r="L911" t="str">
        <f>"|"&amp;RIGHT(D911,2)&amp;"|"&amp;C911&amp;"|"&amp;I911&amp;"|"</f>
        <v>||||</v>
      </c>
    </row>
    <row r="912" spans="2:12" thickBot="1">
      <c r="B912" s="46" t="str">
        <f>PHONETIC(C912)</f>
        <v/>
      </c>
      <c r="E912" s="46" ph="1"/>
      <c r="J912" t="str">
        <f>IF(K912="","",IF(COUNTIF(K:K,K912)&gt;=2,"重複あり",""))</f>
        <v/>
      </c>
      <c r="K912" s="180" t="str">
        <f>C912&amp;D912</f>
        <v/>
      </c>
      <c r="L912" t="str">
        <f>"|"&amp;RIGHT(D912,2)&amp;"|"&amp;C912&amp;"|"&amp;I912&amp;"|"</f>
        <v>||||</v>
      </c>
    </row>
    <row r="913" spans="2:12" thickBot="1">
      <c r="B913" s="46" t="str">
        <f>PHONETIC(C913)</f>
        <v/>
      </c>
      <c r="E913" s="46" ph="1"/>
      <c r="J913" t="str">
        <f>IF(K913="","",IF(COUNTIF(K:K,K913)&gt;=2,"重複あり",""))</f>
        <v/>
      </c>
      <c r="K913" s="180" t="str">
        <f>C913&amp;D913</f>
        <v/>
      </c>
      <c r="L913" t="str">
        <f>"|"&amp;RIGHT(D913,2)&amp;"|"&amp;C913&amp;"|"&amp;I913&amp;"|"</f>
        <v>||||</v>
      </c>
    </row>
    <row r="914" spans="2:12" thickBot="1">
      <c r="B914" s="46" t="str">
        <f>PHONETIC(C914)</f>
        <v/>
      </c>
      <c r="E914" s="46" ph="1"/>
      <c r="J914" t="str">
        <f>IF(K914="","",IF(COUNTIF(K:K,K914)&gt;=2,"重複あり",""))</f>
        <v/>
      </c>
      <c r="K914" s="180" t="str">
        <f>C914&amp;D914</f>
        <v/>
      </c>
      <c r="L914" t="str">
        <f>"|"&amp;RIGHT(D914,2)&amp;"|"&amp;C914&amp;"|"&amp;I914&amp;"|"</f>
        <v>||||</v>
      </c>
    </row>
    <row r="915" spans="2:12" thickBot="1">
      <c r="B915" s="46" t="str">
        <f>PHONETIC(C915)</f>
        <v/>
      </c>
      <c r="E915" s="46" ph="1"/>
      <c r="J915" t="str">
        <f>IF(K915="","",IF(COUNTIF(K:K,K915)&gt;=2,"重複あり",""))</f>
        <v/>
      </c>
      <c r="K915" s="180" t="str">
        <f>C915&amp;D915</f>
        <v/>
      </c>
      <c r="L915" t="str">
        <f>"|"&amp;RIGHT(D915,2)&amp;"|"&amp;C915&amp;"|"&amp;I915&amp;"|"</f>
        <v>||||</v>
      </c>
    </row>
    <row r="916" spans="2:12" thickBot="1">
      <c r="B916" s="46" t="str">
        <f>PHONETIC(C916)</f>
        <v/>
      </c>
      <c r="E916" s="46" ph="1"/>
      <c r="J916" t="str">
        <f>IF(K916="","",IF(COUNTIF(K:K,K916)&gt;=2,"重複あり",""))</f>
        <v/>
      </c>
      <c r="K916" s="180" t="str">
        <f>C916&amp;D916</f>
        <v/>
      </c>
      <c r="L916" t="str">
        <f>"|"&amp;RIGHT(D916,2)&amp;"|"&amp;C916&amp;"|"&amp;I916&amp;"|"</f>
        <v>||||</v>
      </c>
    </row>
    <row r="917" spans="2:12" thickBot="1">
      <c r="B917" s="46" t="str">
        <f>PHONETIC(C917)</f>
        <v/>
      </c>
      <c r="E917" s="46" ph="1"/>
      <c r="J917" t="str">
        <f>IF(K917="","",IF(COUNTIF(K:K,K917)&gt;=2,"重複あり",""))</f>
        <v/>
      </c>
      <c r="K917" s="180" t="str">
        <f>C917&amp;D917</f>
        <v/>
      </c>
      <c r="L917" t="str">
        <f>"|"&amp;RIGHT(D917,2)&amp;"|"&amp;C917&amp;"|"&amp;I917&amp;"|"</f>
        <v>||||</v>
      </c>
    </row>
    <row r="918" spans="2:12" thickBot="1">
      <c r="B918" s="46" t="str">
        <f>PHONETIC(C918)</f>
        <v/>
      </c>
      <c r="E918" s="46" ph="1"/>
      <c r="J918" t="str">
        <f>IF(K918="","",IF(COUNTIF(K:K,K918)&gt;=2,"重複あり",""))</f>
        <v/>
      </c>
      <c r="K918" s="180" t="str">
        <f>C918&amp;D918</f>
        <v/>
      </c>
      <c r="L918" t="str">
        <f>"|"&amp;RIGHT(D918,2)&amp;"|"&amp;C918&amp;"|"&amp;I918&amp;"|"</f>
        <v>||||</v>
      </c>
    </row>
    <row r="919" spans="2:12" thickBot="1">
      <c r="B919" s="46" t="str">
        <f>PHONETIC(C919)</f>
        <v/>
      </c>
      <c r="E919" s="46" ph="1"/>
      <c r="J919" t="str">
        <f>IF(K919="","",IF(COUNTIF(K:K,K919)&gt;=2,"重複あり",""))</f>
        <v/>
      </c>
      <c r="K919" s="180" t="str">
        <f>C919&amp;D919</f>
        <v/>
      </c>
      <c r="L919" t="str">
        <f>"|"&amp;RIGHT(D919,2)&amp;"|"&amp;C919&amp;"|"&amp;I919&amp;"|"</f>
        <v>||||</v>
      </c>
    </row>
    <row r="920" spans="2:12" thickBot="1">
      <c r="B920" s="46" t="str">
        <f>PHONETIC(C920)</f>
        <v/>
      </c>
      <c r="E920" s="46" ph="1"/>
      <c r="J920" t="str">
        <f>IF(K920="","",IF(COUNTIF(K:K,K920)&gt;=2,"重複あり",""))</f>
        <v/>
      </c>
      <c r="K920" s="180" t="str">
        <f>C920&amp;D920</f>
        <v/>
      </c>
      <c r="L920" t="str">
        <f>"|"&amp;RIGHT(D920,2)&amp;"|"&amp;C920&amp;"|"&amp;I920&amp;"|"</f>
        <v>||||</v>
      </c>
    </row>
    <row r="921" spans="2:12" thickBot="1">
      <c r="B921" s="46" t="str">
        <f>PHONETIC(C921)</f>
        <v/>
      </c>
      <c r="E921" s="46" ph="1"/>
      <c r="J921" t="str">
        <f>IF(K921="","",IF(COUNTIF(K:K,K921)&gt;=2,"重複あり",""))</f>
        <v/>
      </c>
      <c r="K921" s="180" t="str">
        <f>C921&amp;D921</f>
        <v/>
      </c>
      <c r="L921" t="str">
        <f>"|"&amp;RIGHT(D921,2)&amp;"|"&amp;C921&amp;"|"&amp;I921&amp;"|"</f>
        <v>||||</v>
      </c>
    </row>
    <row r="922" spans="2:12" thickBot="1">
      <c r="B922" s="46" t="str">
        <f>PHONETIC(C922)</f>
        <v/>
      </c>
      <c r="E922" s="46" ph="1"/>
      <c r="J922" t="str">
        <f>IF(K922="","",IF(COUNTIF(K:K,K922)&gt;=2,"重複あり",""))</f>
        <v/>
      </c>
      <c r="K922" s="180" t="str">
        <f>C922&amp;D922</f>
        <v/>
      </c>
      <c r="L922" t="str">
        <f>"|"&amp;RIGHT(D922,2)&amp;"|"&amp;C922&amp;"|"&amp;I922&amp;"|"</f>
        <v>||||</v>
      </c>
    </row>
    <row r="923" spans="2:12" thickBot="1">
      <c r="B923" s="46" t="str">
        <f>PHONETIC(C923)</f>
        <v/>
      </c>
      <c r="E923" s="46" ph="1"/>
      <c r="J923" t="str">
        <f>IF(K923="","",IF(COUNTIF(K:K,K923)&gt;=2,"重複あり",""))</f>
        <v/>
      </c>
      <c r="K923" s="180" t="str">
        <f>C923&amp;D923</f>
        <v/>
      </c>
      <c r="L923" t="str">
        <f>"|"&amp;RIGHT(D923,2)&amp;"|"&amp;C923&amp;"|"&amp;I923&amp;"|"</f>
        <v>||||</v>
      </c>
    </row>
    <row r="924" spans="2:12" thickBot="1">
      <c r="B924" s="46" t="str">
        <f>PHONETIC(C924)</f>
        <v/>
      </c>
      <c r="E924" s="46" ph="1"/>
      <c r="J924" t="str">
        <f>IF(K924="","",IF(COUNTIF(K:K,K924)&gt;=2,"重複あり",""))</f>
        <v/>
      </c>
      <c r="K924" s="180" t="str">
        <f>C924&amp;D924</f>
        <v/>
      </c>
      <c r="L924" t="str">
        <f>"|"&amp;RIGHT(D924,2)&amp;"|"&amp;C924&amp;"|"&amp;I924&amp;"|"</f>
        <v>||||</v>
      </c>
    </row>
    <row r="925" spans="2:12" thickBot="1">
      <c r="B925" s="46" t="str">
        <f>PHONETIC(C925)</f>
        <v/>
      </c>
      <c r="E925" s="46" ph="1"/>
      <c r="J925" t="str">
        <f>IF(K925="","",IF(COUNTIF(K:K,K925)&gt;=2,"重複あり",""))</f>
        <v/>
      </c>
      <c r="K925" s="180" t="str">
        <f>C925&amp;D925</f>
        <v/>
      </c>
      <c r="L925" t="str">
        <f>"|"&amp;RIGHT(D925,2)&amp;"|"&amp;C925&amp;"|"&amp;I925&amp;"|"</f>
        <v>||||</v>
      </c>
    </row>
    <row r="926" spans="2:12" thickBot="1">
      <c r="B926" s="46" t="str">
        <f>PHONETIC(C926)</f>
        <v/>
      </c>
      <c r="E926" s="46" ph="1"/>
      <c r="J926" t="str">
        <f>IF(K926="","",IF(COUNTIF(K:K,K926)&gt;=2,"重複あり",""))</f>
        <v/>
      </c>
      <c r="K926" s="180" t="str">
        <f>C926&amp;D926</f>
        <v/>
      </c>
      <c r="L926" t="str">
        <f>"|"&amp;RIGHT(D926,2)&amp;"|"&amp;C926&amp;"|"&amp;I926&amp;"|"</f>
        <v>||||</v>
      </c>
    </row>
    <row r="927" spans="2:12" thickBot="1">
      <c r="B927" s="46" t="str">
        <f>PHONETIC(C927)</f>
        <v/>
      </c>
      <c r="E927" s="46" ph="1"/>
      <c r="J927" t="str">
        <f>IF(K927="","",IF(COUNTIF(K:K,K927)&gt;=2,"重複あり",""))</f>
        <v/>
      </c>
      <c r="K927" s="180" t="str">
        <f>C927&amp;D927</f>
        <v/>
      </c>
      <c r="L927" t="str">
        <f>"|"&amp;RIGHT(D927,2)&amp;"|"&amp;C927&amp;"|"&amp;I927&amp;"|"</f>
        <v>||||</v>
      </c>
    </row>
    <row r="928" spans="2:12" thickBot="1">
      <c r="B928" s="46" t="str">
        <f>PHONETIC(C928)</f>
        <v/>
      </c>
      <c r="E928" s="46" ph="1"/>
      <c r="J928" t="str">
        <f>IF(K928="","",IF(COUNTIF(K:K,K928)&gt;=2,"重複あり",""))</f>
        <v/>
      </c>
      <c r="K928" s="180" t="str">
        <f>C928&amp;D928</f>
        <v/>
      </c>
      <c r="L928" t="str">
        <f>"|"&amp;RIGHT(D928,2)&amp;"|"&amp;C928&amp;"|"&amp;I928&amp;"|"</f>
        <v>||||</v>
      </c>
    </row>
    <row r="929" spans="2:12" thickBot="1">
      <c r="B929" s="46" t="str">
        <f>PHONETIC(C929)</f>
        <v/>
      </c>
      <c r="E929" s="46" ph="1"/>
      <c r="J929" t="str">
        <f>IF(K929="","",IF(COUNTIF(K:K,K929)&gt;=2,"重複あり",""))</f>
        <v/>
      </c>
      <c r="K929" s="180" t="str">
        <f>C929&amp;D929</f>
        <v/>
      </c>
      <c r="L929" t="str">
        <f>"|"&amp;RIGHT(D929,2)&amp;"|"&amp;C929&amp;"|"&amp;I929&amp;"|"</f>
        <v>||||</v>
      </c>
    </row>
    <row r="930" spans="2:12" thickBot="1">
      <c r="B930" s="46" t="str">
        <f>PHONETIC(C930)</f>
        <v/>
      </c>
      <c r="E930" s="46" ph="1"/>
      <c r="J930" t="str">
        <f>IF(K930="","",IF(COUNTIF(K:K,K930)&gt;=2,"重複あり",""))</f>
        <v/>
      </c>
      <c r="K930" s="180" t="str">
        <f>C930&amp;D930</f>
        <v/>
      </c>
      <c r="L930" t="str">
        <f>"|"&amp;RIGHT(D930,2)&amp;"|"&amp;C930&amp;"|"&amp;I930&amp;"|"</f>
        <v>||||</v>
      </c>
    </row>
    <row r="931" spans="2:12" thickBot="1">
      <c r="B931" s="46" t="str">
        <f>PHONETIC(C931)</f>
        <v/>
      </c>
      <c r="E931" s="46" ph="1"/>
      <c r="J931" t="str">
        <f>IF(K931="","",IF(COUNTIF(K:K,K931)&gt;=2,"重複あり",""))</f>
        <v/>
      </c>
      <c r="K931" s="180" t="str">
        <f>C931&amp;D931</f>
        <v/>
      </c>
      <c r="L931" t="str">
        <f>"|"&amp;RIGHT(D931,2)&amp;"|"&amp;C931&amp;"|"&amp;I931&amp;"|"</f>
        <v>||||</v>
      </c>
    </row>
    <row r="932" spans="2:12" thickBot="1">
      <c r="B932" s="46" t="str">
        <f>PHONETIC(C932)</f>
        <v/>
      </c>
      <c r="E932" s="46" ph="1"/>
      <c r="J932" t="str">
        <f>IF(K932="","",IF(COUNTIF(K:K,K932)&gt;=2,"重複あり",""))</f>
        <v/>
      </c>
      <c r="K932" s="180" t="str">
        <f>C932&amp;D932</f>
        <v/>
      </c>
      <c r="L932" t="str">
        <f>"|"&amp;RIGHT(D932,2)&amp;"|"&amp;C932&amp;"|"&amp;I932&amp;"|"</f>
        <v>||||</v>
      </c>
    </row>
    <row r="933" spans="2:12" thickBot="1">
      <c r="B933" s="46" t="str">
        <f>PHONETIC(C933)</f>
        <v/>
      </c>
      <c r="E933" s="46" ph="1"/>
      <c r="J933" t="str">
        <f>IF(K933="","",IF(COUNTIF(K:K,K933)&gt;=2,"重複あり",""))</f>
        <v/>
      </c>
      <c r="K933" s="180" t="str">
        <f>C933&amp;D933</f>
        <v/>
      </c>
      <c r="L933" t="str">
        <f>"|"&amp;RIGHT(D933,2)&amp;"|"&amp;C933&amp;"|"&amp;I933&amp;"|"</f>
        <v>||||</v>
      </c>
    </row>
    <row r="934" spans="2:12" thickBot="1">
      <c r="B934" s="46" t="str">
        <f>PHONETIC(C934)</f>
        <v/>
      </c>
      <c r="E934" s="46" ph="1"/>
      <c r="J934" t="str">
        <f>IF(K934="","",IF(COUNTIF(K:K,K934)&gt;=2,"重複あり",""))</f>
        <v/>
      </c>
      <c r="K934" s="180" t="str">
        <f>C934&amp;D934</f>
        <v/>
      </c>
      <c r="L934" t="str">
        <f>"|"&amp;RIGHT(D934,2)&amp;"|"&amp;C934&amp;"|"&amp;I934&amp;"|"</f>
        <v>||||</v>
      </c>
    </row>
    <row r="935" spans="2:12" thickBot="1">
      <c r="B935" s="46" t="str">
        <f>PHONETIC(C935)</f>
        <v/>
      </c>
      <c r="E935" s="46" ph="1"/>
      <c r="J935" t="str">
        <f>IF(K935="","",IF(COUNTIF(K:K,K935)&gt;=2,"重複あり",""))</f>
        <v/>
      </c>
      <c r="K935" s="180" t="str">
        <f>C935&amp;D935</f>
        <v/>
      </c>
      <c r="L935" t="str">
        <f>"|"&amp;RIGHT(D935,2)&amp;"|"&amp;C935&amp;"|"&amp;I935&amp;"|"</f>
        <v>||||</v>
      </c>
    </row>
    <row r="936" spans="2:12" thickBot="1">
      <c r="B936" s="46" t="str">
        <f>PHONETIC(C936)</f>
        <v/>
      </c>
      <c r="E936" s="46" ph="1"/>
      <c r="J936" t="str">
        <f>IF(K936="","",IF(COUNTIF(K:K,K936)&gt;=2,"重複あり",""))</f>
        <v/>
      </c>
      <c r="K936" s="180" t="str">
        <f>C936&amp;D936</f>
        <v/>
      </c>
      <c r="L936" t="str">
        <f>"|"&amp;RIGHT(D936,2)&amp;"|"&amp;C936&amp;"|"&amp;I936&amp;"|"</f>
        <v>||||</v>
      </c>
    </row>
    <row r="937" spans="2:12" thickBot="1">
      <c r="B937" s="46" t="str">
        <f>PHONETIC(C937)</f>
        <v/>
      </c>
      <c r="E937" s="46" ph="1"/>
      <c r="J937" t="str">
        <f>IF(K937="","",IF(COUNTIF(K:K,K937)&gt;=2,"重複あり",""))</f>
        <v/>
      </c>
      <c r="K937" s="180" t="str">
        <f>C937&amp;D937</f>
        <v/>
      </c>
      <c r="L937" t="str">
        <f>"|"&amp;RIGHT(D937,2)&amp;"|"&amp;C937&amp;"|"&amp;I937&amp;"|"</f>
        <v>||||</v>
      </c>
    </row>
    <row r="938" spans="2:12" thickBot="1">
      <c r="B938" s="46" t="str">
        <f>PHONETIC(C938)</f>
        <v/>
      </c>
      <c r="E938" s="46" ph="1"/>
      <c r="J938" t="str">
        <f>IF(K938="","",IF(COUNTIF(K:K,K938)&gt;=2,"重複あり",""))</f>
        <v/>
      </c>
      <c r="K938" s="180" t="str">
        <f>C938&amp;D938</f>
        <v/>
      </c>
      <c r="L938" t="str">
        <f>"|"&amp;RIGHT(D938,2)&amp;"|"&amp;C938&amp;"|"&amp;I938&amp;"|"</f>
        <v>||||</v>
      </c>
    </row>
    <row r="939" spans="2:12" thickBot="1">
      <c r="B939" s="46" t="str">
        <f>PHONETIC(C939)</f>
        <v/>
      </c>
      <c r="E939" s="46" ph="1"/>
      <c r="J939" t="str">
        <f>IF(K939="","",IF(COUNTIF(K:K,K939)&gt;=2,"重複あり",""))</f>
        <v/>
      </c>
      <c r="K939" s="180" t="str">
        <f>C939&amp;D939</f>
        <v/>
      </c>
      <c r="L939" t="str">
        <f>"|"&amp;RIGHT(D939,2)&amp;"|"&amp;C939&amp;"|"&amp;I939&amp;"|"</f>
        <v>||||</v>
      </c>
    </row>
    <row r="940" spans="2:12" thickBot="1">
      <c r="B940" s="46" t="str">
        <f>PHONETIC(C940)</f>
        <v/>
      </c>
      <c r="E940" s="46" ph="1"/>
      <c r="J940" t="str">
        <f>IF(K940="","",IF(COUNTIF(K:K,K940)&gt;=2,"重複あり",""))</f>
        <v/>
      </c>
      <c r="K940" s="180" t="str">
        <f>C940&amp;D940</f>
        <v/>
      </c>
      <c r="L940" t="str">
        <f>"|"&amp;RIGHT(D940,2)&amp;"|"&amp;C940&amp;"|"&amp;I940&amp;"|"</f>
        <v>||||</v>
      </c>
    </row>
    <row r="941" spans="2:12" thickBot="1">
      <c r="B941" s="46" t="str">
        <f>PHONETIC(C941)</f>
        <v/>
      </c>
      <c r="E941" s="46" ph="1"/>
      <c r="J941" t="str">
        <f>IF(K941="","",IF(COUNTIF(K:K,K941)&gt;=2,"重複あり",""))</f>
        <v/>
      </c>
      <c r="K941" s="180" t="str">
        <f>C941&amp;D941</f>
        <v/>
      </c>
      <c r="L941" t="str">
        <f>"|"&amp;RIGHT(D941,2)&amp;"|"&amp;C941&amp;"|"&amp;I941&amp;"|"</f>
        <v>||||</v>
      </c>
    </row>
    <row r="942" spans="2:12" thickBot="1">
      <c r="B942" s="46" t="str">
        <f>PHONETIC(C942)</f>
        <v/>
      </c>
      <c r="E942" s="46" ph="1"/>
      <c r="J942" t="str">
        <f>IF(K942="","",IF(COUNTIF(K:K,K942)&gt;=2,"重複あり",""))</f>
        <v/>
      </c>
      <c r="K942" s="180" t="str">
        <f>C942&amp;D942</f>
        <v/>
      </c>
      <c r="L942" t="str">
        <f>"|"&amp;RIGHT(D942,2)&amp;"|"&amp;C942&amp;"|"&amp;I942&amp;"|"</f>
        <v>||||</v>
      </c>
    </row>
    <row r="943" spans="2:12" thickBot="1">
      <c r="B943" s="46" t="str">
        <f>PHONETIC(C943)</f>
        <v/>
      </c>
      <c r="E943" s="46" ph="1"/>
      <c r="J943" t="str">
        <f>IF(K943="","",IF(COUNTIF(K:K,K943)&gt;=2,"重複あり",""))</f>
        <v/>
      </c>
      <c r="K943" s="180" t="str">
        <f>C943&amp;D943</f>
        <v/>
      </c>
      <c r="L943" t="str">
        <f>"|"&amp;RIGHT(D943,2)&amp;"|"&amp;C943&amp;"|"&amp;I943&amp;"|"</f>
        <v>||||</v>
      </c>
    </row>
    <row r="944" spans="2:12" thickBot="1">
      <c r="B944" s="46" t="str">
        <f>PHONETIC(C944)</f>
        <v/>
      </c>
      <c r="E944" s="46" ph="1"/>
      <c r="J944" t="str">
        <f>IF(K944="","",IF(COUNTIF(K:K,K944)&gt;=2,"重複あり",""))</f>
        <v/>
      </c>
      <c r="K944" s="180" t="str">
        <f>C944&amp;D944</f>
        <v/>
      </c>
      <c r="L944" t="str">
        <f>"|"&amp;RIGHT(D944,2)&amp;"|"&amp;C944&amp;"|"&amp;I944&amp;"|"</f>
        <v>||||</v>
      </c>
    </row>
    <row r="945" spans="2:12" thickBot="1">
      <c r="B945" s="46" t="str">
        <f>PHONETIC(C945)</f>
        <v/>
      </c>
      <c r="E945" s="46" ph="1"/>
      <c r="J945" t="str">
        <f>IF(K945="","",IF(COUNTIF(K:K,K945)&gt;=2,"重複あり",""))</f>
        <v/>
      </c>
      <c r="K945" s="180" t="str">
        <f>C945&amp;D945</f>
        <v/>
      </c>
      <c r="L945" t="str">
        <f>"|"&amp;RIGHT(D945,2)&amp;"|"&amp;C945&amp;"|"&amp;I945&amp;"|"</f>
        <v>||||</v>
      </c>
    </row>
    <row r="946" spans="2:12" thickBot="1">
      <c r="B946" s="46" t="str">
        <f>PHONETIC(C946)</f>
        <v/>
      </c>
      <c r="E946" s="46" ph="1"/>
      <c r="J946" t="str">
        <f>IF(K946="","",IF(COUNTIF(K:K,K946)&gt;=2,"重複あり",""))</f>
        <v/>
      </c>
      <c r="K946" s="180" t="str">
        <f>C946&amp;D946</f>
        <v/>
      </c>
      <c r="L946" t="str">
        <f>"|"&amp;RIGHT(D946,2)&amp;"|"&amp;C946&amp;"|"&amp;I946&amp;"|"</f>
        <v>||||</v>
      </c>
    </row>
    <row r="947" spans="2:12" thickBot="1">
      <c r="B947" s="46" t="str">
        <f>PHONETIC(C947)</f>
        <v/>
      </c>
      <c r="E947" s="46" ph="1"/>
      <c r="J947" t="str">
        <f>IF(K947="","",IF(COUNTIF(K:K,K947)&gt;=2,"重複あり",""))</f>
        <v/>
      </c>
      <c r="K947" s="180" t="str">
        <f>C947&amp;D947</f>
        <v/>
      </c>
      <c r="L947" t="str">
        <f>"|"&amp;RIGHT(D947,2)&amp;"|"&amp;C947&amp;"|"&amp;I947&amp;"|"</f>
        <v>||||</v>
      </c>
    </row>
    <row r="948" spans="2:12" thickBot="1">
      <c r="B948" s="46" t="str">
        <f>PHONETIC(C948)</f>
        <v/>
      </c>
      <c r="E948" s="46" ph="1"/>
      <c r="J948" t="str">
        <f>IF(K948="","",IF(COUNTIF(K:K,K948)&gt;=2,"重複あり",""))</f>
        <v/>
      </c>
      <c r="K948" s="180" t="str">
        <f>C948&amp;D948</f>
        <v/>
      </c>
      <c r="L948" t="str">
        <f>"|"&amp;RIGHT(D948,2)&amp;"|"&amp;C948&amp;"|"&amp;I948&amp;"|"</f>
        <v>||||</v>
      </c>
    </row>
    <row r="949" spans="2:12" thickBot="1">
      <c r="B949" s="46" t="str">
        <f>PHONETIC(C949)</f>
        <v/>
      </c>
      <c r="E949" s="46" ph="1"/>
      <c r="J949" t="str">
        <f>IF(K949="","",IF(COUNTIF(K:K,K949)&gt;=2,"重複あり",""))</f>
        <v/>
      </c>
      <c r="K949" s="180" t="str">
        <f>C949&amp;D949</f>
        <v/>
      </c>
      <c r="L949" t="str">
        <f>"|"&amp;RIGHT(D949,2)&amp;"|"&amp;C949&amp;"|"&amp;I949&amp;"|"</f>
        <v>||||</v>
      </c>
    </row>
    <row r="950" spans="2:12" thickBot="1">
      <c r="B950" s="46" t="str">
        <f>PHONETIC(C950)</f>
        <v/>
      </c>
      <c r="E950" s="46" ph="1"/>
      <c r="J950" t="str">
        <f>IF(K950="","",IF(COUNTIF(K:K,K950)&gt;=2,"重複あり",""))</f>
        <v/>
      </c>
      <c r="K950" s="180" t="str">
        <f>C950&amp;D950</f>
        <v/>
      </c>
      <c r="L950" t="str">
        <f>"|"&amp;RIGHT(D950,2)&amp;"|"&amp;C950&amp;"|"&amp;I950&amp;"|"</f>
        <v>||||</v>
      </c>
    </row>
    <row r="951" spans="2:12" thickBot="1">
      <c r="B951" s="46" t="str">
        <f>PHONETIC(C951)</f>
        <v/>
      </c>
      <c r="E951" s="46" ph="1"/>
      <c r="J951" t="str">
        <f>IF(K951="","",IF(COUNTIF(K:K,K951)&gt;=2,"重複あり",""))</f>
        <v/>
      </c>
      <c r="K951" s="180" t="str">
        <f>C951&amp;D951</f>
        <v/>
      </c>
      <c r="L951" t="str">
        <f>"|"&amp;RIGHT(D951,2)&amp;"|"&amp;C951&amp;"|"&amp;I951&amp;"|"</f>
        <v>||||</v>
      </c>
    </row>
    <row r="952" spans="2:12" thickBot="1">
      <c r="B952" s="46" t="str">
        <f>PHONETIC(C952)</f>
        <v/>
      </c>
      <c r="E952" s="46" ph="1"/>
      <c r="J952" t="str">
        <f>IF(K952="","",IF(COUNTIF(K:K,K952)&gt;=2,"重複あり",""))</f>
        <v/>
      </c>
      <c r="K952" s="180" t="str">
        <f>C952&amp;D952</f>
        <v/>
      </c>
      <c r="L952" t="str">
        <f>"|"&amp;RIGHT(D952,2)&amp;"|"&amp;C952&amp;"|"&amp;I952&amp;"|"</f>
        <v>||||</v>
      </c>
    </row>
    <row r="953" spans="2:12" thickBot="1">
      <c r="B953" s="46" t="str">
        <f>PHONETIC(C953)</f>
        <v/>
      </c>
      <c r="E953" s="46" ph="1"/>
      <c r="J953" t="str">
        <f>IF(K953="","",IF(COUNTIF(K:K,K953)&gt;=2,"重複あり",""))</f>
        <v/>
      </c>
      <c r="K953" s="180" t="str">
        <f>C953&amp;D953</f>
        <v/>
      </c>
      <c r="L953" t="str">
        <f>"|"&amp;RIGHT(D953,2)&amp;"|"&amp;C953&amp;"|"&amp;I953&amp;"|"</f>
        <v>||||</v>
      </c>
    </row>
    <row r="954" spans="2:12" thickBot="1">
      <c r="B954" s="46" t="str">
        <f>PHONETIC(C954)</f>
        <v/>
      </c>
      <c r="E954" s="46" ph="1"/>
      <c r="J954" t="str">
        <f>IF(K954="","",IF(COUNTIF(K:K,K954)&gt;=2,"重複あり",""))</f>
        <v/>
      </c>
      <c r="K954" s="180" t="str">
        <f>C954&amp;D954</f>
        <v/>
      </c>
      <c r="L954" t="str">
        <f>"|"&amp;RIGHT(D954,2)&amp;"|"&amp;C954&amp;"|"&amp;I954&amp;"|"</f>
        <v>||||</v>
      </c>
    </row>
    <row r="955" spans="2:12" thickBot="1">
      <c r="B955" s="46" t="str">
        <f>PHONETIC(C955)</f>
        <v/>
      </c>
      <c r="E955" s="46" ph="1"/>
      <c r="J955" t="str">
        <f>IF(K955="","",IF(COUNTIF(K:K,K955)&gt;=2,"重複あり",""))</f>
        <v/>
      </c>
      <c r="K955" s="180" t="str">
        <f>C955&amp;D955</f>
        <v/>
      </c>
      <c r="L955" t="str">
        <f>"|"&amp;RIGHT(D955,2)&amp;"|"&amp;C955&amp;"|"&amp;I955&amp;"|"</f>
        <v>||||</v>
      </c>
    </row>
    <row r="956" spans="2:12" thickBot="1">
      <c r="B956" s="46" t="str">
        <f>PHONETIC(C956)</f>
        <v/>
      </c>
      <c r="E956" s="46" ph="1"/>
      <c r="J956" t="str">
        <f>IF(K956="","",IF(COUNTIF(K:K,K956)&gt;=2,"重複あり",""))</f>
        <v/>
      </c>
      <c r="K956" s="180" t="str">
        <f>C956&amp;D956</f>
        <v/>
      </c>
      <c r="L956" t="str">
        <f>"|"&amp;RIGHT(D956,2)&amp;"|"&amp;C956&amp;"|"&amp;I956&amp;"|"</f>
        <v>||||</v>
      </c>
    </row>
    <row r="957" spans="2:12" thickBot="1">
      <c r="B957" s="46" t="str">
        <f>PHONETIC(C957)</f>
        <v/>
      </c>
      <c r="E957" s="46" ph="1"/>
      <c r="J957" t="str">
        <f>IF(K957="","",IF(COUNTIF(K:K,K957)&gt;=2,"重複あり",""))</f>
        <v/>
      </c>
      <c r="K957" s="180" t="str">
        <f>C957&amp;D957</f>
        <v/>
      </c>
      <c r="L957" t="str">
        <f>"|"&amp;RIGHT(D957,2)&amp;"|"&amp;C957&amp;"|"&amp;I957&amp;"|"</f>
        <v>||||</v>
      </c>
    </row>
    <row r="958" spans="2:12" thickBot="1">
      <c r="B958" s="46" t="str">
        <f>PHONETIC(C958)</f>
        <v/>
      </c>
      <c r="E958" s="46" ph="1"/>
      <c r="J958" t="str">
        <f>IF(K958="","",IF(COUNTIF(K:K,K958)&gt;=2,"重複あり",""))</f>
        <v/>
      </c>
      <c r="K958" s="180" t="str">
        <f>C958&amp;D958</f>
        <v/>
      </c>
      <c r="L958" t="str">
        <f>"|"&amp;RIGHT(D958,2)&amp;"|"&amp;C958&amp;"|"&amp;I958&amp;"|"</f>
        <v>||||</v>
      </c>
    </row>
    <row r="959" spans="2:12" thickBot="1">
      <c r="B959" s="46" t="str">
        <f>PHONETIC(C959)</f>
        <v/>
      </c>
      <c r="E959" s="46" ph="1"/>
      <c r="J959" t="str">
        <f>IF(K959="","",IF(COUNTIF(K:K,K959)&gt;=2,"重複あり",""))</f>
        <v/>
      </c>
      <c r="K959" s="180" t="str">
        <f>C959&amp;D959</f>
        <v/>
      </c>
      <c r="L959" t="str">
        <f>"|"&amp;RIGHT(D959,2)&amp;"|"&amp;C959&amp;"|"&amp;I959&amp;"|"</f>
        <v>||||</v>
      </c>
    </row>
    <row r="960" spans="2:12" thickBot="1">
      <c r="B960" s="46" t="str">
        <f>PHONETIC(C960)</f>
        <v/>
      </c>
      <c r="E960" s="46" ph="1"/>
      <c r="J960" t="str">
        <f>IF(K960="","",IF(COUNTIF(K:K,K960)&gt;=2,"重複あり",""))</f>
        <v/>
      </c>
      <c r="K960" s="180" t="str">
        <f>C960&amp;D960</f>
        <v/>
      </c>
      <c r="L960" t="str">
        <f>"|"&amp;RIGHT(D960,2)&amp;"|"&amp;C960&amp;"|"&amp;I960&amp;"|"</f>
        <v>||||</v>
      </c>
    </row>
    <row r="961" spans="2:12" thickBot="1">
      <c r="B961" s="46" t="str">
        <f>PHONETIC(C961)</f>
        <v/>
      </c>
      <c r="E961" s="46" ph="1"/>
      <c r="J961" t="str">
        <f>IF(K961="","",IF(COUNTIF(K:K,K961)&gt;=2,"重複あり",""))</f>
        <v/>
      </c>
      <c r="K961" s="180" t="str">
        <f>C961&amp;D961</f>
        <v/>
      </c>
      <c r="L961" t="str">
        <f>"|"&amp;RIGHT(D961,2)&amp;"|"&amp;C961&amp;"|"&amp;I961&amp;"|"</f>
        <v>||||</v>
      </c>
    </row>
    <row r="962" spans="2:12" thickBot="1">
      <c r="B962" s="46" t="str">
        <f>PHONETIC(C962)</f>
        <v/>
      </c>
      <c r="E962" s="46" ph="1"/>
      <c r="J962" t="str">
        <f>IF(K962="","",IF(COUNTIF(K:K,K962)&gt;=2,"重複あり",""))</f>
        <v/>
      </c>
      <c r="K962" s="180" t="str">
        <f>C962&amp;D962</f>
        <v/>
      </c>
      <c r="L962" t="str">
        <f>"|"&amp;RIGHT(D962,2)&amp;"|"&amp;C962&amp;"|"&amp;I962&amp;"|"</f>
        <v>||||</v>
      </c>
    </row>
    <row r="963" spans="2:12" thickBot="1">
      <c r="B963" s="46" t="str">
        <f>PHONETIC(C963)</f>
        <v/>
      </c>
      <c r="E963" s="46" ph="1"/>
      <c r="J963" t="str">
        <f>IF(K963="","",IF(COUNTIF(K:K,K963)&gt;=2,"重複あり",""))</f>
        <v/>
      </c>
      <c r="K963" s="180" t="str">
        <f>C963&amp;D963</f>
        <v/>
      </c>
      <c r="L963" t="str">
        <f>"|"&amp;RIGHT(D963,2)&amp;"|"&amp;C963&amp;"|"&amp;I963&amp;"|"</f>
        <v>||||</v>
      </c>
    </row>
    <row r="964" spans="2:12" thickBot="1">
      <c r="B964" s="46" t="str">
        <f>PHONETIC(C964)</f>
        <v/>
      </c>
      <c r="E964" s="46" ph="1"/>
      <c r="J964" t="str">
        <f>IF(K964="","",IF(COUNTIF(K:K,K964)&gt;=2,"重複あり",""))</f>
        <v/>
      </c>
      <c r="K964" s="180" t="str">
        <f>C964&amp;D964</f>
        <v/>
      </c>
      <c r="L964" t="str">
        <f>"|"&amp;RIGHT(D964,2)&amp;"|"&amp;C964&amp;"|"&amp;I964&amp;"|"</f>
        <v>||||</v>
      </c>
    </row>
    <row r="965" spans="2:12" thickBot="1">
      <c r="B965" s="46" t="str">
        <f>PHONETIC(C965)</f>
        <v/>
      </c>
      <c r="E965" s="46" ph="1"/>
      <c r="J965" t="str">
        <f>IF(K965="","",IF(COUNTIF(K:K,K965)&gt;=2,"重複あり",""))</f>
        <v/>
      </c>
      <c r="K965" s="180" t="str">
        <f>C965&amp;D965</f>
        <v/>
      </c>
      <c r="L965" t="str">
        <f>"|"&amp;RIGHT(D965,2)&amp;"|"&amp;C965&amp;"|"&amp;I965&amp;"|"</f>
        <v>||||</v>
      </c>
    </row>
    <row r="966" spans="2:12" thickBot="1">
      <c r="B966" s="46" t="str">
        <f>PHONETIC(C966)</f>
        <v/>
      </c>
      <c r="E966" s="46" ph="1"/>
      <c r="J966" t="str">
        <f>IF(K966="","",IF(COUNTIF(K:K,K966)&gt;=2,"重複あり",""))</f>
        <v/>
      </c>
      <c r="K966" s="180" t="str">
        <f>C966&amp;D966</f>
        <v/>
      </c>
      <c r="L966" t="str">
        <f>"|"&amp;RIGHT(D966,2)&amp;"|"&amp;C966&amp;"|"&amp;I966&amp;"|"</f>
        <v>||||</v>
      </c>
    </row>
    <row r="967" spans="2:12" thickBot="1">
      <c r="B967" s="46" t="str">
        <f>PHONETIC(C967)</f>
        <v/>
      </c>
      <c r="E967" s="46" ph="1"/>
      <c r="J967" t="str">
        <f>IF(K967="","",IF(COUNTIF(K:K,K967)&gt;=2,"重複あり",""))</f>
        <v/>
      </c>
      <c r="K967" s="180" t="str">
        <f>C967&amp;D967</f>
        <v/>
      </c>
      <c r="L967" t="str">
        <f>"|"&amp;RIGHT(D967,2)&amp;"|"&amp;C967&amp;"|"&amp;I967&amp;"|"</f>
        <v>||||</v>
      </c>
    </row>
    <row r="968" spans="2:12" thickBot="1">
      <c r="B968" s="46" t="str">
        <f>PHONETIC(C968)</f>
        <v/>
      </c>
      <c r="E968" s="46" ph="1"/>
      <c r="J968" t="str">
        <f>IF(K968="","",IF(COUNTIF(K:K,K968)&gt;=2,"重複あり",""))</f>
        <v/>
      </c>
      <c r="K968" s="180" t="str">
        <f>C968&amp;D968</f>
        <v/>
      </c>
      <c r="L968" t="str">
        <f>"|"&amp;RIGHT(D968,2)&amp;"|"&amp;C968&amp;"|"&amp;I968&amp;"|"</f>
        <v>||||</v>
      </c>
    </row>
    <row r="969" spans="2:12" thickBot="1">
      <c r="B969" s="46" t="str">
        <f>PHONETIC(C969)</f>
        <v/>
      </c>
      <c r="E969" s="46" ph="1"/>
      <c r="J969" t="str">
        <f>IF(K969="","",IF(COUNTIF(K:K,K969)&gt;=2,"重複あり",""))</f>
        <v/>
      </c>
      <c r="K969" s="180" t="str">
        <f>C969&amp;D969</f>
        <v/>
      </c>
      <c r="L969" t="str">
        <f>"|"&amp;RIGHT(D969,2)&amp;"|"&amp;C969&amp;"|"&amp;I969&amp;"|"</f>
        <v>||||</v>
      </c>
    </row>
    <row r="970" spans="2:12" thickBot="1">
      <c r="B970" s="46" t="str">
        <f>PHONETIC(C970)</f>
        <v/>
      </c>
      <c r="E970" s="46" ph="1"/>
      <c r="J970" t="str">
        <f>IF(K970="","",IF(COUNTIF(K:K,K970)&gt;=2,"重複あり",""))</f>
        <v/>
      </c>
      <c r="K970" s="180" t="str">
        <f>C970&amp;D970</f>
        <v/>
      </c>
      <c r="L970" t="str">
        <f>"|"&amp;RIGHT(D970,2)&amp;"|"&amp;C970&amp;"|"&amp;I970&amp;"|"</f>
        <v>||||</v>
      </c>
    </row>
    <row r="971" spans="2:12" thickBot="1">
      <c r="B971" s="46" t="str">
        <f>PHONETIC(C971)</f>
        <v/>
      </c>
      <c r="E971" s="46" ph="1"/>
      <c r="J971" t="str">
        <f>IF(K971="","",IF(COUNTIF(K:K,K971)&gt;=2,"重複あり",""))</f>
        <v/>
      </c>
      <c r="K971" s="180" t="str">
        <f>C971&amp;D971</f>
        <v/>
      </c>
      <c r="L971" t="str">
        <f>"|"&amp;RIGHT(D971,2)&amp;"|"&amp;C971&amp;"|"&amp;I971&amp;"|"</f>
        <v>||||</v>
      </c>
    </row>
    <row r="972" spans="2:12" thickBot="1">
      <c r="B972" s="46" t="str">
        <f>PHONETIC(C972)</f>
        <v/>
      </c>
      <c r="E972" s="46" ph="1"/>
      <c r="J972" t="str">
        <f>IF(K972="","",IF(COUNTIF(K:K,K972)&gt;=2,"重複あり",""))</f>
        <v/>
      </c>
      <c r="K972" s="180" t="str">
        <f>C972&amp;D972</f>
        <v/>
      </c>
      <c r="L972" t="str">
        <f>"|"&amp;RIGHT(D972,2)&amp;"|"&amp;C972&amp;"|"&amp;I972&amp;"|"</f>
        <v>||||</v>
      </c>
    </row>
    <row r="973" spans="2:12" thickBot="1">
      <c r="B973" s="46" t="str">
        <f>PHONETIC(C973)</f>
        <v/>
      </c>
      <c r="E973" s="46" ph="1"/>
      <c r="J973" t="str">
        <f>IF(K973="","",IF(COUNTIF(K:K,K973)&gt;=2,"重複あり",""))</f>
        <v/>
      </c>
      <c r="K973" s="180" t="str">
        <f>C973&amp;D973</f>
        <v/>
      </c>
      <c r="L973" t="str">
        <f>"|"&amp;RIGHT(D973,2)&amp;"|"&amp;C973&amp;"|"&amp;I973&amp;"|"</f>
        <v>||||</v>
      </c>
    </row>
    <row r="974" spans="2:12" thickBot="1">
      <c r="B974" s="46" t="str">
        <f>PHONETIC(C974)</f>
        <v/>
      </c>
      <c r="E974" s="46" ph="1"/>
      <c r="J974" t="str">
        <f>IF(K974="","",IF(COUNTIF(K:K,K974)&gt;=2,"重複あり",""))</f>
        <v/>
      </c>
      <c r="K974" s="180" t="str">
        <f>C974&amp;D974</f>
        <v/>
      </c>
      <c r="L974" t="str">
        <f>"|"&amp;RIGHT(D974,2)&amp;"|"&amp;C974&amp;"|"&amp;I974&amp;"|"</f>
        <v>||||</v>
      </c>
    </row>
    <row r="975" spans="2:12" thickBot="1">
      <c r="B975" s="46" t="str">
        <f>PHONETIC(C975)</f>
        <v/>
      </c>
      <c r="E975" s="46" ph="1"/>
      <c r="J975" t="str">
        <f>IF(K975="","",IF(COUNTIF(K:K,K975)&gt;=2,"重複あり",""))</f>
        <v/>
      </c>
      <c r="K975" s="180" t="str">
        <f>C975&amp;D975</f>
        <v/>
      </c>
      <c r="L975" t="str">
        <f>"|"&amp;RIGHT(D975,2)&amp;"|"&amp;C975&amp;"|"&amp;I975&amp;"|"</f>
        <v>||||</v>
      </c>
    </row>
    <row r="976" spans="2:12" thickBot="1">
      <c r="B976" s="46" t="str">
        <f>PHONETIC(C976)</f>
        <v/>
      </c>
      <c r="E976" s="46" ph="1"/>
      <c r="J976" t="str">
        <f>IF(K976="","",IF(COUNTIF(K:K,K976)&gt;=2,"重複あり",""))</f>
        <v/>
      </c>
      <c r="K976" s="180" t="str">
        <f>C976&amp;D976</f>
        <v/>
      </c>
      <c r="L976" t="str">
        <f>"|"&amp;RIGHT(D976,2)&amp;"|"&amp;C976&amp;"|"&amp;I976&amp;"|"</f>
        <v>||||</v>
      </c>
    </row>
    <row r="977" spans="2:12" thickBot="1">
      <c r="B977" s="46" t="str">
        <f>PHONETIC(C977)</f>
        <v/>
      </c>
      <c r="E977" s="46" ph="1"/>
      <c r="J977" t="str">
        <f>IF(K977="","",IF(COUNTIF(K:K,K977)&gt;=2,"重複あり",""))</f>
        <v/>
      </c>
      <c r="K977" s="180" t="str">
        <f>C977&amp;D977</f>
        <v/>
      </c>
      <c r="L977" t="str">
        <f>"|"&amp;RIGHT(D977,2)&amp;"|"&amp;C977&amp;"|"&amp;I977&amp;"|"</f>
        <v>||||</v>
      </c>
    </row>
    <row r="978" spans="2:12" thickBot="1">
      <c r="B978" s="46" t="str">
        <f>PHONETIC(C978)</f>
        <v/>
      </c>
      <c r="E978" s="46" ph="1"/>
      <c r="J978" t="str">
        <f>IF(K978="","",IF(COUNTIF(K:K,K978)&gt;=2,"重複あり",""))</f>
        <v/>
      </c>
      <c r="K978" s="180" t="str">
        <f>C978&amp;D978</f>
        <v/>
      </c>
      <c r="L978" t="str">
        <f>"|"&amp;RIGHT(D978,2)&amp;"|"&amp;C978&amp;"|"&amp;I978&amp;"|"</f>
        <v>||||</v>
      </c>
    </row>
    <row r="979" spans="2:12" thickBot="1">
      <c r="B979" s="46" t="str">
        <f>PHONETIC(C979)</f>
        <v/>
      </c>
      <c r="E979" s="46" ph="1"/>
      <c r="J979" t="str">
        <f>IF(K979="","",IF(COUNTIF(K:K,K979)&gt;=2,"重複あり",""))</f>
        <v/>
      </c>
      <c r="K979" s="180" t="str">
        <f>C979&amp;D979</f>
        <v/>
      </c>
      <c r="L979" t="str">
        <f>"|"&amp;RIGHT(D979,2)&amp;"|"&amp;C979&amp;"|"&amp;I979&amp;"|"</f>
        <v>||||</v>
      </c>
    </row>
    <row r="980" spans="2:12" thickBot="1">
      <c r="B980" s="46" t="str">
        <f>PHONETIC(C980)</f>
        <v/>
      </c>
      <c r="E980" s="46" ph="1"/>
      <c r="J980" t="str">
        <f>IF(K980="","",IF(COUNTIF(K:K,K980)&gt;=2,"重複あり",""))</f>
        <v/>
      </c>
      <c r="K980" s="180" t="str">
        <f>C980&amp;D980</f>
        <v/>
      </c>
      <c r="L980" t="str">
        <f>"|"&amp;RIGHT(D980,2)&amp;"|"&amp;C980&amp;"|"&amp;I980&amp;"|"</f>
        <v>||||</v>
      </c>
    </row>
    <row r="981" spans="2:12" thickBot="1">
      <c r="B981" s="46" t="str">
        <f>PHONETIC(C981)</f>
        <v/>
      </c>
      <c r="E981" s="46" ph="1"/>
      <c r="J981" t="str">
        <f>IF(K981="","",IF(COUNTIF(K:K,K981)&gt;=2,"重複あり",""))</f>
        <v/>
      </c>
      <c r="K981" s="180" t="str">
        <f>C981&amp;D981</f>
        <v/>
      </c>
      <c r="L981" t="str">
        <f>"|"&amp;RIGHT(D981,2)&amp;"|"&amp;C981&amp;"|"&amp;I981&amp;"|"</f>
        <v>||||</v>
      </c>
    </row>
    <row r="982" spans="2:12" thickBot="1">
      <c r="B982" s="46" t="str">
        <f>PHONETIC(C982)</f>
        <v/>
      </c>
      <c r="E982" s="46" ph="1"/>
      <c r="J982" t="str">
        <f>IF(K982="","",IF(COUNTIF(K:K,K982)&gt;=2,"重複あり",""))</f>
        <v/>
      </c>
      <c r="K982" s="180" t="str">
        <f>C982&amp;D982</f>
        <v/>
      </c>
      <c r="L982" t="str">
        <f>"|"&amp;RIGHT(D982,2)&amp;"|"&amp;C982&amp;"|"&amp;I982&amp;"|"</f>
        <v>||||</v>
      </c>
    </row>
    <row r="983" spans="2:12" thickBot="1">
      <c r="B983" s="46" t="str">
        <f>PHONETIC(C983)</f>
        <v/>
      </c>
      <c r="E983" s="46" ph="1"/>
      <c r="J983" t="str">
        <f>IF(K983="","",IF(COUNTIF(K:K,K983)&gt;=2,"重複あり",""))</f>
        <v/>
      </c>
      <c r="K983" s="180" t="str">
        <f>C983&amp;D983</f>
        <v/>
      </c>
      <c r="L983" t="str">
        <f>"|"&amp;RIGHT(D983,2)&amp;"|"&amp;C983&amp;"|"&amp;I983&amp;"|"</f>
        <v>||||</v>
      </c>
    </row>
    <row r="984" spans="2:12" thickBot="1">
      <c r="B984" s="46" t="str">
        <f>PHONETIC(C984)</f>
        <v/>
      </c>
      <c r="E984" s="46" ph="1"/>
      <c r="J984" t="str">
        <f>IF(K984="","",IF(COUNTIF(K:K,K984)&gt;=2,"重複あり",""))</f>
        <v/>
      </c>
      <c r="K984" s="180" t="str">
        <f>C984&amp;D984</f>
        <v/>
      </c>
      <c r="L984" t="str">
        <f>"|"&amp;RIGHT(D984,2)&amp;"|"&amp;C984&amp;"|"&amp;I984&amp;"|"</f>
        <v>||||</v>
      </c>
    </row>
    <row r="985" spans="2:12" thickBot="1">
      <c r="B985" s="46" t="str">
        <f>PHONETIC(C985)</f>
        <v/>
      </c>
      <c r="E985" s="46" ph="1"/>
      <c r="J985" t="str">
        <f>IF(K985="","",IF(COUNTIF(K:K,K985)&gt;=2,"重複あり",""))</f>
        <v/>
      </c>
      <c r="K985" s="180" t="str">
        <f>C985&amp;D985</f>
        <v/>
      </c>
      <c r="L985" t="str">
        <f>"|"&amp;RIGHT(D985,2)&amp;"|"&amp;C985&amp;"|"&amp;I985&amp;"|"</f>
        <v>||||</v>
      </c>
    </row>
    <row r="986" spans="2:12" thickBot="1">
      <c r="B986" s="46" t="str">
        <f>PHONETIC(C986)</f>
        <v/>
      </c>
      <c r="E986" s="46" ph="1"/>
      <c r="J986" t="str">
        <f>IF(K986="","",IF(COUNTIF(K:K,K986)&gt;=2,"重複あり",""))</f>
        <v/>
      </c>
      <c r="K986" s="180" t="str">
        <f>C986&amp;D986</f>
        <v/>
      </c>
      <c r="L986" t="str">
        <f>"|"&amp;RIGHT(D986,2)&amp;"|"&amp;C986&amp;"|"&amp;I986&amp;"|"</f>
        <v>||||</v>
      </c>
    </row>
    <row r="987" spans="2:12" thickBot="1">
      <c r="B987" s="46" t="str">
        <f>PHONETIC(C987)</f>
        <v/>
      </c>
      <c r="E987" s="46" ph="1"/>
      <c r="J987" t="str">
        <f>IF(K987="","",IF(COUNTIF(K:K,K987)&gt;=2,"重複あり",""))</f>
        <v/>
      </c>
      <c r="K987" s="180" t="str">
        <f>C987&amp;D987</f>
        <v/>
      </c>
      <c r="L987" t="str">
        <f>"|"&amp;RIGHT(D987,2)&amp;"|"&amp;C987&amp;"|"&amp;I987&amp;"|"</f>
        <v>||||</v>
      </c>
    </row>
    <row r="988" spans="2:12" thickBot="1">
      <c r="B988" s="46" t="str">
        <f>PHONETIC(C988)</f>
        <v/>
      </c>
      <c r="E988" s="46" ph="1"/>
      <c r="J988" t="str">
        <f>IF(K988="","",IF(COUNTIF(K:K,K988)&gt;=2,"重複あり",""))</f>
        <v/>
      </c>
      <c r="K988" s="180" t="str">
        <f>C988&amp;D988</f>
        <v/>
      </c>
      <c r="L988" t="str">
        <f>"|"&amp;RIGHT(D988,2)&amp;"|"&amp;C988&amp;"|"&amp;I988&amp;"|"</f>
        <v>||||</v>
      </c>
    </row>
    <row r="989" spans="2:12" thickBot="1">
      <c r="B989" s="46" t="str">
        <f>PHONETIC(C989)</f>
        <v/>
      </c>
      <c r="E989" s="46" ph="1"/>
      <c r="J989" t="str">
        <f>IF(K989="","",IF(COUNTIF(K:K,K989)&gt;=2,"重複あり",""))</f>
        <v/>
      </c>
      <c r="K989" s="180" t="str">
        <f>C989&amp;D989</f>
        <v/>
      </c>
      <c r="L989" t="str">
        <f>"|"&amp;RIGHT(D989,2)&amp;"|"&amp;C989&amp;"|"&amp;I989&amp;"|"</f>
        <v>||||</v>
      </c>
    </row>
    <row r="990" spans="2:12" thickBot="1">
      <c r="B990" s="46" t="str">
        <f>PHONETIC(C990)</f>
        <v/>
      </c>
      <c r="E990" s="46" ph="1"/>
      <c r="J990" t="str">
        <f>IF(K990="","",IF(COUNTIF(K:K,K990)&gt;=2,"重複あり",""))</f>
        <v/>
      </c>
      <c r="K990" s="180" t="str">
        <f>C990&amp;D990</f>
        <v/>
      </c>
      <c r="L990" t="str">
        <f>"|"&amp;RIGHT(D990,2)&amp;"|"&amp;C990&amp;"|"&amp;I990&amp;"|"</f>
        <v>||||</v>
      </c>
    </row>
    <row r="991" spans="2:12" thickBot="1">
      <c r="B991" s="46" t="str">
        <f>PHONETIC(C991)</f>
        <v/>
      </c>
      <c r="E991" s="46" ph="1"/>
      <c r="J991" t="str">
        <f>IF(K991="","",IF(COUNTIF(K:K,K991)&gt;=2,"重複あり",""))</f>
        <v/>
      </c>
      <c r="K991" s="180" t="str">
        <f>C991&amp;D991</f>
        <v/>
      </c>
      <c r="L991" t="str">
        <f>"|"&amp;RIGHT(D991,2)&amp;"|"&amp;C991&amp;"|"&amp;I991&amp;"|"</f>
        <v>||||</v>
      </c>
    </row>
    <row r="992" spans="2:12" thickBot="1">
      <c r="B992" s="46" t="str">
        <f>PHONETIC(C992)</f>
        <v/>
      </c>
      <c r="E992" s="46" ph="1"/>
      <c r="J992" t="str">
        <f>IF(K992="","",IF(COUNTIF(K:K,K992)&gt;=2,"重複あり",""))</f>
        <v/>
      </c>
      <c r="K992" s="180" t="str">
        <f>C992&amp;D992</f>
        <v/>
      </c>
      <c r="L992" t="str">
        <f>"|"&amp;RIGHT(D992,2)&amp;"|"&amp;C992&amp;"|"&amp;I992&amp;"|"</f>
        <v>||||</v>
      </c>
    </row>
    <row r="993" spans="2:12" thickBot="1">
      <c r="B993" s="46" t="str">
        <f>PHONETIC(C993)</f>
        <v/>
      </c>
      <c r="E993" s="46" ph="1"/>
      <c r="J993" t="str">
        <f>IF(K993="","",IF(COUNTIF(K:K,K993)&gt;=2,"重複あり",""))</f>
        <v/>
      </c>
      <c r="K993" s="180" t="str">
        <f>C993&amp;D993</f>
        <v/>
      </c>
      <c r="L993" t="str">
        <f>"|"&amp;RIGHT(D993,2)&amp;"|"&amp;C993&amp;"|"&amp;I993&amp;"|"</f>
        <v>||||</v>
      </c>
    </row>
    <row r="994" spans="2:12" thickBot="1">
      <c r="B994" s="46" t="str">
        <f>PHONETIC(C994)</f>
        <v/>
      </c>
      <c r="E994" s="46" ph="1"/>
      <c r="J994" t="str">
        <f>IF(K994="","",IF(COUNTIF(K:K,K994)&gt;=2,"重複あり",""))</f>
        <v/>
      </c>
      <c r="K994" s="180" t="str">
        <f>C994&amp;D994</f>
        <v/>
      </c>
      <c r="L994" t="str">
        <f>"|"&amp;RIGHT(D994,2)&amp;"|"&amp;C994&amp;"|"&amp;I994&amp;"|"</f>
        <v>||||</v>
      </c>
    </row>
    <row r="995" spans="2:12" thickBot="1">
      <c r="B995" s="46" t="str">
        <f>PHONETIC(C995)</f>
        <v/>
      </c>
      <c r="E995" s="46" ph="1"/>
      <c r="J995" t="str">
        <f>IF(K995="","",IF(COUNTIF(K:K,K995)&gt;=2,"重複あり",""))</f>
        <v/>
      </c>
      <c r="K995" s="180" t="str">
        <f>C995&amp;D995</f>
        <v/>
      </c>
      <c r="L995" t="str">
        <f>"|"&amp;RIGHT(D995,2)&amp;"|"&amp;C995&amp;"|"&amp;I995&amp;"|"</f>
        <v>||||</v>
      </c>
    </row>
    <row r="996" spans="2:12" thickBot="1">
      <c r="B996" s="46" t="str">
        <f>PHONETIC(C996)</f>
        <v/>
      </c>
      <c r="E996" s="46" ph="1"/>
      <c r="J996" t="str">
        <f>IF(K996="","",IF(COUNTIF(K:K,K996)&gt;=2,"重複あり",""))</f>
        <v/>
      </c>
      <c r="K996" s="180" t="str">
        <f>C996&amp;D996</f>
        <v/>
      </c>
      <c r="L996" t="str">
        <f>"|"&amp;RIGHT(D996,2)&amp;"|"&amp;C996&amp;"|"&amp;I996&amp;"|"</f>
        <v>||||</v>
      </c>
    </row>
    <row r="997" spans="2:12" thickBot="1">
      <c r="B997" s="46" t="str">
        <f>PHONETIC(C997)</f>
        <v/>
      </c>
      <c r="E997" s="46" ph="1"/>
      <c r="J997" t="str">
        <f>IF(K997="","",IF(COUNTIF(K:K,K997)&gt;=2,"重複あり",""))</f>
        <v/>
      </c>
      <c r="K997" s="180" t="str">
        <f>C997&amp;D997</f>
        <v/>
      </c>
      <c r="L997" t="str">
        <f>"|"&amp;RIGHT(D997,2)&amp;"|"&amp;C997&amp;"|"&amp;I997&amp;"|"</f>
        <v>||||</v>
      </c>
    </row>
    <row r="998" spans="2:12" thickBot="1">
      <c r="B998" s="46" t="str">
        <f>PHONETIC(C998)</f>
        <v/>
      </c>
      <c r="E998" s="46" ph="1"/>
      <c r="J998" t="str">
        <f>IF(K998="","",IF(COUNTIF(K:K,K998)&gt;=2,"重複あり",""))</f>
        <v/>
      </c>
      <c r="K998" s="180" t="str">
        <f>C998&amp;D998</f>
        <v/>
      </c>
      <c r="L998" t="str">
        <f>"|"&amp;RIGHT(D998,2)&amp;"|"&amp;C998&amp;"|"&amp;I998&amp;"|"</f>
        <v>||||</v>
      </c>
    </row>
    <row r="999" spans="2:12" thickBot="1">
      <c r="B999" s="46" t="str">
        <f>PHONETIC(C999)</f>
        <v/>
      </c>
      <c r="E999" s="46" ph="1"/>
      <c r="J999" t="str">
        <f>IF(K999="","",IF(COUNTIF(K:K,K999)&gt;=2,"重複あり",""))</f>
        <v/>
      </c>
      <c r="K999" s="180" t="str">
        <f>C999&amp;D999</f>
        <v/>
      </c>
      <c r="L999" t="str">
        <f>"|"&amp;RIGHT(D999,2)&amp;"|"&amp;C999&amp;"|"&amp;I999&amp;"|"</f>
        <v>||||</v>
      </c>
    </row>
    <row r="1000" spans="2:12" thickBot="1">
      <c r="B1000" s="46" t="str">
        <f>PHONETIC(C1000)</f>
        <v/>
      </c>
      <c r="E1000" s="46" ph="1"/>
      <c r="J1000" t="str">
        <f>IF(K1000="","",IF(COUNTIF(K:K,K1000)&gt;=2,"重複あり",""))</f>
        <v/>
      </c>
      <c r="K1000" s="180" t="str">
        <f>C1000&amp;D1000</f>
        <v/>
      </c>
      <c r="L1000" t="str">
        <f>"|"&amp;RIGHT(D1000,2)&amp;"|"&amp;C1000&amp;"|"&amp;I1000&amp;"|"</f>
        <v>||||</v>
      </c>
    </row>
    <row r="1001" spans="2:12" thickBot="1">
      <c r="J1001" t="str">
        <f>IF(K1001="","",IF(COUNTIF(K:K,K1001)&gt;=2,"重複あり",""))</f>
        <v/>
      </c>
      <c r="K1001" s="180" t="str">
        <f>C1001&amp;D1001</f>
        <v/>
      </c>
      <c r="L1001" t="str">
        <f>"|"&amp;RIGHT(D1001,2)&amp;"|"&amp;C1001&amp;"|"&amp;I1001&amp;"|"</f>
        <v>||||</v>
      </c>
    </row>
  </sheetData>
  <autoFilter ref="A1:L1001">
    <sortState ref="A2:L1001">
      <sortCondition ref="D1:D1001"/>
    </sortState>
  </autoFilter>
  <phoneticPr fontId="1" type="Hiragan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9"/>
  <sheetViews>
    <sheetView workbookViewId="0">
      <pane ySplit="1" topLeftCell="A2" activePane="bottomLeft" state="frozen"/>
      <selection pane="bottomLeft" activeCell="B2" sqref="B2:B38"/>
    </sheetView>
  </sheetViews>
  <sheetFormatPr defaultRowHeight="13.5"/>
  <cols>
    <col min="1" max="1" width="16.625" customWidth="1"/>
    <col min="2" max="2" width="10.75" customWidth="1"/>
    <col min="7" max="7" width="21.75" customWidth="1"/>
  </cols>
  <sheetData>
    <row r="1" spans="1:7">
      <c r="A1" s="62" t="s">
        <v>2</v>
      </c>
      <c r="B1" s="63" t="s">
        <v>154</v>
      </c>
      <c r="C1" s="62" t="s">
        <v>5</v>
      </c>
      <c r="D1" s="62" t="s">
        <v>7</v>
      </c>
      <c r="E1" s="62" t="s">
        <v>9</v>
      </c>
      <c r="F1" s="62" t="s">
        <v>11</v>
      </c>
      <c r="G1" s="63" t="s">
        <v>761</v>
      </c>
    </row>
    <row r="2" spans="1:7">
      <c r="A2" s="64" t="s">
        <v>762</v>
      </c>
      <c r="B2" s="73">
        <f>ROUNDDOWN(SUM(C2:E2)/10,0)+1</f>
        <v>2</v>
      </c>
      <c r="C2" s="65">
        <v>5</v>
      </c>
      <c r="D2" s="65">
        <v>4</v>
      </c>
      <c r="E2" s="65">
        <v>3</v>
      </c>
      <c r="F2" s="65">
        <v>1</v>
      </c>
      <c r="G2" s="65" t="s">
        <v>12</v>
      </c>
    </row>
    <row r="3" spans="1:7">
      <c r="A3" s="64" t="s">
        <v>763</v>
      </c>
      <c r="B3" s="73">
        <f t="shared" ref="B3:B38" si="0">ROUNDDOWN(SUM(C3:E3)/10,0)+1</f>
        <v>2</v>
      </c>
      <c r="C3" s="65">
        <v>5</v>
      </c>
      <c r="D3" s="65">
        <v>3</v>
      </c>
      <c r="E3" s="65">
        <v>4</v>
      </c>
      <c r="F3" s="65">
        <v>1</v>
      </c>
      <c r="G3" s="65" t="s">
        <v>13</v>
      </c>
    </row>
    <row r="4" spans="1:7">
      <c r="A4" s="64" t="s">
        <v>764</v>
      </c>
      <c r="B4" s="73">
        <f t="shared" si="0"/>
        <v>2</v>
      </c>
      <c r="C4" s="65">
        <v>4</v>
      </c>
      <c r="D4" s="65">
        <v>5</v>
      </c>
      <c r="E4" s="65">
        <v>3</v>
      </c>
      <c r="F4" s="65">
        <v>1</v>
      </c>
      <c r="G4" s="65" t="s">
        <v>14</v>
      </c>
    </row>
    <row r="5" spans="1:7">
      <c r="A5" s="64" t="s">
        <v>765</v>
      </c>
      <c r="B5" s="73">
        <f t="shared" si="0"/>
        <v>2</v>
      </c>
      <c r="C5" s="65">
        <v>2</v>
      </c>
      <c r="D5" s="65">
        <v>5</v>
      </c>
      <c r="E5" s="65">
        <v>5</v>
      </c>
      <c r="F5" s="65">
        <v>1</v>
      </c>
      <c r="G5" s="65" t="s">
        <v>15</v>
      </c>
    </row>
    <row r="6" spans="1:7">
      <c r="A6" s="64" t="s">
        <v>766</v>
      </c>
      <c r="B6" s="73">
        <f t="shared" si="0"/>
        <v>2</v>
      </c>
      <c r="C6" s="65">
        <v>7</v>
      </c>
      <c r="D6" s="65">
        <v>3</v>
      </c>
      <c r="E6" s="65">
        <v>2</v>
      </c>
      <c r="F6" s="65">
        <v>1</v>
      </c>
      <c r="G6" s="65" t="s">
        <v>16</v>
      </c>
    </row>
    <row r="7" spans="1:7">
      <c r="A7" s="64" t="s">
        <v>767</v>
      </c>
      <c r="B7" s="73">
        <f t="shared" si="0"/>
        <v>2</v>
      </c>
      <c r="C7" s="65">
        <v>6</v>
      </c>
      <c r="D7" s="65">
        <v>3</v>
      </c>
      <c r="E7" s="65">
        <v>3</v>
      </c>
      <c r="F7" s="65">
        <v>1</v>
      </c>
      <c r="G7" s="65" t="s">
        <v>14</v>
      </c>
    </row>
    <row r="8" spans="1:7">
      <c r="A8" s="64" t="s">
        <v>768</v>
      </c>
      <c r="B8" s="73">
        <f t="shared" si="0"/>
        <v>2</v>
      </c>
      <c r="C8" s="65">
        <v>4</v>
      </c>
      <c r="D8" s="65">
        <v>4</v>
      </c>
      <c r="E8" s="65">
        <v>4</v>
      </c>
      <c r="F8" s="65">
        <v>1</v>
      </c>
      <c r="G8" s="65" t="s">
        <v>13</v>
      </c>
    </row>
    <row r="9" spans="1:7">
      <c r="A9" s="64" t="s">
        <v>769</v>
      </c>
      <c r="B9" s="73">
        <f t="shared" si="0"/>
        <v>2</v>
      </c>
      <c r="C9" s="65">
        <v>2</v>
      </c>
      <c r="D9" s="65">
        <v>3</v>
      </c>
      <c r="E9" s="65">
        <v>7</v>
      </c>
      <c r="F9" s="65">
        <v>1</v>
      </c>
      <c r="G9" s="65"/>
    </row>
    <row r="10" spans="1:7">
      <c r="A10" s="64" t="s">
        <v>770</v>
      </c>
      <c r="B10" s="73">
        <f t="shared" si="0"/>
        <v>2</v>
      </c>
      <c r="C10" s="65">
        <v>4</v>
      </c>
      <c r="D10" s="65">
        <v>2</v>
      </c>
      <c r="E10" s="65">
        <v>6</v>
      </c>
      <c r="F10" s="65">
        <v>1</v>
      </c>
      <c r="G10" s="65" t="s">
        <v>17</v>
      </c>
    </row>
    <row r="11" spans="1:7">
      <c r="A11" s="64" t="s">
        <v>18</v>
      </c>
      <c r="B11" s="73">
        <f t="shared" si="0"/>
        <v>2</v>
      </c>
      <c r="C11" s="65">
        <v>1</v>
      </c>
      <c r="D11" s="65">
        <v>1</v>
      </c>
      <c r="E11" s="65">
        <v>10</v>
      </c>
      <c r="F11" s="65">
        <v>1</v>
      </c>
      <c r="G11" s="65" t="s">
        <v>19</v>
      </c>
    </row>
    <row r="12" spans="1:7">
      <c r="A12" s="64" t="s">
        <v>20</v>
      </c>
      <c r="B12" s="73">
        <f t="shared" si="0"/>
        <v>2</v>
      </c>
      <c r="C12" s="65">
        <v>4</v>
      </c>
      <c r="D12" s="65">
        <v>4</v>
      </c>
      <c r="E12" s="65">
        <v>4</v>
      </c>
      <c r="F12" s="65">
        <v>1</v>
      </c>
      <c r="G12" s="65" t="s">
        <v>21</v>
      </c>
    </row>
    <row r="13" spans="1:7">
      <c r="A13" s="64" t="s">
        <v>22</v>
      </c>
      <c r="B13" s="73">
        <f t="shared" si="0"/>
        <v>1</v>
      </c>
      <c r="C13" s="65">
        <v>3</v>
      </c>
      <c r="D13" s="65">
        <v>3</v>
      </c>
      <c r="E13" s="65">
        <v>3</v>
      </c>
      <c r="F13" s="65"/>
      <c r="G13" s="65" t="s">
        <v>23</v>
      </c>
    </row>
    <row r="14" spans="1:7">
      <c r="A14" s="64" t="s">
        <v>24</v>
      </c>
      <c r="B14" s="73">
        <f t="shared" si="0"/>
        <v>2</v>
      </c>
      <c r="C14" s="65">
        <v>3</v>
      </c>
      <c r="D14" s="65">
        <v>4</v>
      </c>
      <c r="E14" s="65">
        <v>5</v>
      </c>
      <c r="F14" s="65">
        <v>1</v>
      </c>
      <c r="G14" s="65" t="s">
        <v>25</v>
      </c>
    </row>
    <row r="15" spans="1:7">
      <c r="A15" s="64" t="s">
        <v>26</v>
      </c>
      <c r="B15" s="73">
        <f t="shared" si="0"/>
        <v>7</v>
      </c>
      <c r="C15" s="65">
        <v>20</v>
      </c>
      <c r="D15" s="65">
        <v>20</v>
      </c>
      <c r="E15" s="65">
        <v>20</v>
      </c>
      <c r="F15" s="65"/>
      <c r="G15" s="65" t="s">
        <v>23</v>
      </c>
    </row>
    <row r="16" spans="1:7">
      <c r="A16" s="64" t="s">
        <v>27</v>
      </c>
      <c r="B16" s="73">
        <f t="shared" si="0"/>
        <v>2</v>
      </c>
      <c r="C16" s="65">
        <v>5</v>
      </c>
      <c r="D16" s="65">
        <v>5</v>
      </c>
      <c r="E16" s="65">
        <v>5</v>
      </c>
      <c r="F16" s="65"/>
      <c r="G16" s="65" t="s">
        <v>23</v>
      </c>
    </row>
    <row r="17" spans="1:7">
      <c r="A17" s="64" t="s">
        <v>28</v>
      </c>
      <c r="B17" s="73">
        <f t="shared" si="0"/>
        <v>2</v>
      </c>
      <c r="C17" s="65">
        <v>13</v>
      </c>
      <c r="D17" s="65"/>
      <c r="E17" s="65"/>
      <c r="F17" s="65"/>
      <c r="G17" s="65" t="s">
        <v>23</v>
      </c>
    </row>
    <row r="18" spans="1:7">
      <c r="A18" s="64" t="s">
        <v>29</v>
      </c>
      <c r="B18" s="73">
        <f t="shared" si="0"/>
        <v>1</v>
      </c>
      <c r="C18" s="65">
        <v>0</v>
      </c>
      <c r="D18" s="65">
        <v>0</v>
      </c>
      <c r="E18" s="65">
        <v>0</v>
      </c>
      <c r="F18" s="65">
        <v>0</v>
      </c>
      <c r="G18" s="65" t="s">
        <v>30</v>
      </c>
    </row>
    <row r="19" spans="1:7">
      <c r="A19" s="64" t="s">
        <v>31</v>
      </c>
      <c r="B19" s="73">
        <f t="shared" si="0"/>
        <v>2</v>
      </c>
      <c r="C19" s="65">
        <v>6</v>
      </c>
      <c r="D19" s="65">
        <v>0</v>
      </c>
      <c r="E19" s="65">
        <v>6</v>
      </c>
      <c r="F19" s="65">
        <v>0</v>
      </c>
      <c r="G19" s="65" t="s">
        <v>32</v>
      </c>
    </row>
    <row r="20" spans="1:7">
      <c r="A20" s="64" t="s">
        <v>33</v>
      </c>
      <c r="B20" s="73">
        <f t="shared" si="0"/>
        <v>3</v>
      </c>
      <c r="C20" s="65">
        <v>0</v>
      </c>
      <c r="D20" s="65">
        <v>0</v>
      </c>
      <c r="E20" s="65">
        <v>20</v>
      </c>
      <c r="F20" s="65">
        <v>0</v>
      </c>
      <c r="G20" s="65" t="s">
        <v>34</v>
      </c>
    </row>
    <row r="21" spans="1:7">
      <c r="A21" s="64" t="s">
        <v>35</v>
      </c>
      <c r="B21" s="73">
        <f t="shared" si="0"/>
        <v>2</v>
      </c>
      <c r="C21" s="65">
        <v>6</v>
      </c>
      <c r="D21" s="65">
        <v>4</v>
      </c>
      <c r="E21" s="65">
        <v>2</v>
      </c>
      <c r="F21" s="65">
        <v>0</v>
      </c>
      <c r="G21" s="65" t="s">
        <v>17</v>
      </c>
    </row>
    <row r="22" spans="1:7">
      <c r="A22" s="64" t="s">
        <v>36</v>
      </c>
      <c r="B22" s="73">
        <f t="shared" si="0"/>
        <v>2</v>
      </c>
      <c r="C22" s="65">
        <v>8</v>
      </c>
      <c r="D22" s="65">
        <v>2</v>
      </c>
      <c r="E22" s="65">
        <v>2</v>
      </c>
      <c r="F22" s="65">
        <v>3</v>
      </c>
      <c r="G22" s="65" t="s">
        <v>23</v>
      </c>
    </row>
    <row r="23" spans="1:7">
      <c r="A23" s="64" t="s">
        <v>37</v>
      </c>
      <c r="B23" s="73">
        <f t="shared" si="0"/>
        <v>2</v>
      </c>
      <c r="C23" s="65">
        <v>5</v>
      </c>
      <c r="D23" s="65">
        <v>5</v>
      </c>
      <c r="E23" s="65">
        <v>5</v>
      </c>
      <c r="F23" s="65">
        <v>1</v>
      </c>
      <c r="G23" s="65" t="s">
        <v>23</v>
      </c>
    </row>
    <row r="24" spans="1:7">
      <c r="A24" s="64" t="s">
        <v>38</v>
      </c>
      <c r="B24" s="73">
        <f t="shared" si="0"/>
        <v>2</v>
      </c>
      <c r="C24" s="65">
        <v>0</v>
      </c>
      <c r="D24" s="65">
        <v>0</v>
      </c>
      <c r="E24" s="65">
        <v>10</v>
      </c>
      <c r="F24" s="65">
        <v>1</v>
      </c>
      <c r="G24" s="65" t="s">
        <v>23</v>
      </c>
    </row>
    <row r="25" spans="1:7">
      <c r="A25" s="64" t="s">
        <v>39</v>
      </c>
      <c r="B25" s="73">
        <f t="shared" si="0"/>
        <v>4</v>
      </c>
      <c r="C25" s="65">
        <v>10</v>
      </c>
      <c r="D25" s="65">
        <v>5</v>
      </c>
      <c r="E25" s="65">
        <v>20</v>
      </c>
      <c r="F25" s="65">
        <v>5</v>
      </c>
      <c r="G25" s="65" t="s">
        <v>23</v>
      </c>
    </row>
    <row r="26" spans="1:7">
      <c r="A26" s="64" t="s">
        <v>40</v>
      </c>
      <c r="B26" s="73">
        <f t="shared" si="0"/>
        <v>3</v>
      </c>
      <c r="C26" s="65">
        <v>5</v>
      </c>
      <c r="D26" s="65">
        <v>8</v>
      </c>
      <c r="E26" s="65">
        <v>7</v>
      </c>
      <c r="F26" s="65"/>
      <c r="G26" s="65" t="s">
        <v>23</v>
      </c>
    </row>
    <row r="27" spans="1:7">
      <c r="A27" s="64" t="s">
        <v>41</v>
      </c>
      <c r="B27" s="73">
        <f t="shared" si="0"/>
        <v>2</v>
      </c>
      <c r="C27" s="65">
        <v>10</v>
      </c>
      <c r="D27" s="65">
        <v>1</v>
      </c>
      <c r="E27" s="65">
        <v>5</v>
      </c>
      <c r="F27" s="65">
        <v>1</v>
      </c>
      <c r="G27" s="65" t="s">
        <v>42</v>
      </c>
    </row>
    <row r="28" spans="1:7">
      <c r="A28" s="64" t="s">
        <v>43</v>
      </c>
      <c r="B28" s="73">
        <f t="shared" si="0"/>
        <v>4</v>
      </c>
      <c r="C28" s="65">
        <v>10</v>
      </c>
      <c r="D28" s="65">
        <v>10</v>
      </c>
      <c r="E28" s="65">
        <v>10</v>
      </c>
      <c r="F28" s="65">
        <v>1</v>
      </c>
      <c r="G28" s="65" t="s">
        <v>23</v>
      </c>
    </row>
    <row r="29" spans="1:7">
      <c r="A29" s="64" t="s">
        <v>44</v>
      </c>
      <c r="B29" s="73">
        <f t="shared" si="0"/>
        <v>1</v>
      </c>
      <c r="C29" s="65">
        <v>5</v>
      </c>
      <c r="D29" s="65">
        <v>2</v>
      </c>
      <c r="E29" s="65">
        <v>2</v>
      </c>
      <c r="F29" s="65">
        <v>0</v>
      </c>
      <c r="G29" s="65" t="s">
        <v>23</v>
      </c>
    </row>
    <row r="30" spans="1:7">
      <c r="A30" s="64" t="s">
        <v>45</v>
      </c>
      <c r="B30" s="73">
        <f t="shared" si="0"/>
        <v>3</v>
      </c>
      <c r="C30" s="65">
        <v>7</v>
      </c>
      <c r="D30" s="65">
        <v>7</v>
      </c>
      <c r="E30" s="65">
        <v>10</v>
      </c>
      <c r="F30" s="65">
        <v>1</v>
      </c>
      <c r="G30" s="65" t="s">
        <v>23</v>
      </c>
    </row>
    <row r="31" spans="1:7">
      <c r="A31" s="64" t="s">
        <v>46</v>
      </c>
      <c r="B31" s="73">
        <f t="shared" si="0"/>
        <v>2</v>
      </c>
      <c r="C31" s="65">
        <v>2</v>
      </c>
      <c r="D31" s="65">
        <v>2</v>
      </c>
      <c r="E31" s="65">
        <v>10</v>
      </c>
      <c r="F31" s="65">
        <v>1</v>
      </c>
      <c r="G31" s="65" t="s">
        <v>23</v>
      </c>
    </row>
    <row r="32" spans="1:7">
      <c r="A32" s="64" t="s">
        <v>47</v>
      </c>
      <c r="B32" s="73">
        <f t="shared" si="0"/>
        <v>2</v>
      </c>
      <c r="C32" s="65">
        <v>5</v>
      </c>
      <c r="D32" s="65">
        <v>5</v>
      </c>
      <c r="E32" s="65">
        <v>2</v>
      </c>
      <c r="F32" s="65">
        <v>1</v>
      </c>
      <c r="G32" s="65" t="s">
        <v>16</v>
      </c>
    </row>
    <row r="33" spans="1:7">
      <c r="A33" s="64" t="s">
        <v>48</v>
      </c>
      <c r="B33" s="73">
        <f t="shared" si="0"/>
        <v>2</v>
      </c>
      <c r="C33" s="65">
        <v>12</v>
      </c>
      <c r="D33" s="65">
        <v>1</v>
      </c>
      <c r="E33" s="65">
        <v>1</v>
      </c>
      <c r="F33" s="65">
        <v>0</v>
      </c>
      <c r="G33" s="65" t="s">
        <v>49</v>
      </c>
    </row>
    <row r="34" spans="1:7">
      <c r="A34" s="64" t="s">
        <v>50</v>
      </c>
      <c r="B34" s="73">
        <f t="shared" si="0"/>
        <v>7</v>
      </c>
      <c r="C34" s="65">
        <v>20</v>
      </c>
      <c r="D34" s="65">
        <v>20</v>
      </c>
      <c r="E34" s="65">
        <v>20</v>
      </c>
      <c r="F34" s="65">
        <v>5</v>
      </c>
      <c r="G34" s="65" t="s">
        <v>23</v>
      </c>
    </row>
    <row r="35" spans="1:7">
      <c r="A35" s="64" t="s">
        <v>51</v>
      </c>
      <c r="B35" s="73">
        <f t="shared" si="0"/>
        <v>3</v>
      </c>
      <c r="C35" s="65">
        <v>7</v>
      </c>
      <c r="D35" s="65">
        <v>7</v>
      </c>
      <c r="E35" s="65">
        <v>7</v>
      </c>
      <c r="F35" s="65">
        <v>7</v>
      </c>
      <c r="G35" s="65" t="s">
        <v>23</v>
      </c>
    </row>
    <row r="36" spans="1:7">
      <c r="A36" s="64" t="s">
        <v>52</v>
      </c>
      <c r="B36" s="73">
        <f t="shared" si="0"/>
        <v>1</v>
      </c>
      <c r="C36" s="65">
        <v>4</v>
      </c>
      <c r="D36" s="65">
        <v>1</v>
      </c>
      <c r="E36" s="65">
        <v>1</v>
      </c>
      <c r="F36" s="65">
        <v>1</v>
      </c>
      <c r="G36" s="65" t="s">
        <v>23</v>
      </c>
    </row>
    <row r="37" spans="1:7">
      <c r="A37" s="64" t="s">
        <v>53</v>
      </c>
      <c r="B37" s="73">
        <f t="shared" si="0"/>
        <v>4</v>
      </c>
      <c r="C37" s="65">
        <v>10</v>
      </c>
      <c r="D37" s="65">
        <v>10</v>
      </c>
      <c r="E37" s="65">
        <v>10</v>
      </c>
      <c r="F37" s="65">
        <v>5</v>
      </c>
      <c r="G37" s="65" t="s">
        <v>23</v>
      </c>
    </row>
    <row r="38" spans="1:7">
      <c r="A38" s="64" t="s">
        <v>54</v>
      </c>
      <c r="B38" s="73">
        <f t="shared" si="0"/>
        <v>6</v>
      </c>
      <c r="C38" s="65">
        <v>18</v>
      </c>
      <c r="D38" s="65">
        <v>18</v>
      </c>
      <c r="E38" s="65">
        <v>18</v>
      </c>
      <c r="F38" s="65">
        <v>15</v>
      </c>
      <c r="G38" s="65" t="s">
        <v>23</v>
      </c>
    </row>
    <row r="39" spans="1:7">
      <c r="C39" s="2"/>
      <c r="D39" s="2"/>
      <c r="E39" s="2"/>
      <c r="F39" s="2"/>
      <c r="G39" s="2"/>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T1025"/>
  <sheetViews>
    <sheetView topLeftCell="C1" zoomScale="85" zoomScaleNormal="85" workbookViewId="0">
      <selection activeCell="Q3" sqref="Q3:R7"/>
    </sheetView>
  </sheetViews>
  <sheetFormatPr defaultRowHeight="13.5"/>
  <cols>
    <col min="2" max="3" width="8.5" customWidth="1"/>
    <col min="4" max="4" width="10.5" customWidth="1"/>
    <col min="5" max="5" width="12.75" bestFit="1" customWidth="1"/>
    <col min="6" max="9" width="9.5" customWidth="1"/>
    <col min="10" max="10" width="21.875" customWidth="1"/>
    <col min="11" max="11" width="19.25" customWidth="1"/>
    <col min="12" max="12" width="12.375" customWidth="1"/>
    <col min="13" max="14" width="25" style="95" customWidth="1"/>
    <col min="15" max="15" width="12.375" customWidth="1"/>
    <col min="20" max="20" width="24.375" customWidth="1"/>
  </cols>
  <sheetData>
    <row r="1" spans="2:20" ht="18.75" customHeight="1">
      <c r="B1" s="144" t="s">
        <v>1082</v>
      </c>
      <c r="C1" s="144"/>
      <c r="D1" s="144"/>
      <c r="E1" s="144"/>
      <c r="F1" s="144"/>
      <c r="G1" s="1"/>
      <c r="H1" s="1"/>
      <c r="I1" s="1"/>
      <c r="J1" s="145" t="s">
        <v>1</v>
      </c>
      <c r="K1" s="145"/>
      <c r="L1" s="145"/>
      <c r="M1" s="145"/>
      <c r="N1" s="145"/>
      <c r="O1" s="24"/>
      <c r="P1" s="2"/>
      <c r="Q1" s="2"/>
      <c r="R1" s="2"/>
      <c r="S1" s="2"/>
      <c r="T1" s="2"/>
    </row>
    <row r="2" spans="2:20" ht="18.75" customHeight="1">
      <c r="B2" s="176" t="s">
        <v>1085</v>
      </c>
      <c r="C2" s="176"/>
      <c r="D2" s="176"/>
      <c r="E2" s="176"/>
      <c r="F2" s="176"/>
      <c r="G2" s="1"/>
      <c r="H2" s="1"/>
      <c r="I2" s="1"/>
      <c r="J2" s="145"/>
      <c r="K2" s="145"/>
      <c r="L2" s="145"/>
      <c r="M2" s="145"/>
      <c r="N2" s="145"/>
      <c r="O2" s="24"/>
      <c r="P2" s="2"/>
      <c r="Q2" s="2"/>
      <c r="R2" s="2"/>
      <c r="S2" s="2"/>
      <c r="T2" s="2"/>
    </row>
    <row r="3" spans="2:20" ht="18.75" customHeight="1" thickBot="1">
      <c r="B3" s="177"/>
      <c r="C3" s="177"/>
      <c r="D3" s="177"/>
      <c r="E3" s="177"/>
      <c r="F3" s="177"/>
      <c r="G3" s="1"/>
      <c r="H3" s="1"/>
      <c r="I3" s="1"/>
      <c r="J3" s="1"/>
      <c r="K3" s="1"/>
      <c r="L3" s="1"/>
      <c r="M3" s="86"/>
      <c r="N3" s="86"/>
      <c r="O3" s="1"/>
      <c r="P3" s="2"/>
      <c r="Q3" s="2" t="str">
        <f>B1</f>
        <v>名前</v>
      </c>
      <c r="R3" s="77" t="str">
        <f>B2</f>
        <v>ゴロゴロ</v>
      </c>
      <c r="S3" s="2"/>
      <c r="T3" s="2"/>
    </row>
    <row r="4" spans="2:20" ht="18.75" customHeight="1" thickBot="1">
      <c r="B4" s="111" t="s">
        <v>64</v>
      </c>
      <c r="C4" s="111"/>
      <c r="D4" s="114" t="s">
        <v>782</v>
      </c>
      <c r="E4" s="111"/>
      <c r="F4" s="125" t="s">
        <v>67</v>
      </c>
      <c r="G4" s="142"/>
      <c r="H4" s="142"/>
      <c r="I4" s="142"/>
      <c r="J4" s="142" t="s">
        <v>66</v>
      </c>
      <c r="K4" s="143"/>
      <c r="L4" s="49" t="s">
        <v>3</v>
      </c>
      <c r="M4" s="87" t="s">
        <v>1033</v>
      </c>
      <c r="N4" s="87" t="s">
        <v>1034</v>
      </c>
      <c r="O4" s="50"/>
      <c r="P4" s="2"/>
      <c r="Q4" s="2" t="str">
        <f>B4</f>
        <v>性別</v>
      </c>
      <c r="R4" s="75" t="str">
        <f>B5</f>
        <v>なし</v>
      </c>
      <c r="S4" s="2"/>
      <c r="T4" s="2"/>
    </row>
    <row r="5" spans="2:20" ht="18.75" customHeight="1" thickBot="1">
      <c r="B5" s="111" t="s">
        <v>1084</v>
      </c>
      <c r="C5" s="111"/>
      <c r="D5" s="146" t="s">
        <v>1176</v>
      </c>
      <c r="E5" s="147"/>
      <c r="F5" s="150" t="s">
        <v>755</v>
      </c>
      <c r="G5" s="151"/>
      <c r="H5" s="151"/>
      <c r="I5" s="152"/>
      <c r="J5" s="153"/>
      <c r="K5" s="154"/>
      <c r="L5" s="58">
        <v>573</v>
      </c>
      <c r="M5" s="88">
        <v>132</v>
      </c>
      <c r="N5" s="88"/>
      <c r="O5" s="54"/>
      <c r="P5" s="2"/>
      <c r="Q5" s="76" t="str">
        <f>D4</f>
        <v>モンスター名</v>
      </c>
      <c r="R5" s="75" t="str">
        <f>D5</f>
        <v>プリティードラゴン</v>
      </c>
      <c r="S5" s="2"/>
      <c r="T5" s="2"/>
    </row>
    <row r="6" spans="2:20" ht="18.75" customHeight="1" thickBot="1">
      <c r="B6" s="111"/>
      <c r="C6" s="111"/>
      <c r="D6" s="148"/>
      <c r="E6" s="149"/>
      <c r="F6" s="150"/>
      <c r="G6" s="151"/>
      <c r="H6" s="151"/>
      <c r="I6" s="152"/>
      <c r="J6" s="155"/>
      <c r="K6" s="156"/>
      <c r="L6" s="4"/>
      <c r="M6" s="89"/>
      <c r="N6" s="90"/>
      <c r="O6" s="50"/>
      <c r="P6" s="2"/>
      <c r="Q6" s="76" t="str">
        <f>F4</f>
        <v>職業</v>
      </c>
      <c r="R6" s="75" t="str">
        <f>F5</f>
        <v>庭士（はいら）（辰）</v>
      </c>
      <c r="S6" s="2"/>
      <c r="T6" s="2"/>
    </row>
    <row r="7" spans="2:20" ht="18.75" customHeight="1" thickBot="1">
      <c r="B7" s="111" t="s">
        <v>4</v>
      </c>
      <c r="C7" s="112"/>
      <c r="D7" s="4"/>
      <c r="E7" s="4"/>
      <c r="F7" s="4"/>
      <c r="G7" s="4"/>
      <c r="H7" s="4"/>
      <c r="I7" s="4"/>
      <c r="J7" s="140" t="s">
        <v>59</v>
      </c>
      <c r="K7" s="141"/>
      <c r="L7" s="125" t="s">
        <v>60</v>
      </c>
      <c r="M7" s="142"/>
      <c r="N7" s="142"/>
      <c r="O7" s="143"/>
      <c r="P7" s="2"/>
      <c r="Q7" s="76" t="str">
        <f>B8</f>
        <v>レベル</v>
      </c>
      <c r="R7" s="75">
        <f>C9</f>
        <v>627</v>
      </c>
      <c r="S7" s="2"/>
      <c r="T7" s="2"/>
    </row>
    <row r="8" spans="2:20" ht="18.75" customHeight="1" thickBot="1">
      <c r="B8" s="115" t="s">
        <v>129</v>
      </c>
      <c r="C8" s="125"/>
      <c r="D8" s="53" t="s">
        <v>1069</v>
      </c>
      <c r="E8" s="55" t="s">
        <v>1070</v>
      </c>
      <c r="F8" s="53" t="s">
        <v>68</v>
      </c>
      <c r="G8" s="55" t="s">
        <v>757</v>
      </c>
      <c r="H8" s="112" t="s">
        <v>69</v>
      </c>
      <c r="I8" s="113"/>
      <c r="J8" s="50" t="s">
        <v>61</v>
      </c>
      <c r="K8" s="49" t="s">
        <v>62</v>
      </c>
      <c r="L8" s="112" t="s">
        <v>61</v>
      </c>
      <c r="M8" s="114"/>
      <c r="N8" s="112" t="s">
        <v>62</v>
      </c>
      <c r="O8" s="114"/>
      <c r="P8" s="2"/>
      <c r="Q8" s="2" t="str">
        <f>J7</f>
        <v>HP</v>
      </c>
      <c r="R8" s="75">
        <f>K9</f>
        <v>22363.741568138288</v>
      </c>
      <c r="S8" s="2"/>
      <c r="T8" s="2"/>
    </row>
    <row r="9" spans="2:20" ht="18.75" customHeight="1" thickBot="1">
      <c r="B9" s="69" t="s">
        <v>1075</v>
      </c>
      <c r="C9" s="70">
        <f>C11</f>
        <v>627</v>
      </c>
      <c r="D9" s="160">
        <f>(C9*IF(C12="有",C10*2,C10))-SUM(D14,D18,D22)</f>
        <v>159885</v>
      </c>
      <c r="E9" s="173">
        <f>D9+D10</f>
        <v>159885</v>
      </c>
      <c r="F9" s="175">
        <v>1000</v>
      </c>
      <c r="G9" s="126">
        <f>ROUNDUP(10*C9^2,0)</f>
        <v>3931290</v>
      </c>
      <c r="H9" s="127"/>
      <c r="I9" s="129"/>
      <c r="J9" s="132"/>
      <c r="K9" s="103">
        <f>E22*G22*(1+(M5/1000))</f>
        <v>22363.741568138288</v>
      </c>
      <c r="L9" s="134"/>
      <c r="M9" s="135"/>
      <c r="N9" s="138">
        <f>SUM(E14,E18)*G14*(1+(M5/1000))</f>
        <v>45513.708425781435</v>
      </c>
      <c r="O9" s="139"/>
      <c r="P9" s="2"/>
      <c r="Q9" s="75" t="str">
        <f>L7</f>
        <v>PP</v>
      </c>
      <c r="R9" s="75">
        <f>N9</f>
        <v>45513.708425781435</v>
      </c>
      <c r="S9" s="2"/>
      <c r="T9" s="2"/>
    </row>
    <row r="10" spans="2:20" ht="18.75" customHeight="1" thickBot="1">
      <c r="B10" s="67" t="s">
        <v>63</v>
      </c>
      <c r="C10" s="71">
        <f>VLOOKUP(モンスターシート!D5,モンスターリスト,2,0)</f>
        <v>255</v>
      </c>
      <c r="D10" s="161"/>
      <c r="E10" s="174"/>
      <c r="F10" s="175"/>
      <c r="G10" s="126"/>
      <c r="H10" s="130"/>
      <c r="I10" s="119"/>
      <c r="J10" s="133"/>
      <c r="K10" s="103"/>
      <c r="L10" s="136"/>
      <c r="M10" s="137"/>
      <c r="N10" s="108"/>
      <c r="O10" s="110"/>
      <c r="P10" s="2"/>
      <c r="Q10" s="76" t="str">
        <f>J13</f>
        <v>せいしん</v>
      </c>
      <c r="R10" s="75">
        <f>J14</f>
        <v>30135.549229647473</v>
      </c>
      <c r="S10" s="2"/>
      <c r="T10" s="2"/>
    </row>
    <row r="11" spans="2:20" ht="18.75" customHeight="1" thickBot="1">
      <c r="B11" s="68" t="s">
        <v>67</v>
      </c>
      <c r="C11" s="68">
        <v>627</v>
      </c>
      <c r="D11" s="60"/>
      <c r="E11" s="60"/>
      <c r="F11" s="61"/>
      <c r="G11" s="61"/>
      <c r="H11" s="61"/>
      <c r="I11" s="61"/>
      <c r="J11" s="61"/>
      <c r="K11" s="44"/>
      <c r="L11" s="61"/>
      <c r="M11" s="91"/>
      <c r="N11" s="92"/>
      <c r="O11" s="52"/>
      <c r="P11" s="2"/>
      <c r="Q11" s="76" t="str">
        <f>J17</f>
        <v>わざ</v>
      </c>
      <c r="R11" s="75">
        <f>J18</f>
        <v>30019.791678189162</v>
      </c>
      <c r="S11" s="2"/>
      <c r="T11" s="2"/>
    </row>
    <row r="12" spans="2:20" ht="18.75" customHeight="1" thickBot="1">
      <c r="B12" s="68" t="s">
        <v>1068</v>
      </c>
      <c r="C12" s="68"/>
      <c r="D12" s="12"/>
      <c r="E12" s="4"/>
      <c r="F12" s="4"/>
      <c r="G12" s="4"/>
      <c r="H12" s="4"/>
      <c r="I12" s="4"/>
      <c r="J12" s="4"/>
      <c r="K12" s="4"/>
      <c r="L12" s="4"/>
      <c r="M12" s="89"/>
      <c r="N12" s="90"/>
      <c r="O12" s="55"/>
      <c r="P12" s="2"/>
      <c r="Q12" s="76" t="str">
        <f>J21</f>
        <v>ちから</v>
      </c>
      <c r="R12" s="75">
        <f>J22</f>
        <v>29788.276575272535</v>
      </c>
      <c r="S12" s="2"/>
      <c r="T12" s="2"/>
    </row>
    <row r="13" spans="2:20" ht="18.75" customHeight="1" thickBot="1">
      <c r="B13" s="112" t="s">
        <v>6</v>
      </c>
      <c r="C13" s="114"/>
      <c r="D13" s="49" t="s">
        <v>128</v>
      </c>
      <c r="E13" s="49" t="s">
        <v>784</v>
      </c>
      <c r="F13" s="50" t="s">
        <v>55</v>
      </c>
      <c r="G13" s="112" t="s">
        <v>1071</v>
      </c>
      <c r="H13" s="113"/>
      <c r="I13" s="114"/>
      <c r="J13" s="49" t="s">
        <v>58</v>
      </c>
      <c r="K13" s="49"/>
      <c r="L13" s="49" t="s">
        <v>785</v>
      </c>
      <c r="M13" s="87" t="s">
        <v>786</v>
      </c>
      <c r="N13" s="87" t="s">
        <v>108</v>
      </c>
      <c r="O13" s="15"/>
      <c r="P13" s="2"/>
      <c r="Q13" s="2"/>
      <c r="R13" s="2"/>
      <c r="S13" s="2"/>
      <c r="T13" s="2"/>
    </row>
    <row r="14" spans="2:20" ht="18.75" customHeight="1" thickBot="1">
      <c r="B14" s="23" t="s">
        <v>65</v>
      </c>
      <c r="C14" s="23">
        <f>VLOOKUP($D$5,モンスターリスト!$B:$G,4,FALSE)</f>
        <v>255</v>
      </c>
      <c r="D14" s="115"/>
      <c r="E14" s="115">
        <f>C14+C15+D14+F14</f>
        <v>260</v>
      </c>
      <c r="F14" s="117">
        <v>2</v>
      </c>
      <c r="G14" s="162">
        <f>2^($C$9/100)</f>
        <v>77.17170097220864</v>
      </c>
      <c r="H14" s="163"/>
      <c r="I14" s="164"/>
      <c r="J14" s="103">
        <f>(E14+E18/2)*$G14</f>
        <v>30135.549229647473</v>
      </c>
      <c r="K14" s="120"/>
      <c r="L14" s="121">
        <f>((J22+J18)/2)+SUM(L17:L19)</f>
        <v>29904.034126730847</v>
      </c>
      <c r="M14" s="178">
        <f>((J14+J22)/2)+SUM(L21:L23)</f>
        <v>29961.912902460004</v>
      </c>
      <c r="N14" s="178">
        <f>J22-SUM(L17:L23)</f>
        <v>29788.276575272535</v>
      </c>
      <c r="O14" s="16"/>
      <c r="P14" s="2"/>
      <c r="Q14" s="2"/>
      <c r="R14" s="2"/>
      <c r="S14" s="2"/>
      <c r="T14" s="2"/>
    </row>
    <row r="15" spans="2:20" ht="18.75" customHeight="1" thickBot="1">
      <c r="B15" s="23" t="s">
        <v>110</v>
      </c>
      <c r="C15" s="23">
        <f>VLOOKUP(F5,職業リスト!$B:$F,2,FALSE)</f>
        <v>3</v>
      </c>
      <c r="D15" s="116"/>
      <c r="E15" s="116"/>
      <c r="F15" s="119"/>
      <c r="G15" s="165"/>
      <c r="H15" s="166"/>
      <c r="I15" s="167"/>
      <c r="J15" s="103"/>
      <c r="K15" s="120"/>
      <c r="L15" s="122"/>
      <c r="M15" s="179"/>
      <c r="N15" s="179"/>
      <c r="O15" s="16"/>
      <c r="P15" s="2"/>
      <c r="Q15" s="2"/>
      <c r="R15" s="2"/>
      <c r="S15" s="2"/>
      <c r="T15" s="2"/>
    </row>
    <row r="16" spans="2:20" ht="18.75" customHeight="1" thickBot="1">
      <c r="B16" s="3"/>
      <c r="C16" s="4"/>
      <c r="D16" s="5"/>
      <c r="E16" s="5"/>
      <c r="F16" s="4"/>
      <c r="G16" s="44"/>
      <c r="H16" s="4"/>
      <c r="I16" s="4"/>
      <c r="J16" s="4"/>
      <c r="K16" s="4"/>
      <c r="L16" s="4" t="s">
        <v>787</v>
      </c>
      <c r="M16" s="89"/>
      <c r="N16" s="93"/>
      <c r="O16" s="15"/>
      <c r="P16" s="2"/>
      <c r="Q16" s="2"/>
      <c r="R16" s="2"/>
      <c r="S16" s="2"/>
      <c r="T16" s="2"/>
    </row>
    <row r="17" spans="2:20" ht="18.75" customHeight="1" thickBot="1">
      <c r="B17" s="111" t="s">
        <v>8</v>
      </c>
      <c r="C17" s="111"/>
      <c r="D17" s="49" t="s">
        <v>128</v>
      </c>
      <c r="E17" s="31" t="s">
        <v>784</v>
      </c>
      <c r="F17" s="28" t="s">
        <v>55</v>
      </c>
      <c r="G17" s="112" t="s">
        <v>1071</v>
      </c>
      <c r="H17" s="113"/>
      <c r="I17" s="114"/>
      <c r="J17" s="49" t="s">
        <v>56</v>
      </c>
      <c r="K17" s="4"/>
      <c r="L17" s="4"/>
      <c r="M17" s="89"/>
      <c r="N17" s="93"/>
      <c r="O17" s="15"/>
      <c r="P17" s="2"/>
      <c r="Q17" s="2"/>
      <c r="R17" s="2"/>
      <c r="S17" s="2"/>
      <c r="T17" s="2"/>
    </row>
    <row r="18" spans="2:20" ht="18.75" customHeight="1" thickBot="1">
      <c r="B18" s="23" t="s">
        <v>65</v>
      </c>
      <c r="C18" s="23">
        <f>VLOOKUP($D$5,モンスターリスト!$B:$G,5,FALSE)</f>
        <v>250</v>
      </c>
      <c r="D18" s="115"/>
      <c r="E18" s="115">
        <f>C18+C19+D18+F18</f>
        <v>261</v>
      </c>
      <c r="F18" s="117">
        <v>2</v>
      </c>
      <c r="G18" s="162">
        <f>2^($C$9/100)</f>
        <v>77.17170097220864</v>
      </c>
      <c r="H18" s="163"/>
      <c r="I18" s="164"/>
      <c r="J18" s="103">
        <f>(E18+E22/2)*$G18</f>
        <v>30019.791678189162</v>
      </c>
      <c r="K18" s="4"/>
      <c r="L18" s="4"/>
      <c r="M18" s="89"/>
      <c r="N18" s="93"/>
      <c r="O18" s="15"/>
      <c r="P18" s="2"/>
      <c r="Q18" s="2"/>
      <c r="R18" s="2"/>
      <c r="S18" s="2"/>
      <c r="T18" s="2"/>
    </row>
    <row r="19" spans="2:20" ht="18.75" customHeight="1" thickBot="1">
      <c r="B19" s="23" t="s">
        <v>110</v>
      </c>
      <c r="C19" s="23">
        <f>VLOOKUP(F5,職業リスト!$B:$F,3,FALSE)</f>
        <v>9</v>
      </c>
      <c r="D19" s="116"/>
      <c r="E19" s="116"/>
      <c r="F19" s="119"/>
      <c r="G19" s="165"/>
      <c r="H19" s="166"/>
      <c r="I19" s="167"/>
      <c r="J19" s="103"/>
      <c r="K19" s="4"/>
      <c r="L19" s="4"/>
      <c r="M19" s="89"/>
      <c r="N19" s="93"/>
      <c r="O19" s="15"/>
      <c r="P19" s="2"/>
      <c r="Q19" s="2"/>
      <c r="R19" s="2"/>
      <c r="S19" s="2"/>
      <c r="T19" s="2"/>
    </row>
    <row r="20" spans="2:20" ht="18.75" customHeight="1" thickBot="1">
      <c r="B20" s="3"/>
      <c r="C20" s="4"/>
      <c r="D20" s="5"/>
      <c r="E20" s="5"/>
      <c r="F20" s="4"/>
      <c r="G20" s="4"/>
      <c r="H20" s="4"/>
      <c r="I20" s="4"/>
      <c r="J20" s="4"/>
      <c r="K20" s="4"/>
      <c r="L20" s="4"/>
      <c r="M20" s="89"/>
      <c r="N20" s="93"/>
      <c r="O20" s="15"/>
      <c r="P20" s="2"/>
      <c r="Q20" s="2"/>
      <c r="R20" s="2"/>
      <c r="S20" s="2"/>
      <c r="T20" s="2"/>
    </row>
    <row r="21" spans="2:20" ht="18.75" customHeight="1" thickBot="1">
      <c r="B21" s="111" t="s">
        <v>10</v>
      </c>
      <c r="C21" s="111"/>
      <c r="D21" s="49" t="s">
        <v>128</v>
      </c>
      <c r="E21" s="33" t="s">
        <v>784</v>
      </c>
      <c r="F21" s="31" t="s">
        <v>55</v>
      </c>
      <c r="G21" s="112" t="s">
        <v>1071</v>
      </c>
      <c r="H21" s="113"/>
      <c r="I21" s="114"/>
      <c r="J21" s="49" t="s">
        <v>57</v>
      </c>
      <c r="K21" s="4"/>
      <c r="L21" s="4"/>
      <c r="M21" s="89"/>
      <c r="N21" s="93"/>
      <c r="O21" s="15"/>
      <c r="P21" s="2"/>
      <c r="Q21" s="2"/>
      <c r="R21" s="2"/>
      <c r="S21" s="2"/>
      <c r="T21" s="2"/>
    </row>
    <row r="22" spans="2:20" ht="18.75" customHeight="1" thickBot="1">
      <c r="B22" s="23" t="s">
        <v>65</v>
      </c>
      <c r="C22" s="23">
        <f>VLOOKUP($D$5,モンスターリスト!$B:$G,6,FALSE)</f>
        <v>251</v>
      </c>
      <c r="D22" s="115"/>
      <c r="E22" s="115">
        <f>C22+C23+D22+F22</f>
        <v>256</v>
      </c>
      <c r="F22" s="117">
        <v>2</v>
      </c>
      <c r="G22" s="162">
        <f>2^($C$9/100)</f>
        <v>77.17170097220864</v>
      </c>
      <c r="H22" s="163"/>
      <c r="I22" s="164"/>
      <c r="J22" s="103">
        <f>(E22+E14/2)*$G22</f>
        <v>29788.276575272535</v>
      </c>
      <c r="K22" s="4"/>
      <c r="L22" s="4"/>
      <c r="M22" s="89"/>
      <c r="N22" s="93"/>
      <c r="O22" s="15"/>
      <c r="P22" s="2"/>
      <c r="Q22" s="2"/>
      <c r="R22" s="2"/>
      <c r="S22" s="2"/>
      <c r="T22" s="2"/>
    </row>
    <row r="23" spans="2:20" ht="18.75" customHeight="1" thickBot="1">
      <c r="B23" s="23" t="s">
        <v>110</v>
      </c>
      <c r="C23" s="23">
        <f>VLOOKUP(F5,職業リスト!$B:$F,4,FALSE)</f>
        <v>3</v>
      </c>
      <c r="D23" s="116"/>
      <c r="E23" s="116"/>
      <c r="F23" s="118"/>
      <c r="G23" s="165"/>
      <c r="H23" s="166"/>
      <c r="I23" s="167"/>
      <c r="J23" s="103"/>
      <c r="K23" s="13"/>
      <c r="L23" s="13"/>
      <c r="M23" s="92"/>
      <c r="N23" s="94"/>
      <c r="O23" s="51"/>
      <c r="P23" s="2"/>
      <c r="Q23" s="2"/>
      <c r="R23" s="2"/>
      <c r="S23" s="2"/>
      <c r="T23" s="2"/>
    </row>
    <row r="24" spans="2:20" ht="18.75" customHeight="1">
      <c r="P24" s="2"/>
      <c r="Q24" s="2"/>
      <c r="R24" s="2"/>
      <c r="S24" s="2"/>
      <c r="T24" s="2"/>
    </row>
    <row r="25" spans="2:20" ht="18.75" customHeight="1">
      <c r="B25" s="104" t="s">
        <v>773</v>
      </c>
      <c r="C25" s="104"/>
      <c r="P25" s="2"/>
      <c r="Q25" s="2"/>
      <c r="R25" s="2"/>
      <c r="S25" s="2"/>
      <c r="T25" s="2"/>
    </row>
    <row r="26" spans="2:20" ht="18.75" customHeight="1">
      <c r="B26" s="64" t="s">
        <v>67</v>
      </c>
      <c r="C26" s="64" t="s">
        <v>129</v>
      </c>
      <c r="D26" s="64" t="s">
        <v>1120</v>
      </c>
      <c r="E26" s="64"/>
      <c r="F26" s="64" t="s">
        <v>774</v>
      </c>
      <c r="G26" s="80" t="s">
        <v>782</v>
      </c>
      <c r="H26" s="80" t="s">
        <v>154</v>
      </c>
      <c r="I26" s="80" t="s">
        <v>1118</v>
      </c>
      <c r="J26" s="64" t="s">
        <v>771</v>
      </c>
      <c r="K26" s="81"/>
      <c r="L26" s="78" t="s">
        <v>129</v>
      </c>
      <c r="M26" s="95" t="s">
        <v>914</v>
      </c>
      <c r="N26" s="95" t="s">
        <v>772</v>
      </c>
      <c r="P26" s="2"/>
      <c r="Q26" s="2"/>
      <c r="R26" s="2"/>
      <c r="S26" s="2"/>
      <c r="T26" s="2"/>
    </row>
    <row r="27" spans="2:20" ht="18.75" customHeight="1">
      <c r="B27" s="64">
        <v>10</v>
      </c>
      <c r="C27" s="74">
        <v>4</v>
      </c>
      <c r="D27" s="64">
        <f>COUNT($B$27:$B$34)</f>
        <v>1</v>
      </c>
      <c r="E27" s="64"/>
      <c r="F27" s="74">
        <f>ROUNDUP(AVERAGE($B$27:$B$30),0)</f>
        <v>10</v>
      </c>
      <c r="G27" s="80" t="s">
        <v>1163</v>
      </c>
      <c r="H27" s="82">
        <f>VLOOKUP($G$27,モンスターリスト!$B:$H,2,0)</f>
        <v>100</v>
      </c>
      <c r="I27" s="82">
        <f>VLOOKUP($G$27,モンスターリスト!$B:$H,7,0)</f>
        <v>100000</v>
      </c>
      <c r="J27" s="84">
        <f>ROUNDUP((H27*I27)/F27/C27,0)</f>
        <v>250000</v>
      </c>
      <c r="K27" s="64">
        <f>AVERAGE($J$27:$J$34:$J$30)</f>
        <v>1468750</v>
      </c>
      <c r="L27">
        <v>1</v>
      </c>
      <c r="M27" s="96"/>
      <c r="N27" s="97">
        <f>10*L27^3</f>
        <v>10</v>
      </c>
      <c r="P27" s="2"/>
      <c r="Q27" s="2"/>
      <c r="R27" s="2"/>
      <c r="S27" s="2"/>
      <c r="T27" s="2"/>
    </row>
    <row r="28" spans="2:20" ht="18.75" customHeight="1">
      <c r="B28" s="64"/>
      <c r="C28" s="64">
        <v>0.1</v>
      </c>
      <c r="D28" s="64">
        <f t="shared" ref="D28:D34" si="0">COUNT($B$27:$B$34)</f>
        <v>1</v>
      </c>
      <c r="E28" s="64"/>
      <c r="F28" s="74">
        <f t="shared" ref="F28:F34" si="1">ROUNDUP(AVERAGE($B$27:$B$30),0)</f>
        <v>10</v>
      </c>
      <c r="G28" s="80" t="s">
        <v>1119</v>
      </c>
      <c r="H28" s="82">
        <f>VLOOKUP($G$27,モンスターリスト!$B:$H,2,0)</f>
        <v>100</v>
      </c>
      <c r="I28" s="82">
        <f>VLOOKUP($G$27,モンスターリスト!$B:$H,7,0)</f>
        <v>100000</v>
      </c>
      <c r="J28" s="84">
        <f t="shared" ref="J28:J34" si="2">ROUNDUP((H28*I28)/F28/C28,0)</f>
        <v>10000000</v>
      </c>
      <c r="K28" s="64">
        <f>AVERAGE($J$27:$J$34:$J$30)</f>
        <v>1468750</v>
      </c>
      <c r="L28">
        <v>2</v>
      </c>
      <c r="M28" s="96">
        <f>SUM(N27:N27)</f>
        <v>10</v>
      </c>
      <c r="N28" s="97">
        <f t="shared" ref="N28:N91" si="3">10*L28^3</f>
        <v>80</v>
      </c>
      <c r="P28" s="2"/>
      <c r="Q28" s="2"/>
      <c r="R28" s="2"/>
      <c r="S28" s="2"/>
      <c r="T28" s="2"/>
    </row>
    <row r="29" spans="2:20" ht="18.75" customHeight="1">
      <c r="B29" s="64"/>
      <c r="C29" s="64">
        <v>4</v>
      </c>
      <c r="D29" s="64">
        <f t="shared" si="0"/>
        <v>1</v>
      </c>
      <c r="E29" s="64"/>
      <c r="F29" s="74">
        <f t="shared" si="1"/>
        <v>10</v>
      </c>
      <c r="G29" s="80" t="s">
        <v>1119</v>
      </c>
      <c r="H29" s="82">
        <f>VLOOKUP($G$27,モンスターリスト!$B:$H,2,0)</f>
        <v>100</v>
      </c>
      <c r="I29" s="82">
        <f>VLOOKUP($G$27,モンスターリスト!$B:$H,7,0)</f>
        <v>100000</v>
      </c>
      <c r="J29" s="84">
        <f t="shared" si="2"/>
        <v>250000</v>
      </c>
      <c r="K29" s="64">
        <f>AVERAGE($J$27:$J$34:$J$30)</f>
        <v>1468750</v>
      </c>
      <c r="L29">
        <v>3</v>
      </c>
      <c r="M29" s="96">
        <f>SUM($N$27:N28)</f>
        <v>90</v>
      </c>
      <c r="N29" s="97">
        <f t="shared" si="3"/>
        <v>270</v>
      </c>
      <c r="P29" s="2"/>
      <c r="Q29" s="2"/>
      <c r="R29" s="2"/>
      <c r="S29" s="2"/>
      <c r="T29" s="2"/>
    </row>
    <row r="30" spans="2:20" ht="18.75" customHeight="1">
      <c r="B30" s="64"/>
      <c r="C30" s="64">
        <v>4</v>
      </c>
      <c r="D30" s="64">
        <f t="shared" si="0"/>
        <v>1</v>
      </c>
      <c r="E30" s="64"/>
      <c r="F30" s="74">
        <f t="shared" si="1"/>
        <v>10</v>
      </c>
      <c r="G30" s="80" t="s">
        <v>1119</v>
      </c>
      <c r="H30" s="82">
        <f>VLOOKUP($G$27,モンスターリスト!$B:$H,2,0)</f>
        <v>100</v>
      </c>
      <c r="I30" s="82">
        <f>VLOOKUP($G$27,モンスターリスト!$B:$H,7,0)</f>
        <v>100000</v>
      </c>
      <c r="J30" s="84">
        <f t="shared" si="2"/>
        <v>250000</v>
      </c>
      <c r="K30" s="64">
        <f>AVERAGE($J$27:$J$34:$J$30)</f>
        <v>1468750</v>
      </c>
      <c r="L30">
        <v>4</v>
      </c>
      <c r="M30" s="96">
        <f>SUM($N$27:N29)</f>
        <v>360</v>
      </c>
      <c r="N30" s="97">
        <f t="shared" si="3"/>
        <v>640</v>
      </c>
      <c r="P30" s="2"/>
      <c r="Q30" s="2"/>
      <c r="R30" s="2"/>
      <c r="S30" s="2"/>
      <c r="T30" s="2"/>
    </row>
    <row r="31" spans="2:20" ht="18.75" customHeight="1">
      <c r="B31" s="64"/>
      <c r="C31" s="64">
        <v>4</v>
      </c>
      <c r="D31" s="64">
        <f t="shared" si="0"/>
        <v>1</v>
      </c>
      <c r="E31" s="64"/>
      <c r="F31" s="74">
        <f t="shared" si="1"/>
        <v>10</v>
      </c>
      <c r="G31" s="64"/>
      <c r="H31" s="82">
        <f>VLOOKUP($G$27,モンスターリスト!$B:$H,2,0)</f>
        <v>100</v>
      </c>
      <c r="I31" s="82">
        <f>VLOOKUP($G$27,モンスターリスト!$B:$H,7,0)</f>
        <v>100000</v>
      </c>
      <c r="J31" s="84">
        <f t="shared" si="2"/>
        <v>250000</v>
      </c>
      <c r="K31" s="64">
        <f>AVERAGE($J$27:$J$34:$J$30)</f>
        <v>1468750</v>
      </c>
      <c r="L31">
        <v>5</v>
      </c>
      <c r="M31" s="96">
        <f>SUM($N$27:N30)</f>
        <v>1000</v>
      </c>
      <c r="N31" s="97">
        <f t="shared" si="3"/>
        <v>1250</v>
      </c>
      <c r="P31" s="2"/>
      <c r="Q31" s="2"/>
      <c r="R31" s="2"/>
      <c r="S31" s="2"/>
      <c r="T31" s="2"/>
    </row>
    <row r="32" spans="2:20" ht="18.75" customHeight="1">
      <c r="B32" s="64"/>
      <c r="C32" s="64">
        <v>4</v>
      </c>
      <c r="D32" s="64">
        <f t="shared" si="0"/>
        <v>1</v>
      </c>
      <c r="E32" s="83"/>
      <c r="F32" s="74">
        <f t="shared" si="1"/>
        <v>10</v>
      </c>
      <c r="G32" s="64"/>
      <c r="H32" s="82">
        <f>VLOOKUP($G$27,モンスターリスト!$B:$H,2,0)</f>
        <v>100</v>
      </c>
      <c r="I32" s="82">
        <f>VLOOKUP($G$27,モンスターリスト!$B:$H,7,0)</f>
        <v>100000</v>
      </c>
      <c r="J32" s="84">
        <f t="shared" si="2"/>
        <v>250000</v>
      </c>
      <c r="K32" s="64">
        <f>AVERAGE($J$27:$J$34:$J$30)</f>
        <v>1468750</v>
      </c>
      <c r="L32">
        <v>6</v>
      </c>
      <c r="M32" s="96">
        <f>SUM($N$27:N31)</f>
        <v>2250</v>
      </c>
      <c r="N32" s="97">
        <f t="shared" si="3"/>
        <v>2160</v>
      </c>
      <c r="P32" s="2"/>
      <c r="Q32" s="2"/>
      <c r="R32" s="2"/>
      <c r="S32" s="2"/>
      <c r="T32" s="2"/>
    </row>
    <row r="33" spans="2:20" ht="18.75" customHeight="1">
      <c r="B33" s="64"/>
      <c r="C33" s="64">
        <v>4</v>
      </c>
      <c r="D33" s="64">
        <f t="shared" si="0"/>
        <v>1</v>
      </c>
      <c r="E33" s="83"/>
      <c r="F33" s="74">
        <f t="shared" si="1"/>
        <v>10</v>
      </c>
      <c r="G33" s="64"/>
      <c r="H33" s="82">
        <f>VLOOKUP($G$27,モンスターリスト!$B:$H,2,0)</f>
        <v>100</v>
      </c>
      <c r="I33" s="82">
        <f>VLOOKUP($G$27,モンスターリスト!$B:$H,7,0)</f>
        <v>100000</v>
      </c>
      <c r="J33" s="84">
        <f t="shared" si="2"/>
        <v>250000</v>
      </c>
      <c r="K33" s="64">
        <f>AVERAGE($J$27:$J$34:$J$30)</f>
        <v>1468750</v>
      </c>
      <c r="L33">
        <v>7</v>
      </c>
      <c r="M33" s="96">
        <f>SUM($N$27:N32)</f>
        <v>4410</v>
      </c>
      <c r="N33" s="97">
        <f t="shared" si="3"/>
        <v>3430</v>
      </c>
      <c r="P33" s="2"/>
      <c r="Q33" s="2"/>
      <c r="R33" s="2"/>
      <c r="S33" s="2"/>
      <c r="T33" s="2"/>
    </row>
    <row r="34" spans="2:20" ht="18.75" customHeight="1">
      <c r="B34" s="64"/>
      <c r="C34" s="64">
        <v>4</v>
      </c>
      <c r="D34" s="64">
        <f t="shared" si="0"/>
        <v>1</v>
      </c>
      <c r="E34" s="83"/>
      <c r="F34" s="74">
        <f t="shared" si="1"/>
        <v>10</v>
      </c>
      <c r="G34" s="64"/>
      <c r="H34" s="82">
        <f>VLOOKUP($G$27,モンスターリスト!$B:$H,2,0)</f>
        <v>100</v>
      </c>
      <c r="I34" s="82">
        <f>VLOOKUP($G$27,モンスターリスト!$B:$H,7,0)</f>
        <v>100000</v>
      </c>
      <c r="J34" s="84">
        <f t="shared" si="2"/>
        <v>250000</v>
      </c>
      <c r="K34" s="64">
        <f>AVERAGE($J$27:$J$34:$J$30)</f>
        <v>1468750</v>
      </c>
      <c r="L34">
        <v>8</v>
      </c>
      <c r="M34" s="96">
        <f>SUM($N$27:N33)</f>
        <v>7840</v>
      </c>
      <c r="N34" s="97">
        <f t="shared" si="3"/>
        <v>5120</v>
      </c>
      <c r="P34" s="2"/>
      <c r="Q34" s="2"/>
      <c r="R34" s="2"/>
      <c r="S34" s="2"/>
      <c r="T34" s="2"/>
    </row>
    <row r="35" spans="2:20" ht="18.75" customHeight="1">
      <c r="E35" s="79"/>
      <c r="J35" s="72"/>
      <c r="L35">
        <v>9</v>
      </c>
      <c r="M35" s="96">
        <f>SUM($N$27:N34)</f>
        <v>12960</v>
      </c>
      <c r="N35" s="97">
        <f t="shared" si="3"/>
        <v>7290</v>
      </c>
      <c r="P35" s="2"/>
      <c r="Q35" s="2"/>
      <c r="R35" s="2"/>
      <c r="S35" s="2"/>
      <c r="T35" s="2"/>
    </row>
    <row r="36" spans="2:20" ht="18.75" customHeight="1">
      <c r="E36" s="79"/>
      <c r="J36" s="72"/>
      <c r="L36">
        <v>10</v>
      </c>
      <c r="M36" s="96">
        <f>SUM($N$27:N35)</f>
        <v>20250</v>
      </c>
      <c r="N36" s="97">
        <f t="shared" si="3"/>
        <v>10000</v>
      </c>
      <c r="P36" s="2"/>
      <c r="Q36" s="2"/>
      <c r="R36" s="2"/>
      <c r="S36" s="2"/>
      <c r="T36" s="2"/>
    </row>
    <row r="37" spans="2:20" ht="18.75" customHeight="1">
      <c r="E37" s="79"/>
      <c r="J37" s="72"/>
      <c r="L37">
        <v>11</v>
      </c>
      <c r="M37" s="96">
        <f>SUM($N$27:N36)</f>
        <v>30250</v>
      </c>
      <c r="N37" s="97">
        <f t="shared" si="3"/>
        <v>13310</v>
      </c>
      <c r="P37" s="2"/>
      <c r="Q37" s="2"/>
      <c r="R37" s="2"/>
      <c r="S37" s="2"/>
      <c r="T37" s="2"/>
    </row>
    <row r="38" spans="2:20" ht="18.75" customHeight="1">
      <c r="E38" s="79"/>
      <c r="J38" s="72"/>
      <c r="L38">
        <v>12</v>
      </c>
      <c r="M38" s="96">
        <f>SUM($N$27:N37)</f>
        <v>43560</v>
      </c>
      <c r="N38" s="97">
        <f t="shared" si="3"/>
        <v>17280</v>
      </c>
      <c r="P38" s="2"/>
      <c r="Q38" s="2"/>
      <c r="R38" s="2"/>
      <c r="S38" s="2"/>
      <c r="T38" s="2"/>
    </row>
    <row r="39" spans="2:20">
      <c r="E39" s="79"/>
      <c r="J39" s="72"/>
      <c r="L39">
        <v>13</v>
      </c>
      <c r="M39" s="96">
        <f>SUM($N$27:N38)</f>
        <v>60840</v>
      </c>
      <c r="N39" s="97">
        <f t="shared" si="3"/>
        <v>21970</v>
      </c>
    </row>
    <row r="40" spans="2:20">
      <c r="E40" s="79"/>
      <c r="J40" s="72"/>
      <c r="L40">
        <v>14</v>
      </c>
      <c r="M40" s="96">
        <f>SUM($N$27:N39)</f>
        <v>82810</v>
      </c>
      <c r="N40" s="97">
        <f t="shared" si="3"/>
        <v>27440</v>
      </c>
    </row>
    <row r="41" spans="2:20">
      <c r="E41" s="79"/>
      <c r="J41" s="72"/>
      <c r="L41">
        <v>15</v>
      </c>
      <c r="M41" s="96">
        <f>SUM($N$27:N40)</f>
        <v>110250</v>
      </c>
      <c r="N41" s="97">
        <f t="shared" si="3"/>
        <v>33750</v>
      </c>
    </row>
    <row r="42" spans="2:20">
      <c r="E42" s="79"/>
      <c r="J42" s="72"/>
      <c r="L42">
        <v>16</v>
      </c>
      <c r="M42" s="96">
        <f>SUM($N$27:N41)</f>
        <v>144000</v>
      </c>
      <c r="N42" s="97">
        <f t="shared" si="3"/>
        <v>40960</v>
      </c>
    </row>
    <row r="43" spans="2:20">
      <c r="E43" s="79"/>
      <c r="J43" s="72"/>
      <c r="L43">
        <v>17</v>
      </c>
      <c r="M43" s="96">
        <f>SUM($N$27:N42)</f>
        <v>184960</v>
      </c>
      <c r="N43" s="97">
        <f t="shared" si="3"/>
        <v>49130</v>
      </c>
    </row>
    <row r="44" spans="2:20">
      <c r="E44" s="79"/>
      <c r="J44" s="72"/>
      <c r="L44">
        <v>18</v>
      </c>
      <c r="M44" s="96">
        <f>SUM($N$27:N43)</f>
        <v>234090</v>
      </c>
      <c r="N44" s="97">
        <f t="shared" si="3"/>
        <v>58320</v>
      </c>
    </row>
    <row r="45" spans="2:20">
      <c r="E45" s="79"/>
      <c r="J45" s="72"/>
      <c r="L45">
        <v>19</v>
      </c>
      <c r="M45" s="96">
        <f>SUM($N$27:N44)</f>
        <v>292410</v>
      </c>
      <c r="N45" s="97">
        <f t="shared" si="3"/>
        <v>68590</v>
      </c>
    </row>
    <row r="46" spans="2:20">
      <c r="E46" s="79"/>
      <c r="J46" s="72"/>
      <c r="L46">
        <v>20</v>
      </c>
      <c r="M46" s="96">
        <f>SUM($N$27:N45)</f>
        <v>361000</v>
      </c>
      <c r="N46" s="97">
        <f t="shared" si="3"/>
        <v>80000</v>
      </c>
    </row>
    <row r="47" spans="2:20">
      <c r="E47" s="79"/>
      <c r="J47" s="72"/>
      <c r="L47">
        <v>21</v>
      </c>
      <c r="M47" s="96">
        <f>SUM($N$27:N46)</f>
        <v>441000</v>
      </c>
      <c r="N47" s="97">
        <f t="shared" si="3"/>
        <v>92610</v>
      </c>
    </row>
    <row r="48" spans="2:20">
      <c r="E48" s="79"/>
      <c r="J48" s="72"/>
      <c r="L48">
        <v>22</v>
      </c>
      <c r="M48" s="96">
        <f>SUM($N$27:N47)</f>
        <v>533610</v>
      </c>
      <c r="N48" s="97">
        <f t="shared" si="3"/>
        <v>106480</v>
      </c>
    </row>
    <row r="49" spans="5:14">
      <c r="E49" s="79"/>
      <c r="J49" s="72"/>
      <c r="L49">
        <v>23</v>
      </c>
      <c r="M49" s="96">
        <f>SUM($N$27:N48)</f>
        <v>640090</v>
      </c>
      <c r="N49" s="97">
        <f t="shared" si="3"/>
        <v>121670</v>
      </c>
    </row>
    <row r="50" spans="5:14">
      <c r="E50" s="79"/>
      <c r="J50" s="72"/>
      <c r="L50">
        <v>24</v>
      </c>
      <c r="M50" s="96">
        <f>SUM($N$27:N49)</f>
        <v>761760</v>
      </c>
      <c r="N50" s="97">
        <f t="shared" si="3"/>
        <v>138240</v>
      </c>
    </row>
    <row r="51" spans="5:14">
      <c r="E51" s="79"/>
      <c r="J51" s="72"/>
      <c r="L51">
        <v>25</v>
      </c>
      <c r="M51" s="96">
        <f>SUM($N$27:N50)</f>
        <v>900000</v>
      </c>
      <c r="N51" s="97">
        <f t="shared" si="3"/>
        <v>156250</v>
      </c>
    </row>
    <row r="52" spans="5:14">
      <c r="E52" s="79"/>
      <c r="J52" s="72"/>
      <c r="L52">
        <v>26</v>
      </c>
      <c r="M52" s="96">
        <f>SUM($N$27:N51)</f>
        <v>1056250</v>
      </c>
      <c r="N52" s="97">
        <f t="shared" si="3"/>
        <v>175760</v>
      </c>
    </row>
    <row r="53" spans="5:14">
      <c r="E53" s="79"/>
      <c r="J53" s="72"/>
      <c r="L53">
        <v>27</v>
      </c>
      <c r="M53" s="96">
        <f>SUM($N$27:N52)</f>
        <v>1232010</v>
      </c>
      <c r="N53" s="97">
        <f t="shared" si="3"/>
        <v>196830</v>
      </c>
    </row>
    <row r="54" spans="5:14">
      <c r="E54" s="79"/>
      <c r="J54" s="72"/>
      <c r="L54">
        <v>28</v>
      </c>
      <c r="M54" s="96">
        <f>SUM($N$27:N53)</f>
        <v>1428840</v>
      </c>
      <c r="N54" s="97">
        <f t="shared" si="3"/>
        <v>219520</v>
      </c>
    </row>
    <row r="55" spans="5:14">
      <c r="E55" s="79"/>
      <c r="J55" s="72"/>
      <c r="L55">
        <v>29</v>
      </c>
      <c r="M55" s="96">
        <f>SUM($N$27:N54)</f>
        <v>1648360</v>
      </c>
      <c r="N55" s="97">
        <f t="shared" si="3"/>
        <v>243890</v>
      </c>
    </row>
    <row r="56" spans="5:14">
      <c r="E56" s="79"/>
      <c r="J56" s="72"/>
      <c r="L56">
        <v>30</v>
      </c>
      <c r="M56" s="96">
        <f>SUM($N$27:N55)</f>
        <v>1892250</v>
      </c>
      <c r="N56" s="97">
        <f t="shared" si="3"/>
        <v>270000</v>
      </c>
    </row>
    <row r="57" spans="5:14">
      <c r="E57" s="79"/>
      <c r="J57" s="72"/>
      <c r="L57">
        <v>31</v>
      </c>
      <c r="M57" s="96">
        <f>SUM($N$27:N56)</f>
        <v>2162250</v>
      </c>
      <c r="N57" s="97">
        <f t="shared" si="3"/>
        <v>297910</v>
      </c>
    </row>
    <row r="58" spans="5:14">
      <c r="E58" s="79"/>
      <c r="J58" s="72"/>
      <c r="L58">
        <v>32</v>
      </c>
      <c r="M58" s="96">
        <f>SUM($N$27:N57)</f>
        <v>2460160</v>
      </c>
      <c r="N58" s="97">
        <f t="shared" si="3"/>
        <v>327680</v>
      </c>
    </row>
    <row r="59" spans="5:14">
      <c r="E59" s="79"/>
      <c r="J59" s="72"/>
      <c r="L59">
        <v>33</v>
      </c>
      <c r="M59" s="96">
        <f>SUM($N$27:N58)</f>
        <v>2787840</v>
      </c>
      <c r="N59" s="97">
        <f t="shared" si="3"/>
        <v>359370</v>
      </c>
    </row>
    <row r="60" spans="5:14">
      <c r="E60" s="79"/>
      <c r="J60" s="72"/>
      <c r="L60">
        <v>34</v>
      </c>
      <c r="M60" s="96">
        <f>SUM($N$27:N59)</f>
        <v>3147210</v>
      </c>
      <c r="N60" s="97">
        <f t="shared" si="3"/>
        <v>393040</v>
      </c>
    </row>
    <row r="61" spans="5:14">
      <c r="E61" s="79"/>
      <c r="J61" s="72"/>
      <c r="L61">
        <v>35</v>
      </c>
      <c r="M61" s="96">
        <f>SUM($N$27:N60)</f>
        <v>3540250</v>
      </c>
      <c r="N61" s="97">
        <f t="shared" si="3"/>
        <v>428750</v>
      </c>
    </row>
    <row r="62" spans="5:14">
      <c r="E62" s="79"/>
      <c r="J62" s="72"/>
      <c r="L62">
        <v>36</v>
      </c>
      <c r="M62" s="96">
        <f>SUM($N$27:N61)</f>
        <v>3969000</v>
      </c>
      <c r="N62" s="97">
        <f t="shared" si="3"/>
        <v>466560</v>
      </c>
    </row>
    <row r="63" spans="5:14">
      <c r="E63" s="79"/>
      <c r="J63" s="72"/>
      <c r="L63">
        <v>37</v>
      </c>
      <c r="M63" s="96">
        <f>SUM($N$27:N62)</f>
        <v>4435560</v>
      </c>
      <c r="N63" s="97">
        <f t="shared" si="3"/>
        <v>506530</v>
      </c>
    </row>
    <row r="64" spans="5:14">
      <c r="E64" s="79"/>
      <c r="J64" s="72"/>
      <c r="L64">
        <v>38</v>
      </c>
      <c r="M64" s="96">
        <f>SUM($N$27:N63)</f>
        <v>4942090</v>
      </c>
      <c r="N64" s="97">
        <f t="shared" si="3"/>
        <v>548720</v>
      </c>
    </row>
    <row r="65" spans="5:14">
      <c r="E65" s="79"/>
      <c r="J65" s="72"/>
      <c r="L65">
        <v>39</v>
      </c>
      <c r="M65" s="96">
        <f>SUM($N$27:N64)</f>
        <v>5490810</v>
      </c>
      <c r="N65" s="97">
        <f t="shared" si="3"/>
        <v>593190</v>
      </c>
    </row>
    <row r="66" spans="5:14">
      <c r="E66" s="79"/>
      <c r="J66" s="72"/>
      <c r="L66">
        <v>40</v>
      </c>
      <c r="M66" s="96">
        <f>SUM($N$27:N65)</f>
        <v>6084000</v>
      </c>
      <c r="N66" s="97">
        <f t="shared" si="3"/>
        <v>640000</v>
      </c>
    </row>
    <row r="67" spans="5:14">
      <c r="E67" s="79"/>
      <c r="J67" s="72"/>
      <c r="L67">
        <v>41</v>
      </c>
      <c r="M67" s="96">
        <f>SUM($N$27:N66)</f>
        <v>6724000</v>
      </c>
      <c r="N67" s="97">
        <f t="shared" si="3"/>
        <v>689210</v>
      </c>
    </row>
    <row r="68" spans="5:14">
      <c r="E68" s="79"/>
      <c r="J68" s="72"/>
      <c r="L68">
        <v>42</v>
      </c>
      <c r="M68" s="96">
        <f>SUM($N$27:N67)</f>
        <v>7413210</v>
      </c>
      <c r="N68" s="97">
        <f t="shared" si="3"/>
        <v>740880</v>
      </c>
    </row>
    <row r="69" spans="5:14">
      <c r="E69" s="79"/>
      <c r="J69" s="72"/>
      <c r="L69">
        <v>43</v>
      </c>
      <c r="M69" s="96">
        <f>SUM($N$27:N68)</f>
        <v>8154090</v>
      </c>
      <c r="N69" s="97">
        <f t="shared" si="3"/>
        <v>795070</v>
      </c>
    </row>
    <row r="70" spans="5:14">
      <c r="E70" s="79"/>
      <c r="J70" s="72"/>
      <c r="L70">
        <v>44</v>
      </c>
      <c r="M70" s="96">
        <f>SUM($N$27:N69)</f>
        <v>8949160</v>
      </c>
      <c r="N70" s="97">
        <f t="shared" si="3"/>
        <v>851840</v>
      </c>
    </row>
    <row r="71" spans="5:14">
      <c r="E71" s="79"/>
      <c r="J71" s="72"/>
      <c r="L71">
        <v>45</v>
      </c>
      <c r="M71" s="96">
        <f>SUM($N$27:N70)</f>
        <v>9801000</v>
      </c>
      <c r="N71" s="97">
        <f t="shared" si="3"/>
        <v>911250</v>
      </c>
    </row>
    <row r="72" spans="5:14">
      <c r="E72" s="79"/>
      <c r="J72" s="72"/>
      <c r="L72">
        <v>46</v>
      </c>
      <c r="M72" s="96">
        <f>SUM($N$27:N71)</f>
        <v>10712250</v>
      </c>
      <c r="N72" s="97">
        <f t="shared" si="3"/>
        <v>973360</v>
      </c>
    </row>
    <row r="73" spans="5:14">
      <c r="E73" s="79"/>
      <c r="J73" s="72"/>
      <c r="L73">
        <v>47</v>
      </c>
      <c r="M73" s="96">
        <f>SUM($N$27:N72)</f>
        <v>11685610</v>
      </c>
      <c r="N73" s="97">
        <f t="shared" si="3"/>
        <v>1038230</v>
      </c>
    </row>
    <row r="74" spans="5:14">
      <c r="E74" s="79"/>
      <c r="J74" s="72"/>
      <c r="L74">
        <v>48</v>
      </c>
      <c r="M74" s="96">
        <f>SUM($N$27:N73)</f>
        <v>12723840</v>
      </c>
      <c r="N74" s="97">
        <f t="shared" si="3"/>
        <v>1105920</v>
      </c>
    </row>
    <row r="75" spans="5:14">
      <c r="E75" s="79"/>
      <c r="J75" s="72"/>
      <c r="L75">
        <v>49</v>
      </c>
      <c r="M75" s="96">
        <f>SUM($N$27:N74)</f>
        <v>13829760</v>
      </c>
      <c r="N75" s="97">
        <f t="shared" si="3"/>
        <v>1176490</v>
      </c>
    </row>
    <row r="76" spans="5:14">
      <c r="E76" s="79"/>
      <c r="J76" s="72"/>
      <c r="L76">
        <v>50</v>
      </c>
      <c r="M76" s="96">
        <f>SUM($N$27:N75)</f>
        <v>15006250</v>
      </c>
      <c r="N76" s="97">
        <f t="shared" si="3"/>
        <v>1250000</v>
      </c>
    </row>
    <row r="77" spans="5:14">
      <c r="E77" s="79"/>
      <c r="J77" s="72"/>
      <c r="L77">
        <v>51</v>
      </c>
      <c r="M77" s="96">
        <f>SUM($N$27:N76)</f>
        <v>16256250</v>
      </c>
      <c r="N77" s="97">
        <f t="shared" si="3"/>
        <v>1326510</v>
      </c>
    </row>
    <row r="78" spans="5:14">
      <c r="E78" s="79"/>
      <c r="J78" s="72"/>
      <c r="L78">
        <v>52</v>
      </c>
      <c r="M78" s="96">
        <f>SUM($N$27:N77)</f>
        <v>17582760</v>
      </c>
      <c r="N78" s="97">
        <f t="shared" si="3"/>
        <v>1406080</v>
      </c>
    </row>
    <row r="79" spans="5:14">
      <c r="E79" s="79"/>
      <c r="J79" s="72"/>
      <c r="L79">
        <v>53</v>
      </c>
      <c r="M79" s="96">
        <f>SUM($N$27:N78)</f>
        <v>18988840</v>
      </c>
      <c r="N79" s="97">
        <f t="shared" si="3"/>
        <v>1488770</v>
      </c>
    </row>
    <row r="80" spans="5:14">
      <c r="E80" s="79"/>
      <c r="J80" s="72"/>
      <c r="L80">
        <v>54</v>
      </c>
      <c r="M80" s="96">
        <f>SUM($N$27:N79)</f>
        <v>20477610</v>
      </c>
      <c r="N80" s="97">
        <f t="shared" si="3"/>
        <v>1574640</v>
      </c>
    </row>
    <row r="81" spans="5:14">
      <c r="E81" s="79"/>
      <c r="J81" s="72"/>
      <c r="L81">
        <v>55</v>
      </c>
      <c r="M81" s="96">
        <f>SUM($N$27:N80)</f>
        <v>22052250</v>
      </c>
      <c r="N81" s="97">
        <f t="shared" si="3"/>
        <v>1663750</v>
      </c>
    </row>
    <row r="82" spans="5:14">
      <c r="E82" s="79"/>
      <c r="J82" s="72"/>
      <c r="L82">
        <v>56</v>
      </c>
      <c r="M82" s="96">
        <f>SUM($N$27:N81)</f>
        <v>23716000</v>
      </c>
      <c r="N82" s="97">
        <f t="shared" si="3"/>
        <v>1756160</v>
      </c>
    </row>
    <row r="83" spans="5:14">
      <c r="E83" s="79"/>
      <c r="J83" s="72"/>
      <c r="L83">
        <v>57</v>
      </c>
      <c r="M83" s="96">
        <f>SUM($N$27:N82)</f>
        <v>25472160</v>
      </c>
      <c r="N83" s="97">
        <f t="shared" si="3"/>
        <v>1851930</v>
      </c>
    </row>
    <row r="84" spans="5:14">
      <c r="E84" s="79"/>
      <c r="J84" s="72"/>
      <c r="L84">
        <v>58</v>
      </c>
      <c r="M84" s="96">
        <f>SUM($N$27:N83)</f>
        <v>27324090</v>
      </c>
      <c r="N84" s="97">
        <f t="shared" si="3"/>
        <v>1951120</v>
      </c>
    </row>
    <row r="85" spans="5:14">
      <c r="E85" s="79"/>
      <c r="J85" s="72"/>
      <c r="L85">
        <v>59</v>
      </c>
      <c r="M85" s="96">
        <f>SUM($N$27:N84)</f>
        <v>29275210</v>
      </c>
      <c r="N85" s="97">
        <f t="shared" si="3"/>
        <v>2053790</v>
      </c>
    </row>
    <row r="86" spans="5:14">
      <c r="E86" s="79"/>
      <c r="J86" s="72"/>
      <c r="L86">
        <v>60</v>
      </c>
      <c r="M86" s="96">
        <f>SUM($N$27:N85)</f>
        <v>31329000</v>
      </c>
      <c r="N86" s="97">
        <f t="shared" si="3"/>
        <v>2160000</v>
      </c>
    </row>
    <row r="87" spans="5:14">
      <c r="E87" s="79"/>
      <c r="J87" s="72"/>
      <c r="L87">
        <v>61</v>
      </c>
      <c r="M87" s="96">
        <f>SUM($N$27:N86)</f>
        <v>33489000</v>
      </c>
      <c r="N87" s="97">
        <f t="shared" si="3"/>
        <v>2269810</v>
      </c>
    </row>
    <row r="88" spans="5:14">
      <c r="E88" s="79"/>
      <c r="J88" s="72"/>
      <c r="L88">
        <v>62</v>
      </c>
      <c r="M88" s="96">
        <f>SUM($N$27:N87)</f>
        <v>35758810</v>
      </c>
      <c r="N88" s="97">
        <f t="shared" si="3"/>
        <v>2383280</v>
      </c>
    </row>
    <row r="89" spans="5:14">
      <c r="E89" s="79"/>
      <c r="J89" s="72"/>
      <c r="L89">
        <v>63</v>
      </c>
      <c r="M89" s="96">
        <f>SUM($N$27:N88)</f>
        <v>38142090</v>
      </c>
      <c r="N89" s="97">
        <f t="shared" si="3"/>
        <v>2500470</v>
      </c>
    </row>
    <row r="90" spans="5:14">
      <c r="E90" s="79"/>
      <c r="J90" s="72"/>
      <c r="L90">
        <v>64</v>
      </c>
      <c r="M90" s="96">
        <f>SUM($N$27:N89)</f>
        <v>40642560</v>
      </c>
      <c r="N90" s="97">
        <f t="shared" si="3"/>
        <v>2621440</v>
      </c>
    </row>
    <row r="91" spans="5:14">
      <c r="E91" s="79"/>
      <c r="J91" s="72"/>
      <c r="L91">
        <v>65</v>
      </c>
      <c r="M91" s="96">
        <f>SUM($N$27:N90)</f>
        <v>43264000</v>
      </c>
      <c r="N91" s="97">
        <f t="shared" si="3"/>
        <v>2746250</v>
      </c>
    </row>
    <row r="92" spans="5:14">
      <c r="E92" s="79"/>
      <c r="J92" s="72"/>
      <c r="L92">
        <v>66</v>
      </c>
      <c r="M92" s="96">
        <f>SUM($N$27:N91)</f>
        <v>46010250</v>
      </c>
      <c r="N92" s="97">
        <f t="shared" ref="N92:N155" si="4">10*L92^3</f>
        <v>2874960</v>
      </c>
    </row>
    <row r="93" spans="5:14">
      <c r="E93" s="79"/>
      <c r="J93" s="72"/>
      <c r="L93">
        <v>67</v>
      </c>
      <c r="M93" s="96">
        <f>SUM($N$27:N92)</f>
        <v>48885210</v>
      </c>
      <c r="N93" s="97">
        <f t="shared" si="4"/>
        <v>3007630</v>
      </c>
    </row>
    <row r="94" spans="5:14">
      <c r="E94" s="79"/>
      <c r="J94" s="72"/>
      <c r="L94">
        <v>68</v>
      </c>
      <c r="M94" s="96">
        <f>SUM($N$27:N93)</f>
        <v>51892840</v>
      </c>
      <c r="N94" s="97">
        <f t="shared" si="4"/>
        <v>3144320</v>
      </c>
    </row>
    <row r="95" spans="5:14">
      <c r="E95" s="79"/>
      <c r="J95" s="72"/>
      <c r="L95">
        <v>69</v>
      </c>
      <c r="M95" s="96">
        <f>SUM($N$27:N94)</f>
        <v>55037160</v>
      </c>
      <c r="N95" s="97">
        <f t="shared" si="4"/>
        <v>3285090</v>
      </c>
    </row>
    <row r="96" spans="5:14">
      <c r="E96" s="79"/>
      <c r="J96" s="72"/>
      <c r="L96">
        <v>70</v>
      </c>
      <c r="M96" s="96">
        <f>SUM($N$27:N95)</f>
        <v>58322250</v>
      </c>
      <c r="N96" s="97">
        <f t="shared" si="4"/>
        <v>3430000</v>
      </c>
    </row>
    <row r="97" spans="5:14">
      <c r="E97" s="79"/>
      <c r="J97" s="72"/>
      <c r="L97">
        <v>71</v>
      </c>
      <c r="M97" s="96">
        <f>SUM($N$27:N96)</f>
        <v>61752250</v>
      </c>
      <c r="N97" s="97">
        <f t="shared" si="4"/>
        <v>3579110</v>
      </c>
    </row>
    <row r="98" spans="5:14">
      <c r="E98" s="79"/>
      <c r="J98" s="72"/>
      <c r="L98">
        <v>72</v>
      </c>
      <c r="M98" s="96">
        <f>SUM($N$27:N97)</f>
        <v>65331360</v>
      </c>
      <c r="N98" s="97">
        <f t="shared" si="4"/>
        <v>3732480</v>
      </c>
    </row>
    <row r="99" spans="5:14">
      <c r="E99" s="79"/>
      <c r="J99" s="72"/>
      <c r="L99">
        <v>73</v>
      </c>
      <c r="M99" s="96">
        <f>SUM($N$27:N98)</f>
        <v>69063840</v>
      </c>
      <c r="N99" s="97">
        <f t="shared" si="4"/>
        <v>3890170</v>
      </c>
    </row>
    <row r="100" spans="5:14">
      <c r="E100" s="79"/>
      <c r="J100" s="72"/>
      <c r="L100">
        <v>74</v>
      </c>
      <c r="M100" s="96">
        <f>SUM($N$27:N99)</f>
        <v>72954010</v>
      </c>
      <c r="N100" s="97">
        <f t="shared" si="4"/>
        <v>4052240</v>
      </c>
    </row>
    <row r="101" spans="5:14">
      <c r="E101" s="79"/>
      <c r="J101" s="72"/>
      <c r="L101">
        <v>75</v>
      </c>
      <c r="M101" s="96">
        <f>SUM($N$27:N100)</f>
        <v>77006250</v>
      </c>
      <c r="N101" s="97">
        <f t="shared" si="4"/>
        <v>4218750</v>
      </c>
    </row>
    <row r="102" spans="5:14">
      <c r="E102" s="79"/>
      <c r="J102" s="72"/>
      <c r="L102">
        <v>76</v>
      </c>
      <c r="M102" s="96">
        <f>SUM($N$27:N101)</f>
        <v>81225000</v>
      </c>
      <c r="N102" s="97">
        <f t="shared" si="4"/>
        <v>4389760</v>
      </c>
    </row>
    <row r="103" spans="5:14">
      <c r="E103" s="79"/>
      <c r="J103" s="72"/>
      <c r="L103">
        <v>77</v>
      </c>
      <c r="M103" s="96">
        <f>SUM($N$27:N102)</f>
        <v>85614760</v>
      </c>
      <c r="N103" s="97">
        <f t="shared" si="4"/>
        <v>4565330</v>
      </c>
    </row>
    <row r="104" spans="5:14">
      <c r="E104" s="79"/>
      <c r="J104" s="72"/>
      <c r="L104">
        <v>78</v>
      </c>
      <c r="M104" s="96">
        <f>SUM($N$27:N103)</f>
        <v>90180090</v>
      </c>
      <c r="N104" s="97">
        <f t="shared" si="4"/>
        <v>4745520</v>
      </c>
    </row>
    <row r="105" spans="5:14">
      <c r="E105" s="79"/>
      <c r="J105" s="72"/>
      <c r="L105">
        <v>79</v>
      </c>
      <c r="M105" s="96">
        <f>SUM($N$27:N104)</f>
        <v>94925610</v>
      </c>
      <c r="N105" s="97">
        <f t="shared" si="4"/>
        <v>4930390</v>
      </c>
    </row>
    <row r="106" spans="5:14">
      <c r="E106" s="79"/>
      <c r="J106" s="72"/>
      <c r="L106">
        <v>80</v>
      </c>
      <c r="M106" s="96">
        <f>SUM($N$27:N105)</f>
        <v>99856000</v>
      </c>
      <c r="N106" s="97">
        <f t="shared" si="4"/>
        <v>5120000</v>
      </c>
    </row>
    <row r="107" spans="5:14">
      <c r="E107" s="79"/>
      <c r="J107" s="72"/>
      <c r="L107">
        <v>81</v>
      </c>
      <c r="M107" s="96">
        <f>SUM($N$27:N106)</f>
        <v>104976000</v>
      </c>
      <c r="N107" s="97">
        <f t="shared" si="4"/>
        <v>5314410</v>
      </c>
    </row>
    <row r="108" spans="5:14">
      <c r="E108" s="79"/>
      <c r="J108" s="72"/>
      <c r="L108">
        <v>82</v>
      </c>
      <c r="M108" s="96">
        <f>SUM($N$27:N107)</f>
        <v>110290410</v>
      </c>
      <c r="N108" s="97">
        <f t="shared" si="4"/>
        <v>5513680</v>
      </c>
    </row>
    <row r="109" spans="5:14">
      <c r="E109" s="79"/>
      <c r="J109" s="72"/>
      <c r="L109">
        <v>83</v>
      </c>
      <c r="M109" s="96">
        <f>SUM($N$27:N108)</f>
        <v>115804090</v>
      </c>
      <c r="N109" s="97">
        <f t="shared" si="4"/>
        <v>5717870</v>
      </c>
    </row>
    <row r="110" spans="5:14">
      <c r="E110" s="79"/>
      <c r="J110" s="72"/>
      <c r="L110">
        <v>84</v>
      </c>
      <c r="M110" s="96">
        <f>SUM($N$27:N109)</f>
        <v>121521960</v>
      </c>
      <c r="N110" s="97">
        <f t="shared" si="4"/>
        <v>5927040</v>
      </c>
    </row>
    <row r="111" spans="5:14">
      <c r="E111" s="79"/>
      <c r="J111" s="72"/>
      <c r="L111">
        <v>85</v>
      </c>
      <c r="M111" s="96">
        <f>SUM($N$27:N110)</f>
        <v>127449000</v>
      </c>
      <c r="N111" s="97">
        <f t="shared" si="4"/>
        <v>6141250</v>
      </c>
    </row>
    <row r="112" spans="5:14">
      <c r="E112" s="79"/>
      <c r="J112" s="72"/>
      <c r="L112">
        <v>86</v>
      </c>
      <c r="M112" s="96">
        <f>SUM($N$27:N111)</f>
        <v>133590250</v>
      </c>
      <c r="N112" s="97">
        <f t="shared" si="4"/>
        <v>6360560</v>
      </c>
    </row>
    <row r="113" spans="5:14">
      <c r="E113" s="79"/>
      <c r="J113" s="72"/>
      <c r="L113">
        <v>87</v>
      </c>
      <c r="M113" s="96">
        <f>SUM($N$27:N112)</f>
        <v>139950810</v>
      </c>
      <c r="N113" s="97">
        <f t="shared" si="4"/>
        <v>6585030</v>
      </c>
    </row>
    <row r="114" spans="5:14">
      <c r="E114" s="79"/>
      <c r="J114" s="72"/>
      <c r="L114">
        <v>88</v>
      </c>
      <c r="M114" s="96">
        <f>SUM($N$27:N113)</f>
        <v>146535840</v>
      </c>
      <c r="N114" s="97">
        <f t="shared" si="4"/>
        <v>6814720</v>
      </c>
    </row>
    <row r="115" spans="5:14">
      <c r="E115" s="79"/>
      <c r="J115" s="72"/>
      <c r="L115">
        <v>89</v>
      </c>
      <c r="M115" s="96">
        <f>SUM($N$27:N114)</f>
        <v>153350560</v>
      </c>
      <c r="N115" s="97">
        <f t="shared" si="4"/>
        <v>7049690</v>
      </c>
    </row>
    <row r="116" spans="5:14">
      <c r="E116" s="79"/>
      <c r="J116" s="72"/>
      <c r="L116">
        <v>90</v>
      </c>
      <c r="M116" s="96">
        <f>SUM($N$27:N115)</f>
        <v>160400250</v>
      </c>
      <c r="N116" s="97">
        <f t="shared" si="4"/>
        <v>7290000</v>
      </c>
    </row>
    <row r="117" spans="5:14">
      <c r="E117" s="79"/>
      <c r="J117" s="72"/>
      <c r="L117">
        <v>91</v>
      </c>
      <c r="M117" s="96">
        <f>SUM($N$27:N116)</f>
        <v>167690250</v>
      </c>
      <c r="N117" s="97">
        <f t="shared" si="4"/>
        <v>7535710</v>
      </c>
    </row>
    <row r="118" spans="5:14">
      <c r="E118" s="79"/>
      <c r="J118" s="72"/>
      <c r="L118">
        <v>92</v>
      </c>
      <c r="M118" s="96">
        <f>SUM($N$27:N117)</f>
        <v>175225960</v>
      </c>
      <c r="N118" s="97">
        <f t="shared" si="4"/>
        <v>7786880</v>
      </c>
    </row>
    <row r="119" spans="5:14">
      <c r="E119" s="79"/>
      <c r="J119" s="72"/>
      <c r="L119">
        <v>93</v>
      </c>
      <c r="M119" s="96">
        <f>SUM($N$27:N118)</f>
        <v>183012840</v>
      </c>
      <c r="N119" s="97">
        <f t="shared" si="4"/>
        <v>8043570</v>
      </c>
    </row>
    <row r="120" spans="5:14">
      <c r="E120" s="79"/>
      <c r="J120" s="72"/>
      <c r="L120">
        <v>94</v>
      </c>
      <c r="M120" s="96">
        <f>SUM($N$27:N119)</f>
        <v>191056410</v>
      </c>
      <c r="N120" s="97">
        <f t="shared" si="4"/>
        <v>8305840</v>
      </c>
    </row>
    <row r="121" spans="5:14">
      <c r="E121" s="79"/>
      <c r="J121" s="72"/>
      <c r="L121">
        <v>95</v>
      </c>
      <c r="M121" s="96">
        <f>SUM($N$27:N120)</f>
        <v>199362250</v>
      </c>
      <c r="N121" s="97">
        <f t="shared" si="4"/>
        <v>8573750</v>
      </c>
    </row>
    <row r="122" spans="5:14">
      <c r="E122" s="79"/>
      <c r="J122" s="72"/>
      <c r="L122">
        <v>96</v>
      </c>
      <c r="M122" s="96">
        <f>SUM($N$27:N121)</f>
        <v>207936000</v>
      </c>
      <c r="N122" s="97">
        <f t="shared" si="4"/>
        <v>8847360</v>
      </c>
    </row>
    <row r="123" spans="5:14">
      <c r="E123" s="79"/>
      <c r="J123" s="72"/>
      <c r="L123">
        <v>97</v>
      </c>
      <c r="M123" s="96">
        <f>SUM($N$27:N122)</f>
        <v>216783360</v>
      </c>
      <c r="N123" s="97">
        <f t="shared" si="4"/>
        <v>9126730</v>
      </c>
    </row>
    <row r="124" spans="5:14">
      <c r="E124" s="79"/>
      <c r="J124" s="72"/>
      <c r="L124">
        <v>98</v>
      </c>
      <c r="M124" s="96">
        <f>SUM($N$27:N123)</f>
        <v>225910090</v>
      </c>
      <c r="N124" s="97">
        <f t="shared" si="4"/>
        <v>9411920</v>
      </c>
    </row>
    <row r="125" spans="5:14">
      <c r="E125" s="79"/>
      <c r="J125" s="72"/>
      <c r="L125">
        <v>99</v>
      </c>
      <c r="M125" s="96">
        <f>SUM($N$27:N124)</f>
        <v>235322010</v>
      </c>
      <c r="N125" s="97">
        <f t="shared" si="4"/>
        <v>9702990</v>
      </c>
    </row>
    <row r="126" spans="5:14">
      <c r="E126" s="79"/>
      <c r="J126" s="72"/>
      <c r="L126">
        <v>100</v>
      </c>
      <c r="M126" s="96">
        <f>SUM($N$27:N125)</f>
        <v>245025000</v>
      </c>
      <c r="N126" s="97">
        <f t="shared" si="4"/>
        <v>10000000</v>
      </c>
    </row>
    <row r="127" spans="5:14">
      <c r="E127" s="79"/>
      <c r="J127" s="72"/>
      <c r="L127">
        <v>101</v>
      </c>
      <c r="M127" s="96">
        <f>SUM($N$27:N126)</f>
        <v>255025000</v>
      </c>
      <c r="N127" s="97">
        <f t="shared" si="4"/>
        <v>10303010</v>
      </c>
    </row>
    <row r="128" spans="5:14">
      <c r="E128" s="79"/>
      <c r="J128" s="72"/>
      <c r="L128">
        <v>102</v>
      </c>
      <c r="M128" s="96">
        <f>SUM($N$27:N127)</f>
        <v>265328010</v>
      </c>
      <c r="N128" s="97">
        <f t="shared" si="4"/>
        <v>10612080</v>
      </c>
    </row>
    <row r="129" spans="5:14">
      <c r="E129" s="79"/>
      <c r="J129" s="72"/>
      <c r="L129">
        <v>103</v>
      </c>
      <c r="M129" s="96">
        <f>SUM($N$27:N128)</f>
        <v>275940090</v>
      </c>
      <c r="N129" s="97">
        <f t="shared" si="4"/>
        <v>10927270</v>
      </c>
    </row>
    <row r="130" spans="5:14">
      <c r="E130" s="79"/>
      <c r="J130" s="72"/>
      <c r="L130">
        <v>104</v>
      </c>
      <c r="M130" s="96">
        <f>SUM($N$27:N129)</f>
        <v>286867360</v>
      </c>
      <c r="N130" s="97">
        <f t="shared" si="4"/>
        <v>11248640</v>
      </c>
    </row>
    <row r="131" spans="5:14">
      <c r="E131" s="79"/>
      <c r="J131" s="72"/>
      <c r="L131">
        <v>105</v>
      </c>
      <c r="M131" s="96">
        <f>SUM($N$27:N130)</f>
        <v>298116000</v>
      </c>
      <c r="N131" s="97">
        <f t="shared" si="4"/>
        <v>11576250</v>
      </c>
    </row>
    <row r="132" spans="5:14">
      <c r="E132" s="79"/>
      <c r="J132" s="72"/>
      <c r="L132">
        <v>106</v>
      </c>
      <c r="M132" s="96">
        <f>SUM($N$27:N131)</f>
        <v>309692250</v>
      </c>
      <c r="N132" s="97">
        <f t="shared" si="4"/>
        <v>11910160</v>
      </c>
    </row>
    <row r="133" spans="5:14">
      <c r="E133" s="79"/>
      <c r="J133" s="72"/>
      <c r="L133">
        <v>107</v>
      </c>
      <c r="M133" s="96">
        <f>SUM($N$27:N132)</f>
        <v>321602410</v>
      </c>
      <c r="N133" s="97">
        <f t="shared" si="4"/>
        <v>12250430</v>
      </c>
    </row>
    <row r="134" spans="5:14">
      <c r="E134" s="79"/>
      <c r="J134" s="72"/>
      <c r="L134">
        <v>108</v>
      </c>
      <c r="M134" s="96">
        <f>SUM($N$27:N133)</f>
        <v>333852840</v>
      </c>
      <c r="N134" s="97">
        <f t="shared" si="4"/>
        <v>12597120</v>
      </c>
    </row>
    <row r="135" spans="5:14">
      <c r="E135" s="79"/>
      <c r="J135" s="72"/>
      <c r="L135">
        <v>109</v>
      </c>
      <c r="M135" s="96">
        <f>SUM($N$27:N134)</f>
        <v>346449960</v>
      </c>
      <c r="N135" s="97">
        <f t="shared" si="4"/>
        <v>12950290</v>
      </c>
    </row>
    <row r="136" spans="5:14">
      <c r="E136" s="79"/>
      <c r="J136" s="72"/>
      <c r="L136">
        <v>110</v>
      </c>
      <c r="M136" s="96">
        <f>SUM($N$27:N135)</f>
        <v>359400250</v>
      </c>
      <c r="N136" s="97">
        <f t="shared" si="4"/>
        <v>13310000</v>
      </c>
    </row>
    <row r="137" spans="5:14">
      <c r="E137" s="79"/>
      <c r="J137" s="72"/>
      <c r="L137">
        <v>111</v>
      </c>
      <c r="M137" s="96">
        <f>SUM($N$27:N136)</f>
        <v>372710250</v>
      </c>
      <c r="N137" s="97">
        <f t="shared" si="4"/>
        <v>13676310</v>
      </c>
    </row>
    <row r="138" spans="5:14">
      <c r="E138" s="79"/>
      <c r="J138" s="72"/>
      <c r="L138">
        <v>112</v>
      </c>
      <c r="M138" s="96">
        <f>SUM($N$27:N137)</f>
        <v>386386560</v>
      </c>
      <c r="N138" s="97">
        <f t="shared" si="4"/>
        <v>14049280</v>
      </c>
    </row>
    <row r="139" spans="5:14">
      <c r="E139" s="79"/>
      <c r="J139" s="72"/>
      <c r="L139">
        <v>113</v>
      </c>
      <c r="M139" s="96">
        <f>SUM($N$27:N138)</f>
        <v>400435840</v>
      </c>
      <c r="N139" s="97">
        <f t="shared" si="4"/>
        <v>14428970</v>
      </c>
    </row>
    <row r="140" spans="5:14">
      <c r="E140" s="79"/>
      <c r="J140" s="72"/>
      <c r="L140">
        <v>114</v>
      </c>
      <c r="M140" s="96">
        <f>SUM($N$27:N139)</f>
        <v>414864810</v>
      </c>
      <c r="N140" s="97">
        <f t="shared" si="4"/>
        <v>14815440</v>
      </c>
    </row>
    <row r="141" spans="5:14">
      <c r="E141" s="79"/>
      <c r="J141" s="72"/>
      <c r="L141">
        <v>115</v>
      </c>
      <c r="M141" s="96">
        <f>SUM($N$27:N140)</f>
        <v>429680250</v>
      </c>
      <c r="N141" s="97">
        <f t="shared" si="4"/>
        <v>15208750</v>
      </c>
    </row>
    <row r="142" spans="5:14">
      <c r="E142" s="79"/>
      <c r="J142" s="72"/>
      <c r="L142">
        <v>116</v>
      </c>
      <c r="M142" s="96">
        <f>SUM($N$27:N141)</f>
        <v>444889000</v>
      </c>
      <c r="N142" s="97">
        <f t="shared" si="4"/>
        <v>15608960</v>
      </c>
    </row>
    <row r="143" spans="5:14">
      <c r="E143" s="79"/>
      <c r="J143" s="72"/>
      <c r="L143">
        <v>117</v>
      </c>
      <c r="M143" s="96">
        <f>SUM($N$27:N142)</f>
        <v>460497960</v>
      </c>
      <c r="N143" s="97">
        <f t="shared" si="4"/>
        <v>16016130</v>
      </c>
    </row>
    <row r="144" spans="5:14">
      <c r="E144" s="79"/>
      <c r="J144" s="72"/>
      <c r="L144">
        <v>118</v>
      </c>
      <c r="M144" s="96">
        <f>SUM($N$27:N143)</f>
        <v>476514090</v>
      </c>
      <c r="N144" s="97">
        <f t="shared" si="4"/>
        <v>16430320</v>
      </c>
    </row>
    <row r="145" spans="5:14">
      <c r="E145" s="79"/>
      <c r="J145" s="72"/>
      <c r="L145">
        <v>119</v>
      </c>
      <c r="M145" s="96">
        <f>SUM($N$27:N144)</f>
        <v>492944410</v>
      </c>
      <c r="N145" s="97">
        <f t="shared" si="4"/>
        <v>16851590</v>
      </c>
    </row>
    <row r="146" spans="5:14">
      <c r="E146" s="79"/>
      <c r="J146" s="72"/>
      <c r="L146">
        <v>120</v>
      </c>
      <c r="M146" s="96">
        <f>SUM($N$27:N145)</f>
        <v>509796000</v>
      </c>
      <c r="N146" s="97">
        <f t="shared" si="4"/>
        <v>17280000</v>
      </c>
    </row>
    <row r="147" spans="5:14">
      <c r="E147" s="79"/>
      <c r="J147" s="72"/>
      <c r="L147">
        <v>121</v>
      </c>
      <c r="M147" s="96">
        <f>SUM($N$27:N146)</f>
        <v>527076000</v>
      </c>
      <c r="N147" s="97">
        <f t="shared" si="4"/>
        <v>17715610</v>
      </c>
    </row>
    <row r="148" spans="5:14">
      <c r="E148" s="79"/>
      <c r="J148" s="72"/>
      <c r="L148">
        <v>122</v>
      </c>
      <c r="M148" s="96">
        <f>SUM($N$27:N147)</f>
        <v>544791610</v>
      </c>
      <c r="N148" s="97">
        <f t="shared" si="4"/>
        <v>18158480</v>
      </c>
    </row>
    <row r="149" spans="5:14">
      <c r="E149" s="79"/>
      <c r="J149" s="72"/>
      <c r="L149">
        <v>123</v>
      </c>
      <c r="M149" s="96">
        <f>SUM($N$27:N148)</f>
        <v>562950090</v>
      </c>
      <c r="N149" s="97">
        <f t="shared" si="4"/>
        <v>18608670</v>
      </c>
    </row>
    <row r="150" spans="5:14">
      <c r="E150" s="79"/>
      <c r="J150" s="72"/>
      <c r="L150">
        <v>124</v>
      </c>
      <c r="M150" s="96">
        <f>SUM($N$27:N149)</f>
        <v>581558760</v>
      </c>
      <c r="N150" s="97">
        <f t="shared" si="4"/>
        <v>19066240</v>
      </c>
    </row>
    <row r="151" spans="5:14">
      <c r="E151" s="79"/>
      <c r="J151" s="72"/>
      <c r="L151">
        <v>125</v>
      </c>
      <c r="M151" s="96">
        <f>SUM($N$27:N150)</f>
        <v>600625000</v>
      </c>
      <c r="N151" s="97">
        <f t="shared" si="4"/>
        <v>19531250</v>
      </c>
    </row>
    <row r="152" spans="5:14">
      <c r="E152" s="79"/>
      <c r="J152" s="72"/>
      <c r="L152">
        <v>126</v>
      </c>
      <c r="M152" s="96">
        <f>SUM($N$27:N151)</f>
        <v>620156250</v>
      </c>
      <c r="N152" s="97">
        <f t="shared" si="4"/>
        <v>20003760</v>
      </c>
    </row>
    <row r="153" spans="5:14">
      <c r="E153" s="79"/>
      <c r="J153" s="72"/>
      <c r="L153">
        <v>127</v>
      </c>
      <c r="M153" s="96">
        <f>SUM($N$27:N152)</f>
        <v>640160010</v>
      </c>
      <c r="N153" s="97">
        <f t="shared" si="4"/>
        <v>20483830</v>
      </c>
    </row>
    <row r="154" spans="5:14">
      <c r="E154" s="79"/>
      <c r="J154" s="72"/>
      <c r="L154">
        <v>128</v>
      </c>
      <c r="M154" s="96">
        <f>SUM($N$27:N153)</f>
        <v>660643840</v>
      </c>
      <c r="N154" s="97">
        <f t="shared" si="4"/>
        <v>20971520</v>
      </c>
    </row>
    <row r="155" spans="5:14">
      <c r="E155" s="79"/>
      <c r="J155" s="72"/>
      <c r="L155">
        <v>129</v>
      </c>
      <c r="M155" s="96">
        <f>SUM($N$27:N154)</f>
        <v>681615360</v>
      </c>
      <c r="N155" s="97">
        <f t="shared" si="4"/>
        <v>21466890</v>
      </c>
    </row>
    <row r="156" spans="5:14">
      <c r="E156" s="79"/>
      <c r="J156" s="72"/>
      <c r="L156">
        <v>130</v>
      </c>
      <c r="M156" s="96">
        <f>SUM($N$27:N155)</f>
        <v>703082250</v>
      </c>
      <c r="N156" s="97">
        <f t="shared" ref="N156:N219" si="5">10*L156^3</f>
        <v>21970000</v>
      </c>
    </row>
    <row r="157" spans="5:14">
      <c r="E157" s="79"/>
      <c r="J157" s="72"/>
      <c r="L157">
        <v>131</v>
      </c>
      <c r="M157" s="96">
        <f>SUM($N$27:N156)</f>
        <v>725052250</v>
      </c>
      <c r="N157" s="97">
        <f t="shared" si="5"/>
        <v>22480910</v>
      </c>
    </row>
    <row r="158" spans="5:14">
      <c r="E158" s="79"/>
      <c r="J158" s="72"/>
      <c r="L158">
        <v>132</v>
      </c>
      <c r="M158" s="96">
        <f>SUM($N$27:N157)</f>
        <v>747533160</v>
      </c>
      <c r="N158" s="97">
        <f t="shared" si="5"/>
        <v>22999680</v>
      </c>
    </row>
    <row r="159" spans="5:14">
      <c r="E159" s="79"/>
      <c r="J159" s="72"/>
      <c r="L159">
        <v>133</v>
      </c>
      <c r="M159" s="96">
        <f>SUM($N$27:N158)</f>
        <v>770532840</v>
      </c>
      <c r="N159" s="97">
        <f t="shared" si="5"/>
        <v>23526370</v>
      </c>
    </row>
    <row r="160" spans="5:14">
      <c r="E160" s="79"/>
      <c r="J160" s="72"/>
      <c r="L160">
        <v>134</v>
      </c>
      <c r="M160" s="96">
        <f>SUM($N$27:N159)</f>
        <v>794059210</v>
      </c>
      <c r="N160" s="97">
        <f t="shared" si="5"/>
        <v>24061040</v>
      </c>
    </row>
    <row r="161" spans="5:14">
      <c r="E161" s="79"/>
      <c r="J161" s="72"/>
      <c r="L161">
        <v>135</v>
      </c>
      <c r="M161" s="96">
        <f>SUM($N$27:N160)</f>
        <v>818120250</v>
      </c>
      <c r="N161" s="97">
        <f t="shared" si="5"/>
        <v>24603750</v>
      </c>
    </row>
    <row r="162" spans="5:14">
      <c r="E162" s="79"/>
      <c r="J162" s="72"/>
      <c r="L162">
        <v>136</v>
      </c>
      <c r="M162" s="96">
        <f>SUM($N$27:N161)</f>
        <v>842724000</v>
      </c>
      <c r="N162" s="97">
        <f t="shared" si="5"/>
        <v>25154560</v>
      </c>
    </row>
    <row r="163" spans="5:14">
      <c r="E163" s="79"/>
      <c r="J163" s="72"/>
      <c r="L163">
        <v>137</v>
      </c>
      <c r="M163" s="96">
        <f>SUM($N$27:N162)</f>
        <v>867878560</v>
      </c>
      <c r="N163" s="97">
        <f t="shared" si="5"/>
        <v>25713530</v>
      </c>
    </row>
    <row r="164" spans="5:14">
      <c r="E164" s="79"/>
      <c r="J164" s="72"/>
      <c r="L164">
        <v>138</v>
      </c>
      <c r="M164" s="96">
        <f>SUM($N$27:N163)</f>
        <v>893592090</v>
      </c>
      <c r="N164" s="97">
        <f t="shared" si="5"/>
        <v>26280720</v>
      </c>
    </row>
    <row r="165" spans="5:14">
      <c r="E165" s="79"/>
      <c r="J165" s="72"/>
      <c r="L165">
        <v>139</v>
      </c>
      <c r="M165" s="96">
        <f>SUM($N$27:N164)</f>
        <v>919872810</v>
      </c>
      <c r="N165" s="97">
        <f t="shared" si="5"/>
        <v>26856190</v>
      </c>
    </row>
    <row r="166" spans="5:14">
      <c r="E166" s="79"/>
      <c r="J166" s="72"/>
      <c r="L166">
        <v>140</v>
      </c>
      <c r="M166" s="96">
        <f>SUM($N$27:N165)</f>
        <v>946729000</v>
      </c>
      <c r="N166" s="97">
        <f t="shared" si="5"/>
        <v>27440000</v>
      </c>
    </row>
    <row r="167" spans="5:14">
      <c r="E167" s="79"/>
      <c r="J167" s="72"/>
      <c r="L167">
        <v>141</v>
      </c>
      <c r="M167" s="96">
        <f>SUM($N$27:N166)</f>
        <v>974169000</v>
      </c>
      <c r="N167" s="97">
        <f t="shared" si="5"/>
        <v>28032210</v>
      </c>
    </row>
    <row r="168" spans="5:14">
      <c r="E168" s="79"/>
      <c r="J168" s="72"/>
      <c r="L168">
        <v>142</v>
      </c>
      <c r="M168" s="96">
        <f>SUM($N$27:N167)</f>
        <v>1002201210</v>
      </c>
      <c r="N168" s="97">
        <f t="shared" si="5"/>
        <v>28632880</v>
      </c>
    </row>
    <row r="169" spans="5:14">
      <c r="E169" s="79"/>
      <c r="J169" s="72"/>
      <c r="L169">
        <v>143</v>
      </c>
      <c r="M169" s="96">
        <f>SUM($N$27:N168)</f>
        <v>1030834090</v>
      </c>
      <c r="N169" s="97">
        <f t="shared" si="5"/>
        <v>29242070</v>
      </c>
    </row>
    <row r="170" spans="5:14">
      <c r="E170" s="79"/>
      <c r="J170" s="72"/>
      <c r="L170">
        <v>144</v>
      </c>
      <c r="M170" s="96">
        <f>SUM($N$27:N169)</f>
        <v>1060076160</v>
      </c>
      <c r="N170" s="97">
        <f t="shared" si="5"/>
        <v>29859840</v>
      </c>
    </row>
    <row r="171" spans="5:14">
      <c r="E171" s="79"/>
      <c r="J171" s="72"/>
      <c r="L171">
        <v>145</v>
      </c>
      <c r="M171" s="96">
        <f>SUM($N$27:N170)</f>
        <v>1089936000</v>
      </c>
      <c r="N171" s="97">
        <f t="shared" si="5"/>
        <v>30486250</v>
      </c>
    </row>
    <row r="172" spans="5:14">
      <c r="E172" s="79"/>
      <c r="J172" s="72"/>
      <c r="L172">
        <v>146</v>
      </c>
      <c r="M172" s="96">
        <f>SUM($N$27:N171)</f>
        <v>1120422250</v>
      </c>
      <c r="N172" s="97">
        <f t="shared" si="5"/>
        <v>31121360</v>
      </c>
    </row>
    <row r="173" spans="5:14">
      <c r="E173" s="79"/>
      <c r="J173" s="72"/>
      <c r="L173">
        <v>147</v>
      </c>
      <c r="M173" s="96">
        <f>SUM($N$27:N172)</f>
        <v>1151543610</v>
      </c>
      <c r="N173" s="97">
        <f t="shared" si="5"/>
        <v>31765230</v>
      </c>
    </row>
    <row r="174" spans="5:14">
      <c r="E174" s="79"/>
      <c r="J174" s="72"/>
      <c r="L174">
        <v>148</v>
      </c>
      <c r="M174" s="96">
        <f>SUM($N$27:N173)</f>
        <v>1183308840</v>
      </c>
      <c r="N174" s="97">
        <f t="shared" si="5"/>
        <v>32417920</v>
      </c>
    </row>
    <row r="175" spans="5:14">
      <c r="E175" s="79"/>
      <c r="J175" s="72"/>
      <c r="L175">
        <v>149</v>
      </c>
      <c r="M175" s="96">
        <f>SUM($N$27:N174)</f>
        <v>1215726760</v>
      </c>
      <c r="N175" s="97">
        <f t="shared" si="5"/>
        <v>33079490</v>
      </c>
    </row>
    <row r="176" spans="5:14">
      <c r="E176" s="79"/>
      <c r="J176" s="72"/>
      <c r="L176">
        <v>150</v>
      </c>
      <c r="M176" s="96">
        <f>SUM($N$27:N175)</f>
        <v>1248806250</v>
      </c>
      <c r="N176" s="97">
        <f t="shared" si="5"/>
        <v>33750000</v>
      </c>
    </row>
    <row r="177" spans="5:14">
      <c r="E177" s="79"/>
      <c r="J177" s="72"/>
      <c r="L177">
        <v>151</v>
      </c>
      <c r="M177" s="96">
        <f>SUM($N$27:N176)</f>
        <v>1282556250</v>
      </c>
      <c r="N177" s="97">
        <f t="shared" si="5"/>
        <v>34429510</v>
      </c>
    </row>
    <row r="178" spans="5:14">
      <c r="E178" s="79"/>
      <c r="J178" s="72"/>
      <c r="L178">
        <v>152</v>
      </c>
      <c r="M178" s="96">
        <f>SUM($N$27:N177)</f>
        <v>1316985760</v>
      </c>
      <c r="N178" s="97">
        <f t="shared" si="5"/>
        <v>35118080</v>
      </c>
    </row>
    <row r="179" spans="5:14">
      <c r="E179" s="79"/>
      <c r="J179" s="72"/>
      <c r="L179">
        <v>153</v>
      </c>
      <c r="M179" s="96">
        <f>SUM($N$27:N178)</f>
        <v>1352103840</v>
      </c>
      <c r="N179" s="97">
        <f t="shared" si="5"/>
        <v>35815770</v>
      </c>
    </row>
    <row r="180" spans="5:14">
      <c r="E180" s="79"/>
      <c r="J180" s="72"/>
      <c r="L180">
        <v>154</v>
      </c>
      <c r="M180" s="96">
        <f>SUM($N$27:N179)</f>
        <v>1387919610</v>
      </c>
      <c r="N180" s="97">
        <f t="shared" si="5"/>
        <v>36522640</v>
      </c>
    </row>
    <row r="181" spans="5:14">
      <c r="E181" s="79"/>
      <c r="J181" s="72"/>
      <c r="L181">
        <v>155</v>
      </c>
      <c r="M181" s="96">
        <f>SUM($N$27:N180)</f>
        <v>1424442250</v>
      </c>
      <c r="N181" s="97">
        <f t="shared" si="5"/>
        <v>37238750</v>
      </c>
    </row>
    <row r="182" spans="5:14">
      <c r="E182" s="79"/>
      <c r="J182" s="72"/>
      <c r="L182">
        <v>156</v>
      </c>
      <c r="M182" s="96">
        <f>SUM($N$27:N181)</f>
        <v>1461681000</v>
      </c>
      <c r="N182" s="97">
        <f t="shared" si="5"/>
        <v>37964160</v>
      </c>
    </row>
    <row r="183" spans="5:14">
      <c r="E183" s="79"/>
      <c r="J183" s="72"/>
      <c r="L183">
        <v>157</v>
      </c>
      <c r="M183" s="96">
        <f>SUM($N$27:N182)</f>
        <v>1499645160</v>
      </c>
      <c r="N183" s="97">
        <f t="shared" si="5"/>
        <v>38698930</v>
      </c>
    </row>
    <row r="184" spans="5:14">
      <c r="E184" s="79"/>
      <c r="J184" s="72"/>
      <c r="L184">
        <v>158</v>
      </c>
      <c r="M184" s="96">
        <f>SUM($N$27:N183)</f>
        <v>1538344090</v>
      </c>
      <c r="N184" s="97">
        <f t="shared" si="5"/>
        <v>39443120</v>
      </c>
    </row>
    <row r="185" spans="5:14">
      <c r="E185" s="79"/>
      <c r="J185" s="72"/>
      <c r="L185">
        <v>159</v>
      </c>
      <c r="M185" s="96">
        <f>SUM($N$27:N184)</f>
        <v>1577787210</v>
      </c>
      <c r="N185" s="97">
        <f t="shared" si="5"/>
        <v>40196790</v>
      </c>
    </row>
    <row r="186" spans="5:14">
      <c r="E186" s="79"/>
      <c r="J186" s="72"/>
      <c r="L186">
        <v>160</v>
      </c>
      <c r="M186" s="96">
        <f>SUM($N$27:N185)</f>
        <v>1617984000</v>
      </c>
      <c r="N186" s="97">
        <f t="shared" si="5"/>
        <v>40960000</v>
      </c>
    </row>
    <row r="187" spans="5:14">
      <c r="E187" s="79"/>
      <c r="J187" s="72"/>
      <c r="L187">
        <v>161</v>
      </c>
      <c r="M187" s="96">
        <f>SUM($N$27:N186)</f>
        <v>1658944000</v>
      </c>
      <c r="N187" s="97">
        <f t="shared" si="5"/>
        <v>41732810</v>
      </c>
    </row>
    <row r="188" spans="5:14">
      <c r="E188" s="79"/>
      <c r="J188" s="72"/>
      <c r="L188">
        <v>162</v>
      </c>
      <c r="M188" s="96">
        <f>SUM($N$27:N187)</f>
        <v>1700676810</v>
      </c>
      <c r="N188" s="97">
        <f t="shared" si="5"/>
        <v>42515280</v>
      </c>
    </row>
    <row r="189" spans="5:14">
      <c r="E189" s="79"/>
      <c r="J189" s="72"/>
      <c r="L189">
        <v>163</v>
      </c>
      <c r="M189" s="96">
        <f>SUM($N$27:N188)</f>
        <v>1743192090</v>
      </c>
      <c r="N189" s="97">
        <f t="shared" si="5"/>
        <v>43307470</v>
      </c>
    </row>
    <row r="190" spans="5:14">
      <c r="E190" s="79"/>
      <c r="J190" s="72"/>
      <c r="L190">
        <v>164</v>
      </c>
      <c r="M190" s="96">
        <f>SUM($N$27:N189)</f>
        <v>1786499560</v>
      </c>
      <c r="N190" s="97">
        <f t="shared" si="5"/>
        <v>44109440</v>
      </c>
    </row>
    <row r="191" spans="5:14">
      <c r="E191" s="79"/>
      <c r="J191" s="72"/>
      <c r="L191">
        <v>165</v>
      </c>
      <c r="M191" s="96">
        <f>SUM($N$27:N190)</f>
        <v>1830609000</v>
      </c>
      <c r="N191" s="97">
        <f t="shared" si="5"/>
        <v>44921250</v>
      </c>
    </row>
    <row r="192" spans="5:14">
      <c r="E192" s="79"/>
      <c r="J192" s="72"/>
      <c r="L192">
        <v>166</v>
      </c>
      <c r="M192" s="96">
        <f>SUM($N$27:N191)</f>
        <v>1875530250</v>
      </c>
      <c r="N192" s="97">
        <f t="shared" si="5"/>
        <v>45742960</v>
      </c>
    </row>
    <row r="193" spans="5:14">
      <c r="E193" s="79"/>
      <c r="J193" s="72"/>
      <c r="L193">
        <v>167</v>
      </c>
      <c r="M193" s="96">
        <f>SUM($N$27:N192)</f>
        <v>1921273210</v>
      </c>
      <c r="N193" s="97">
        <f t="shared" si="5"/>
        <v>46574630</v>
      </c>
    </row>
    <row r="194" spans="5:14">
      <c r="E194" s="79"/>
      <c r="J194" s="72"/>
      <c r="L194">
        <v>168</v>
      </c>
      <c r="M194" s="96">
        <f>SUM($N$27:N193)</f>
        <v>1967847840</v>
      </c>
      <c r="N194" s="97">
        <f t="shared" si="5"/>
        <v>47416320</v>
      </c>
    </row>
    <row r="195" spans="5:14">
      <c r="E195" s="79"/>
      <c r="J195" s="72"/>
      <c r="L195">
        <v>169</v>
      </c>
      <c r="M195" s="96">
        <f>SUM($N$27:N194)</f>
        <v>2015264160</v>
      </c>
      <c r="N195" s="97">
        <f t="shared" si="5"/>
        <v>48268090</v>
      </c>
    </row>
    <row r="196" spans="5:14">
      <c r="E196" s="79"/>
      <c r="J196" s="72"/>
      <c r="L196">
        <v>170</v>
      </c>
      <c r="M196" s="96">
        <f>SUM($N$27:N195)</f>
        <v>2063532250</v>
      </c>
      <c r="N196" s="97">
        <f t="shared" si="5"/>
        <v>49130000</v>
      </c>
    </row>
    <row r="197" spans="5:14">
      <c r="E197" s="79"/>
      <c r="J197" s="72"/>
      <c r="L197">
        <v>171</v>
      </c>
      <c r="M197" s="96">
        <f>SUM($N$27:N196)</f>
        <v>2112662250</v>
      </c>
      <c r="N197" s="97">
        <f t="shared" si="5"/>
        <v>50002110</v>
      </c>
    </row>
    <row r="198" spans="5:14">
      <c r="E198" s="79"/>
      <c r="J198" s="72"/>
      <c r="L198">
        <v>172</v>
      </c>
      <c r="M198" s="96">
        <f>SUM($N$27:N197)</f>
        <v>2162664360</v>
      </c>
      <c r="N198" s="97">
        <f t="shared" si="5"/>
        <v>50884480</v>
      </c>
    </row>
    <row r="199" spans="5:14">
      <c r="E199" s="79"/>
      <c r="J199" s="72"/>
      <c r="L199">
        <v>173</v>
      </c>
      <c r="M199" s="96">
        <f>SUM($N$27:N198)</f>
        <v>2213548840</v>
      </c>
      <c r="N199" s="97">
        <f t="shared" si="5"/>
        <v>51777170</v>
      </c>
    </row>
    <row r="200" spans="5:14">
      <c r="E200" s="79"/>
      <c r="J200" s="72"/>
      <c r="L200">
        <v>174</v>
      </c>
      <c r="M200" s="96">
        <f>SUM($N$27:N199)</f>
        <v>2265326010</v>
      </c>
      <c r="N200" s="97">
        <f t="shared" si="5"/>
        <v>52680240</v>
      </c>
    </row>
    <row r="201" spans="5:14">
      <c r="E201" s="79"/>
      <c r="J201" s="72"/>
      <c r="L201">
        <v>175</v>
      </c>
      <c r="M201" s="96">
        <f>SUM($N$27:N200)</f>
        <v>2318006250</v>
      </c>
      <c r="N201" s="97">
        <f t="shared" si="5"/>
        <v>53593750</v>
      </c>
    </row>
    <row r="202" spans="5:14">
      <c r="E202" s="79"/>
      <c r="J202" s="72"/>
      <c r="L202">
        <v>176</v>
      </c>
      <c r="M202" s="96">
        <f>SUM($N$27:N201)</f>
        <v>2371600000</v>
      </c>
      <c r="N202" s="97">
        <f t="shared" si="5"/>
        <v>54517760</v>
      </c>
    </row>
    <row r="203" spans="5:14">
      <c r="E203" s="79"/>
      <c r="J203" s="72"/>
      <c r="L203">
        <v>177</v>
      </c>
      <c r="M203" s="96">
        <f>SUM($N$27:N202)</f>
        <v>2426117760</v>
      </c>
      <c r="N203" s="97">
        <f t="shared" si="5"/>
        <v>55452330</v>
      </c>
    </row>
    <row r="204" spans="5:14">
      <c r="E204" s="79"/>
      <c r="J204" s="72"/>
      <c r="L204">
        <v>178</v>
      </c>
      <c r="M204" s="96">
        <f>SUM($N$27:N203)</f>
        <v>2481570090</v>
      </c>
      <c r="N204" s="97">
        <f t="shared" si="5"/>
        <v>56397520</v>
      </c>
    </row>
    <row r="205" spans="5:14">
      <c r="E205" s="79"/>
      <c r="J205" s="72"/>
      <c r="L205">
        <v>179</v>
      </c>
      <c r="M205" s="96">
        <f>SUM($N$27:N204)</f>
        <v>2537967610</v>
      </c>
      <c r="N205" s="97">
        <f t="shared" si="5"/>
        <v>57353390</v>
      </c>
    </row>
    <row r="206" spans="5:14">
      <c r="E206" s="79"/>
      <c r="J206" s="72"/>
      <c r="L206">
        <v>180</v>
      </c>
      <c r="M206" s="96">
        <f>SUM($N$27:N205)</f>
        <v>2595321000</v>
      </c>
      <c r="N206" s="97">
        <f t="shared" si="5"/>
        <v>58320000</v>
      </c>
    </row>
    <row r="207" spans="5:14">
      <c r="E207" s="79"/>
      <c r="J207" s="72"/>
      <c r="L207">
        <v>181</v>
      </c>
      <c r="M207" s="96">
        <f>SUM($N$27:N206)</f>
        <v>2653641000</v>
      </c>
      <c r="N207" s="97">
        <f t="shared" si="5"/>
        <v>59297410</v>
      </c>
    </row>
    <row r="208" spans="5:14">
      <c r="E208" s="79"/>
      <c r="J208" s="72"/>
      <c r="L208">
        <v>182</v>
      </c>
      <c r="M208" s="96">
        <f>SUM($N$27:N207)</f>
        <v>2712938410</v>
      </c>
      <c r="N208" s="97">
        <f t="shared" si="5"/>
        <v>60285680</v>
      </c>
    </row>
    <row r="209" spans="5:14">
      <c r="E209" s="79"/>
      <c r="J209" s="72"/>
      <c r="L209">
        <v>183</v>
      </c>
      <c r="M209" s="96">
        <f>SUM($N$27:N208)</f>
        <v>2773224090</v>
      </c>
      <c r="N209" s="97">
        <f t="shared" si="5"/>
        <v>61284870</v>
      </c>
    </row>
    <row r="210" spans="5:14">
      <c r="E210" s="79"/>
      <c r="J210" s="72"/>
      <c r="L210">
        <v>184</v>
      </c>
      <c r="M210" s="96">
        <f>SUM($N$27:N209)</f>
        <v>2834508960</v>
      </c>
      <c r="N210" s="97">
        <f t="shared" si="5"/>
        <v>62295040</v>
      </c>
    </row>
    <row r="211" spans="5:14">
      <c r="E211" s="79"/>
      <c r="J211" s="72"/>
      <c r="L211">
        <v>185</v>
      </c>
      <c r="M211" s="96">
        <f>SUM($N$27:N210)</f>
        <v>2896804000</v>
      </c>
      <c r="N211" s="97">
        <f t="shared" si="5"/>
        <v>63316250</v>
      </c>
    </row>
    <row r="212" spans="5:14">
      <c r="E212" s="79"/>
      <c r="J212" s="72"/>
      <c r="L212">
        <v>186</v>
      </c>
      <c r="M212" s="96">
        <f>SUM($N$27:N211)</f>
        <v>2960120250</v>
      </c>
      <c r="N212" s="97">
        <f t="shared" si="5"/>
        <v>64348560</v>
      </c>
    </row>
    <row r="213" spans="5:14">
      <c r="E213" s="79"/>
      <c r="J213" s="72"/>
      <c r="L213">
        <v>187</v>
      </c>
      <c r="M213" s="96">
        <f>SUM($N$27:N212)</f>
        <v>3024468810</v>
      </c>
      <c r="N213" s="97">
        <f t="shared" si="5"/>
        <v>65392030</v>
      </c>
    </row>
    <row r="214" spans="5:14">
      <c r="E214" s="79"/>
      <c r="J214" s="72"/>
      <c r="L214">
        <v>188</v>
      </c>
      <c r="M214" s="96">
        <f>SUM($N$27:N213)</f>
        <v>3089860840</v>
      </c>
      <c r="N214" s="97">
        <f t="shared" si="5"/>
        <v>66446720</v>
      </c>
    </row>
    <row r="215" spans="5:14">
      <c r="E215" s="79"/>
      <c r="J215" s="72"/>
      <c r="L215">
        <v>189</v>
      </c>
      <c r="M215" s="96">
        <f>SUM($N$27:N214)</f>
        <v>3156307560</v>
      </c>
      <c r="N215" s="97">
        <f t="shared" si="5"/>
        <v>67512690</v>
      </c>
    </row>
    <row r="216" spans="5:14">
      <c r="E216" s="79"/>
      <c r="J216" s="72"/>
      <c r="L216">
        <v>190</v>
      </c>
      <c r="M216" s="96">
        <f>SUM($N$27:N215)</f>
        <v>3223820250</v>
      </c>
      <c r="N216" s="97">
        <f t="shared" si="5"/>
        <v>68590000</v>
      </c>
    </row>
    <row r="217" spans="5:14">
      <c r="E217" s="79"/>
      <c r="J217" s="72"/>
      <c r="L217">
        <v>191</v>
      </c>
      <c r="M217" s="96">
        <f>SUM($N$27:N216)</f>
        <v>3292410250</v>
      </c>
      <c r="N217" s="97">
        <f t="shared" si="5"/>
        <v>69678710</v>
      </c>
    </row>
    <row r="218" spans="5:14">
      <c r="E218" s="79"/>
      <c r="J218" s="72"/>
      <c r="L218">
        <v>192</v>
      </c>
      <c r="M218" s="96">
        <f>SUM($N$27:N217)</f>
        <v>3362088960</v>
      </c>
      <c r="N218" s="97">
        <f t="shared" si="5"/>
        <v>70778880</v>
      </c>
    </row>
    <row r="219" spans="5:14">
      <c r="E219" s="79"/>
      <c r="J219" s="72"/>
      <c r="L219">
        <v>193</v>
      </c>
      <c r="M219" s="96">
        <f>SUM($N$27:N218)</f>
        <v>3432867840</v>
      </c>
      <c r="N219" s="97">
        <f t="shared" si="5"/>
        <v>71890570</v>
      </c>
    </row>
    <row r="220" spans="5:14">
      <c r="E220" s="79"/>
      <c r="J220" s="72"/>
      <c r="L220">
        <v>194</v>
      </c>
      <c r="M220" s="96">
        <f>SUM($N$27:N219)</f>
        <v>3504758410</v>
      </c>
      <c r="N220" s="97">
        <f t="shared" ref="N220:N283" si="6">10*L220^3</f>
        <v>73013840</v>
      </c>
    </row>
    <row r="221" spans="5:14">
      <c r="E221" s="79"/>
      <c r="J221" s="72"/>
      <c r="L221">
        <v>195</v>
      </c>
      <c r="M221" s="96">
        <f>SUM($N$27:N220)</f>
        <v>3577772250</v>
      </c>
      <c r="N221" s="97">
        <f t="shared" si="6"/>
        <v>74148750</v>
      </c>
    </row>
    <row r="222" spans="5:14">
      <c r="E222" s="79"/>
      <c r="J222" s="72"/>
      <c r="L222">
        <v>196</v>
      </c>
      <c r="M222" s="96">
        <f>SUM($N$27:N221)</f>
        <v>3651921000</v>
      </c>
      <c r="N222" s="97">
        <f t="shared" si="6"/>
        <v>75295360</v>
      </c>
    </row>
    <row r="223" spans="5:14">
      <c r="E223" s="79"/>
      <c r="J223" s="72"/>
      <c r="L223">
        <v>197</v>
      </c>
      <c r="M223" s="96">
        <f>SUM($N$27:N222)</f>
        <v>3727216360</v>
      </c>
      <c r="N223" s="97">
        <f t="shared" si="6"/>
        <v>76453730</v>
      </c>
    </row>
    <row r="224" spans="5:14">
      <c r="E224" s="79"/>
      <c r="J224" s="72"/>
      <c r="L224">
        <v>198</v>
      </c>
      <c r="M224" s="96">
        <f>SUM($N$27:N223)</f>
        <v>3803670090</v>
      </c>
      <c r="N224" s="97">
        <f t="shared" si="6"/>
        <v>77623920</v>
      </c>
    </row>
    <row r="225" spans="5:14">
      <c r="E225" s="79"/>
      <c r="J225" s="72"/>
      <c r="L225">
        <v>199</v>
      </c>
      <c r="M225" s="96">
        <f>SUM($N$27:N224)</f>
        <v>3881294010</v>
      </c>
      <c r="N225" s="97">
        <f t="shared" si="6"/>
        <v>78805990</v>
      </c>
    </row>
    <row r="226" spans="5:14">
      <c r="E226" s="79"/>
      <c r="J226" s="72"/>
      <c r="L226">
        <v>200</v>
      </c>
      <c r="M226" s="96">
        <f>SUM($N$27:N225)</f>
        <v>3960100000</v>
      </c>
      <c r="N226" s="97">
        <f t="shared" si="6"/>
        <v>80000000</v>
      </c>
    </row>
    <row r="227" spans="5:14">
      <c r="E227" s="79"/>
      <c r="J227" s="72"/>
      <c r="L227">
        <v>201</v>
      </c>
      <c r="M227" s="96">
        <f>SUM($N$27:N226)</f>
        <v>4040100000</v>
      </c>
      <c r="N227" s="97">
        <f t="shared" si="6"/>
        <v>81206010</v>
      </c>
    </row>
    <row r="228" spans="5:14">
      <c r="E228" s="79"/>
      <c r="J228" s="72"/>
      <c r="L228">
        <v>202</v>
      </c>
      <c r="M228" s="96">
        <f>SUM($N$27:N227)</f>
        <v>4121306010</v>
      </c>
      <c r="N228" s="97">
        <f t="shared" si="6"/>
        <v>82424080</v>
      </c>
    </row>
    <row r="229" spans="5:14">
      <c r="E229" s="79"/>
      <c r="J229" s="72"/>
      <c r="L229">
        <v>203</v>
      </c>
      <c r="M229" s="96">
        <f>SUM($N$27:N228)</f>
        <v>4203730090</v>
      </c>
      <c r="N229" s="97">
        <f t="shared" si="6"/>
        <v>83654270</v>
      </c>
    </row>
    <row r="230" spans="5:14">
      <c r="E230" s="79"/>
      <c r="J230" s="72"/>
      <c r="L230">
        <v>204</v>
      </c>
      <c r="M230" s="96">
        <f>SUM($N$27:N229)</f>
        <v>4287384360</v>
      </c>
      <c r="N230" s="97">
        <f t="shared" si="6"/>
        <v>84896640</v>
      </c>
    </row>
    <row r="231" spans="5:14">
      <c r="E231" s="79"/>
      <c r="J231" s="72"/>
      <c r="L231">
        <v>205</v>
      </c>
      <c r="M231" s="96">
        <f>SUM($N$27:N230)</f>
        <v>4372281000</v>
      </c>
      <c r="N231" s="97">
        <f t="shared" si="6"/>
        <v>86151250</v>
      </c>
    </row>
    <row r="232" spans="5:14">
      <c r="E232" s="79"/>
      <c r="J232" s="72"/>
      <c r="L232">
        <v>206</v>
      </c>
      <c r="M232" s="96">
        <f>SUM($N$27:N231)</f>
        <v>4458432250</v>
      </c>
      <c r="N232" s="97">
        <f t="shared" si="6"/>
        <v>87418160</v>
      </c>
    </row>
    <row r="233" spans="5:14">
      <c r="E233" s="79"/>
      <c r="J233" s="72"/>
      <c r="L233">
        <v>207</v>
      </c>
      <c r="M233" s="96">
        <f>SUM($N$27:N232)</f>
        <v>4545850410</v>
      </c>
      <c r="N233" s="97">
        <f t="shared" si="6"/>
        <v>88697430</v>
      </c>
    </row>
    <row r="234" spans="5:14">
      <c r="E234" s="79"/>
      <c r="J234" s="72"/>
      <c r="L234">
        <v>208</v>
      </c>
      <c r="M234" s="96">
        <f>SUM($N$27:N233)</f>
        <v>4634547840</v>
      </c>
      <c r="N234" s="97">
        <f t="shared" si="6"/>
        <v>89989120</v>
      </c>
    </row>
    <row r="235" spans="5:14">
      <c r="E235" s="79"/>
      <c r="J235" s="72"/>
      <c r="L235">
        <v>209</v>
      </c>
      <c r="M235" s="96">
        <f>SUM($N$27:N234)</f>
        <v>4724536960</v>
      </c>
      <c r="N235" s="97">
        <f t="shared" si="6"/>
        <v>91293290</v>
      </c>
    </row>
    <row r="236" spans="5:14">
      <c r="E236" s="79"/>
      <c r="J236" s="72"/>
      <c r="L236">
        <v>210</v>
      </c>
      <c r="M236" s="96">
        <f>SUM($N$27:N235)</f>
        <v>4815830250</v>
      </c>
      <c r="N236" s="97">
        <f t="shared" si="6"/>
        <v>92610000</v>
      </c>
    </row>
    <row r="237" spans="5:14">
      <c r="E237" s="79"/>
      <c r="J237" s="72"/>
      <c r="L237">
        <v>211</v>
      </c>
      <c r="M237" s="96">
        <f>SUM($N$27:N236)</f>
        <v>4908440250</v>
      </c>
      <c r="N237" s="97">
        <f t="shared" si="6"/>
        <v>93939310</v>
      </c>
    </row>
    <row r="238" spans="5:14">
      <c r="E238" s="79"/>
      <c r="J238" s="72"/>
      <c r="L238">
        <v>212</v>
      </c>
      <c r="M238" s="96">
        <f>SUM($N$27:N237)</f>
        <v>5002379560</v>
      </c>
      <c r="N238" s="97">
        <f t="shared" si="6"/>
        <v>95281280</v>
      </c>
    </row>
    <row r="239" spans="5:14">
      <c r="E239" s="79"/>
      <c r="J239" s="72"/>
      <c r="L239">
        <v>213</v>
      </c>
      <c r="M239" s="96">
        <f>SUM($N$27:N238)</f>
        <v>5097660840</v>
      </c>
      <c r="N239" s="97">
        <f t="shared" si="6"/>
        <v>96635970</v>
      </c>
    </row>
    <row r="240" spans="5:14">
      <c r="E240" s="79"/>
      <c r="J240" s="72"/>
      <c r="L240">
        <v>214</v>
      </c>
      <c r="M240" s="96">
        <f>SUM($N$27:N239)</f>
        <v>5194296810</v>
      </c>
      <c r="N240" s="97">
        <f t="shared" si="6"/>
        <v>98003440</v>
      </c>
    </row>
    <row r="241" spans="5:14">
      <c r="E241" s="79"/>
      <c r="J241" s="72"/>
      <c r="L241">
        <v>215</v>
      </c>
      <c r="M241" s="96">
        <f>SUM($N$27:N240)</f>
        <v>5292300250</v>
      </c>
      <c r="N241" s="97">
        <f t="shared" si="6"/>
        <v>99383750</v>
      </c>
    </row>
    <row r="242" spans="5:14">
      <c r="E242" s="79"/>
      <c r="J242" s="72"/>
      <c r="L242">
        <v>216</v>
      </c>
      <c r="M242" s="96">
        <f>SUM($N$27:N241)</f>
        <v>5391684000</v>
      </c>
      <c r="N242" s="97">
        <f t="shared" si="6"/>
        <v>100776960</v>
      </c>
    </row>
    <row r="243" spans="5:14">
      <c r="E243" s="79"/>
      <c r="J243" s="72"/>
      <c r="L243">
        <v>217</v>
      </c>
      <c r="M243" s="96">
        <f>SUM($N$27:N242)</f>
        <v>5492460960</v>
      </c>
      <c r="N243" s="97">
        <f t="shared" si="6"/>
        <v>102183130</v>
      </c>
    </row>
    <row r="244" spans="5:14">
      <c r="E244" s="79"/>
      <c r="J244" s="72"/>
      <c r="L244">
        <v>218</v>
      </c>
      <c r="M244" s="96">
        <f>SUM($N$27:N243)</f>
        <v>5594644090</v>
      </c>
      <c r="N244" s="97">
        <f t="shared" si="6"/>
        <v>103602320</v>
      </c>
    </row>
    <row r="245" spans="5:14">
      <c r="E245" s="79"/>
      <c r="J245" s="72"/>
      <c r="L245">
        <v>219</v>
      </c>
      <c r="M245" s="96">
        <f>SUM($N$27:N244)</f>
        <v>5698246410</v>
      </c>
      <c r="N245" s="97">
        <f t="shared" si="6"/>
        <v>105034590</v>
      </c>
    </row>
    <row r="246" spans="5:14">
      <c r="E246" s="79"/>
      <c r="J246" s="72"/>
      <c r="L246">
        <v>220</v>
      </c>
      <c r="M246" s="96">
        <f>SUM($N$27:N245)</f>
        <v>5803281000</v>
      </c>
      <c r="N246" s="97">
        <f t="shared" si="6"/>
        <v>106480000</v>
      </c>
    </row>
    <row r="247" spans="5:14">
      <c r="E247" s="79"/>
      <c r="J247" s="72"/>
      <c r="L247">
        <v>221</v>
      </c>
      <c r="M247" s="96">
        <f>SUM($N$27:N246)</f>
        <v>5909761000</v>
      </c>
      <c r="N247" s="97">
        <f t="shared" si="6"/>
        <v>107938610</v>
      </c>
    </row>
    <row r="248" spans="5:14">
      <c r="E248" s="79"/>
      <c r="J248" s="72"/>
      <c r="L248">
        <v>222</v>
      </c>
      <c r="M248" s="96">
        <f>SUM($N$27:N247)</f>
        <v>6017699610</v>
      </c>
      <c r="N248" s="97">
        <f t="shared" si="6"/>
        <v>109410480</v>
      </c>
    </row>
    <row r="249" spans="5:14">
      <c r="E249" s="79"/>
      <c r="J249" s="72"/>
      <c r="L249">
        <v>223</v>
      </c>
      <c r="M249" s="96">
        <f>SUM($N$27:N248)</f>
        <v>6127110090</v>
      </c>
      <c r="N249" s="97">
        <f t="shared" si="6"/>
        <v>110895670</v>
      </c>
    </row>
    <row r="250" spans="5:14">
      <c r="E250" s="79"/>
      <c r="J250" s="72"/>
      <c r="L250">
        <v>224</v>
      </c>
      <c r="M250" s="96">
        <f>SUM($N$27:N249)</f>
        <v>6238005760</v>
      </c>
      <c r="N250" s="97">
        <f t="shared" si="6"/>
        <v>112394240</v>
      </c>
    </row>
    <row r="251" spans="5:14">
      <c r="E251" s="79"/>
      <c r="J251" s="72"/>
      <c r="L251">
        <v>225</v>
      </c>
      <c r="M251" s="96">
        <f>SUM($N$27:N250)</f>
        <v>6350400000</v>
      </c>
      <c r="N251" s="97">
        <f t="shared" si="6"/>
        <v>113906250</v>
      </c>
    </row>
    <row r="252" spans="5:14">
      <c r="E252" s="79"/>
      <c r="J252" s="72"/>
      <c r="L252">
        <v>226</v>
      </c>
      <c r="M252" s="96">
        <f>SUM($N$27:N251)</f>
        <v>6464306250</v>
      </c>
      <c r="N252" s="97">
        <f t="shared" si="6"/>
        <v>115431760</v>
      </c>
    </row>
    <row r="253" spans="5:14">
      <c r="E253" s="79"/>
      <c r="J253" s="72"/>
      <c r="L253">
        <v>227</v>
      </c>
      <c r="M253" s="96">
        <f>SUM($N$27:N252)</f>
        <v>6579738010</v>
      </c>
      <c r="N253" s="97">
        <f t="shared" si="6"/>
        <v>116970830</v>
      </c>
    </row>
    <row r="254" spans="5:14">
      <c r="E254" s="79"/>
      <c r="J254" s="72"/>
      <c r="L254">
        <v>228</v>
      </c>
      <c r="M254" s="96">
        <f>SUM($N$27:N253)</f>
        <v>6696708840</v>
      </c>
      <c r="N254" s="97">
        <f t="shared" si="6"/>
        <v>118523520</v>
      </c>
    </row>
    <row r="255" spans="5:14">
      <c r="E255" s="79"/>
      <c r="J255" s="72"/>
      <c r="L255">
        <v>229</v>
      </c>
      <c r="M255" s="96">
        <f>SUM($N$27:N254)</f>
        <v>6815232360</v>
      </c>
      <c r="N255" s="97">
        <f t="shared" si="6"/>
        <v>120089890</v>
      </c>
    </row>
    <row r="256" spans="5:14">
      <c r="E256" s="79"/>
      <c r="J256" s="72"/>
      <c r="L256">
        <v>230</v>
      </c>
      <c r="M256" s="96">
        <f>SUM($N$27:N255)</f>
        <v>6935322250</v>
      </c>
      <c r="N256" s="97">
        <f t="shared" si="6"/>
        <v>121670000</v>
      </c>
    </row>
    <row r="257" spans="5:14">
      <c r="E257" s="79"/>
      <c r="J257" s="72"/>
      <c r="L257">
        <v>231</v>
      </c>
      <c r="M257" s="96">
        <f>SUM($N$27:N256)</f>
        <v>7056992250</v>
      </c>
      <c r="N257" s="97">
        <f t="shared" si="6"/>
        <v>123263910</v>
      </c>
    </row>
    <row r="258" spans="5:14">
      <c r="E258" s="79"/>
      <c r="J258" s="72"/>
      <c r="L258">
        <v>232</v>
      </c>
      <c r="M258" s="96">
        <f>SUM($N$27:N257)</f>
        <v>7180256160</v>
      </c>
      <c r="N258" s="97">
        <f t="shared" si="6"/>
        <v>124871680</v>
      </c>
    </row>
    <row r="259" spans="5:14">
      <c r="E259" s="79"/>
      <c r="J259" s="72"/>
      <c r="L259">
        <v>233</v>
      </c>
      <c r="M259" s="96">
        <f>SUM($N$27:N258)</f>
        <v>7305127840</v>
      </c>
      <c r="N259" s="97">
        <f t="shared" si="6"/>
        <v>126493370</v>
      </c>
    </row>
    <row r="260" spans="5:14">
      <c r="E260" s="79"/>
      <c r="J260" s="72"/>
      <c r="L260">
        <v>234</v>
      </c>
      <c r="M260" s="96">
        <f>SUM($N$27:N259)</f>
        <v>7431621210</v>
      </c>
      <c r="N260" s="97">
        <f t="shared" si="6"/>
        <v>128129040</v>
      </c>
    </row>
    <row r="261" spans="5:14">
      <c r="E261" s="79"/>
      <c r="J261" s="72"/>
      <c r="L261">
        <v>235</v>
      </c>
      <c r="M261" s="96">
        <f>SUM($N$27:N260)</f>
        <v>7559750250</v>
      </c>
      <c r="N261" s="97">
        <f t="shared" si="6"/>
        <v>129778750</v>
      </c>
    </row>
    <row r="262" spans="5:14">
      <c r="E262" s="79"/>
      <c r="J262" s="72"/>
      <c r="L262">
        <v>236</v>
      </c>
      <c r="M262" s="96">
        <f>SUM($N$27:N261)</f>
        <v>7689529000</v>
      </c>
      <c r="N262" s="97">
        <f t="shared" si="6"/>
        <v>131442560</v>
      </c>
    </row>
    <row r="263" spans="5:14">
      <c r="E263" s="79"/>
      <c r="J263" s="72"/>
      <c r="L263">
        <v>237</v>
      </c>
      <c r="M263" s="96">
        <f>SUM($N$27:N262)</f>
        <v>7820971560</v>
      </c>
      <c r="N263" s="97">
        <f t="shared" si="6"/>
        <v>133120530</v>
      </c>
    </row>
    <row r="264" spans="5:14">
      <c r="E264" s="79"/>
      <c r="J264" s="72"/>
      <c r="L264">
        <v>238</v>
      </c>
      <c r="M264" s="96">
        <f>SUM($N$27:N263)</f>
        <v>7954092090</v>
      </c>
      <c r="N264" s="97">
        <f t="shared" si="6"/>
        <v>134812720</v>
      </c>
    </row>
    <row r="265" spans="5:14">
      <c r="E265" s="79"/>
      <c r="J265" s="72"/>
      <c r="L265">
        <v>239</v>
      </c>
      <c r="M265" s="96">
        <f>SUM($N$27:N264)</f>
        <v>8088904810</v>
      </c>
      <c r="N265" s="97">
        <f t="shared" si="6"/>
        <v>136519190</v>
      </c>
    </row>
    <row r="266" spans="5:14">
      <c r="E266" s="79"/>
      <c r="J266" s="72"/>
      <c r="L266">
        <v>240</v>
      </c>
      <c r="M266" s="96">
        <f>SUM($N$27:N265)</f>
        <v>8225424000</v>
      </c>
      <c r="N266" s="97">
        <f t="shared" si="6"/>
        <v>138240000</v>
      </c>
    </row>
    <row r="267" spans="5:14">
      <c r="E267" s="79"/>
      <c r="J267" s="72"/>
      <c r="L267">
        <v>241</v>
      </c>
      <c r="M267" s="96">
        <f>SUM($N$27:N266)</f>
        <v>8363664000</v>
      </c>
      <c r="N267" s="97">
        <f t="shared" si="6"/>
        <v>139975210</v>
      </c>
    </row>
    <row r="268" spans="5:14">
      <c r="E268" s="79"/>
      <c r="J268" s="72"/>
      <c r="L268">
        <v>242</v>
      </c>
      <c r="M268" s="96">
        <f>SUM($N$27:N267)</f>
        <v>8503639210</v>
      </c>
      <c r="N268" s="97">
        <f t="shared" si="6"/>
        <v>141724880</v>
      </c>
    </row>
    <row r="269" spans="5:14">
      <c r="E269" s="79"/>
      <c r="J269" s="72"/>
      <c r="L269">
        <v>243</v>
      </c>
      <c r="M269" s="96">
        <f>SUM($N$27:N268)</f>
        <v>8645364090</v>
      </c>
      <c r="N269" s="97">
        <f t="shared" si="6"/>
        <v>143489070</v>
      </c>
    </row>
    <row r="270" spans="5:14">
      <c r="E270" s="79"/>
      <c r="J270" s="72"/>
      <c r="L270">
        <v>244</v>
      </c>
      <c r="M270" s="96">
        <f>SUM($N$27:N269)</f>
        <v>8788853160</v>
      </c>
      <c r="N270" s="97">
        <f t="shared" si="6"/>
        <v>145267840</v>
      </c>
    </row>
    <row r="271" spans="5:14">
      <c r="E271" s="79"/>
      <c r="J271" s="72"/>
      <c r="L271">
        <v>245</v>
      </c>
      <c r="M271" s="96">
        <f>SUM($N$27:N270)</f>
        <v>8934121000</v>
      </c>
      <c r="N271" s="97">
        <f t="shared" si="6"/>
        <v>147061250</v>
      </c>
    </row>
    <row r="272" spans="5:14">
      <c r="E272" s="79"/>
      <c r="J272" s="72"/>
      <c r="L272">
        <v>246</v>
      </c>
      <c r="M272" s="96">
        <f>SUM($N$27:N271)</f>
        <v>9081182250</v>
      </c>
      <c r="N272" s="97">
        <f t="shared" si="6"/>
        <v>148869360</v>
      </c>
    </row>
    <row r="273" spans="5:14">
      <c r="E273" s="79"/>
      <c r="J273" s="72"/>
      <c r="L273">
        <v>247</v>
      </c>
      <c r="M273" s="96">
        <f>SUM($N$27:N272)</f>
        <v>9230051610</v>
      </c>
      <c r="N273" s="97">
        <f t="shared" si="6"/>
        <v>150692230</v>
      </c>
    </row>
    <row r="274" spans="5:14">
      <c r="E274" s="79"/>
      <c r="J274" s="72"/>
      <c r="L274">
        <v>248</v>
      </c>
      <c r="M274" s="96">
        <f>SUM($N$27:N273)</f>
        <v>9380743840</v>
      </c>
      <c r="N274" s="97">
        <f t="shared" si="6"/>
        <v>152529920</v>
      </c>
    </row>
    <row r="275" spans="5:14">
      <c r="E275" s="79"/>
      <c r="J275" s="72"/>
      <c r="L275">
        <v>249</v>
      </c>
      <c r="M275" s="96">
        <f>SUM($N$27:N274)</f>
        <v>9533273760</v>
      </c>
      <c r="N275" s="97">
        <f t="shared" si="6"/>
        <v>154382490</v>
      </c>
    </row>
    <row r="276" spans="5:14">
      <c r="E276" s="79"/>
      <c r="J276" s="72"/>
      <c r="L276">
        <v>250</v>
      </c>
      <c r="M276" s="96">
        <f>SUM($N$27:N275)</f>
        <v>9687656250</v>
      </c>
      <c r="N276" s="97">
        <f t="shared" si="6"/>
        <v>156250000</v>
      </c>
    </row>
    <row r="277" spans="5:14">
      <c r="E277" s="79"/>
      <c r="J277" s="72"/>
      <c r="L277">
        <v>251</v>
      </c>
      <c r="M277" s="96">
        <f>SUM($N$27:N276)</f>
        <v>9843906250</v>
      </c>
      <c r="N277" s="97">
        <f t="shared" si="6"/>
        <v>158132510</v>
      </c>
    </row>
    <row r="278" spans="5:14">
      <c r="E278" s="79"/>
      <c r="J278" s="72"/>
      <c r="L278">
        <v>252</v>
      </c>
      <c r="M278" s="96">
        <f>SUM($N$27:N277)</f>
        <v>10002038760</v>
      </c>
      <c r="N278" s="97">
        <f t="shared" si="6"/>
        <v>160030080</v>
      </c>
    </row>
    <row r="279" spans="5:14">
      <c r="E279" s="79"/>
      <c r="J279" s="72"/>
      <c r="L279">
        <v>253</v>
      </c>
      <c r="M279" s="96">
        <f>SUM($N$27:N278)</f>
        <v>10162068840</v>
      </c>
      <c r="N279" s="97">
        <f t="shared" si="6"/>
        <v>161942770</v>
      </c>
    </row>
    <row r="280" spans="5:14">
      <c r="E280" s="79"/>
      <c r="J280" s="72"/>
      <c r="L280">
        <v>254</v>
      </c>
      <c r="M280" s="96">
        <f>SUM($N$27:N279)</f>
        <v>10324011610</v>
      </c>
      <c r="N280" s="97">
        <f t="shared" si="6"/>
        <v>163870640</v>
      </c>
    </row>
    <row r="281" spans="5:14">
      <c r="E281" s="79"/>
      <c r="J281" s="72"/>
      <c r="L281">
        <v>255</v>
      </c>
      <c r="M281" s="96">
        <f>SUM($N$27:N280)</f>
        <v>10487882250</v>
      </c>
      <c r="N281" s="97">
        <f t="shared" si="6"/>
        <v>165813750</v>
      </c>
    </row>
    <row r="282" spans="5:14">
      <c r="E282" s="79"/>
      <c r="J282" s="72"/>
      <c r="L282">
        <v>256</v>
      </c>
      <c r="M282" s="96">
        <f>SUM($N$27:N281)</f>
        <v>10653696000</v>
      </c>
      <c r="N282" s="97">
        <f t="shared" si="6"/>
        <v>167772160</v>
      </c>
    </row>
    <row r="283" spans="5:14">
      <c r="E283" s="79"/>
      <c r="J283" s="72"/>
      <c r="L283">
        <v>257</v>
      </c>
      <c r="M283" s="96">
        <f>SUM($N$27:N282)</f>
        <v>10821468160</v>
      </c>
      <c r="N283" s="97">
        <f t="shared" si="6"/>
        <v>169745930</v>
      </c>
    </row>
    <row r="284" spans="5:14">
      <c r="E284" s="79"/>
      <c r="J284" s="72"/>
      <c r="L284">
        <v>258</v>
      </c>
      <c r="M284" s="96">
        <f>SUM($N$27:N283)</f>
        <v>10991214090</v>
      </c>
      <c r="N284" s="97">
        <f t="shared" ref="N284:N347" si="7">10*L284^3</f>
        <v>171735120</v>
      </c>
    </row>
    <row r="285" spans="5:14">
      <c r="E285" s="79"/>
      <c r="J285" s="72"/>
      <c r="L285">
        <v>259</v>
      </c>
      <c r="M285" s="96">
        <f>SUM($N$27:N284)</f>
        <v>11162949210</v>
      </c>
      <c r="N285" s="97">
        <f t="shared" si="7"/>
        <v>173739790</v>
      </c>
    </row>
    <row r="286" spans="5:14">
      <c r="E286" s="79"/>
      <c r="J286" s="72"/>
      <c r="L286">
        <v>260</v>
      </c>
      <c r="M286" s="96">
        <f>SUM($N$27:N285)</f>
        <v>11336689000</v>
      </c>
      <c r="N286" s="97">
        <f t="shared" si="7"/>
        <v>175760000</v>
      </c>
    </row>
    <row r="287" spans="5:14">
      <c r="E287" s="79"/>
      <c r="J287" s="72"/>
      <c r="L287">
        <v>261</v>
      </c>
      <c r="M287" s="96">
        <f>SUM($N$27:N286)</f>
        <v>11512449000</v>
      </c>
      <c r="N287" s="97">
        <f t="shared" si="7"/>
        <v>177795810</v>
      </c>
    </row>
    <row r="288" spans="5:14">
      <c r="E288" s="79"/>
      <c r="J288" s="72"/>
      <c r="L288">
        <v>262</v>
      </c>
      <c r="M288" s="96">
        <f>SUM($N$27:N287)</f>
        <v>11690244810</v>
      </c>
      <c r="N288" s="97">
        <f t="shared" si="7"/>
        <v>179847280</v>
      </c>
    </row>
    <row r="289" spans="5:14">
      <c r="E289" s="79"/>
      <c r="J289" s="72"/>
      <c r="L289">
        <v>263</v>
      </c>
      <c r="M289" s="96">
        <f>SUM($N$27:N288)</f>
        <v>11870092090</v>
      </c>
      <c r="N289" s="97">
        <f t="shared" si="7"/>
        <v>181914470</v>
      </c>
    </row>
    <row r="290" spans="5:14">
      <c r="E290" s="79"/>
      <c r="J290" s="72"/>
      <c r="L290">
        <v>264</v>
      </c>
      <c r="M290" s="96">
        <f>SUM($N$27:N289)</f>
        <v>12052006560</v>
      </c>
      <c r="N290" s="97">
        <f t="shared" si="7"/>
        <v>183997440</v>
      </c>
    </row>
    <row r="291" spans="5:14">
      <c r="E291" s="79"/>
      <c r="J291" s="72"/>
      <c r="L291">
        <v>265</v>
      </c>
      <c r="M291" s="96">
        <f>SUM($N$27:N290)</f>
        <v>12236004000</v>
      </c>
      <c r="N291" s="97">
        <f t="shared" si="7"/>
        <v>186096250</v>
      </c>
    </row>
    <row r="292" spans="5:14">
      <c r="E292" s="79"/>
      <c r="J292" s="72"/>
      <c r="L292">
        <v>266</v>
      </c>
      <c r="M292" s="96">
        <f>SUM($N$27:N291)</f>
        <v>12422100250</v>
      </c>
      <c r="N292" s="97">
        <f t="shared" si="7"/>
        <v>188210960</v>
      </c>
    </row>
    <row r="293" spans="5:14">
      <c r="E293" s="79"/>
      <c r="J293" s="72"/>
      <c r="L293">
        <v>267</v>
      </c>
      <c r="M293" s="96">
        <f>SUM($N$27:N292)</f>
        <v>12610311210</v>
      </c>
      <c r="N293" s="97">
        <f t="shared" si="7"/>
        <v>190341630</v>
      </c>
    </row>
    <row r="294" spans="5:14">
      <c r="E294" s="79"/>
      <c r="J294" s="72"/>
      <c r="L294">
        <v>268</v>
      </c>
      <c r="M294" s="96">
        <f>SUM($N$27:N293)</f>
        <v>12800652840</v>
      </c>
      <c r="N294" s="97">
        <f t="shared" si="7"/>
        <v>192488320</v>
      </c>
    </row>
    <row r="295" spans="5:14">
      <c r="E295" s="79"/>
      <c r="J295" s="72"/>
      <c r="L295">
        <v>269</v>
      </c>
      <c r="M295" s="96">
        <f>SUM($N$27:N294)</f>
        <v>12993141160</v>
      </c>
      <c r="N295" s="97">
        <f t="shared" si="7"/>
        <v>194651090</v>
      </c>
    </row>
    <row r="296" spans="5:14">
      <c r="E296" s="79"/>
      <c r="J296" s="72"/>
      <c r="L296">
        <v>270</v>
      </c>
      <c r="M296" s="96">
        <f>SUM($N$27:N295)</f>
        <v>13187792250</v>
      </c>
      <c r="N296" s="97">
        <f t="shared" si="7"/>
        <v>196830000</v>
      </c>
    </row>
    <row r="297" spans="5:14">
      <c r="E297" s="79"/>
      <c r="J297" s="72"/>
      <c r="L297">
        <v>271</v>
      </c>
      <c r="M297" s="96">
        <f>SUM($N$27:N296)</f>
        <v>13384622250</v>
      </c>
      <c r="N297" s="97">
        <f t="shared" si="7"/>
        <v>199025110</v>
      </c>
    </row>
    <row r="298" spans="5:14">
      <c r="E298" s="79"/>
      <c r="J298" s="72"/>
      <c r="L298">
        <v>272</v>
      </c>
      <c r="M298" s="96">
        <f>SUM($N$27:N297)</f>
        <v>13583647360</v>
      </c>
      <c r="N298" s="97">
        <f t="shared" si="7"/>
        <v>201236480</v>
      </c>
    </row>
    <row r="299" spans="5:14">
      <c r="E299" s="79"/>
      <c r="J299" s="72"/>
      <c r="L299">
        <v>273</v>
      </c>
      <c r="M299" s="96">
        <f>SUM($N$27:N298)</f>
        <v>13784883840</v>
      </c>
      <c r="N299" s="97">
        <f t="shared" si="7"/>
        <v>203464170</v>
      </c>
    </row>
    <row r="300" spans="5:14">
      <c r="E300" s="79"/>
      <c r="J300" s="72"/>
      <c r="L300">
        <v>274</v>
      </c>
      <c r="M300" s="96">
        <f>SUM($N$27:N299)</f>
        <v>13988348010</v>
      </c>
      <c r="N300" s="97">
        <f t="shared" si="7"/>
        <v>205708240</v>
      </c>
    </row>
    <row r="301" spans="5:14">
      <c r="E301" s="79"/>
      <c r="J301" s="72"/>
      <c r="L301">
        <v>275</v>
      </c>
      <c r="M301" s="96">
        <f>SUM($N$27:N300)</f>
        <v>14194056250</v>
      </c>
      <c r="N301" s="97">
        <f t="shared" si="7"/>
        <v>207968750</v>
      </c>
    </row>
    <row r="302" spans="5:14">
      <c r="E302" s="79"/>
      <c r="J302" s="72"/>
      <c r="L302">
        <v>276</v>
      </c>
      <c r="M302" s="96">
        <f>SUM($N$27:N301)</f>
        <v>14402025000</v>
      </c>
      <c r="N302" s="97">
        <f t="shared" si="7"/>
        <v>210245760</v>
      </c>
    </row>
    <row r="303" spans="5:14">
      <c r="E303" s="79"/>
      <c r="J303" s="72"/>
      <c r="L303">
        <v>277</v>
      </c>
      <c r="M303" s="96">
        <f>SUM($N$27:N302)</f>
        <v>14612270760</v>
      </c>
      <c r="N303" s="97">
        <f t="shared" si="7"/>
        <v>212539330</v>
      </c>
    </row>
    <row r="304" spans="5:14">
      <c r="E304" s="79"/>
      <c r="J304" s="72"/>
      <c r="L304">
        <v>278</v>
      </c>
      <c r="M304" s="96">
        <f>SUM($N$27:N303)</f>
        <v>14824810090</v>
      </c>
      <c r="N304" s="97">
        <f t="shared" si="7"/>
        <v>214849520</v>
      </c>
    </row>
    <row r="305" spans="5:14">
      <c r="E305" s="79"/>
      <c r="J305" s="72"/>
      <c r="L305">
        <v>279</v>
      </c>
      <c r="M305" s="96">
        <f>SUM($N$27:N304)</f>
        <v>15039659610</v>
      </c>
      <c r="N305" s="97">
        <f t="shared" si="7"/>
        <v>217176390</v>
      </c>
    </row>
    <row r="306" spans="5:14">
      <c r="E306" s="79"/>
      <c r="J306" s="72"/>
      <c r="L306">
        <v>280</v>
      </c>
      <c r="M306" s="96">
        <f>SUM($N$27:N305)</f>
        <v>15256836000</v>
      </c>
      <c r="N306" s="97">
        <f t="shared" si="7"/>
        <v>219520000</v>
      </c>
    </row>
    <row r="307" spans="5:14">
      <c r="E307" s="79"/>
      <c r="J307" s="72"/>
      <c r="L307">
        <v>281</v>
      </c>
      <c r="M307" s="96">
        <f>SUM($N$27:N306)</f>
        <v>15476356000</v>
      </c>
      <c r="N307" s="97">
        <f t="shared" si="7"/>
        <v>221880410</v>
      </c>
    </row>
    <row r="308" spans="5:14">
      <c r="E308" s="79"/>
      <c r="J308" s="72"/>
      <c r="L308">
        <v>282</v>
      </c>
      <c r="M308" s="96">
        <f>SUM($N$27:N307)</f>
        <v>15698236410</v>
      </c>
      <c r="N308" s="97">
        <f t="shared" si="7"/>
        <v>224257680</v>
      </c>
    </row>
    <row r="309" spans="5:14">
      <c r="E309" s="79"/>
      <c r="J309" s="72"/>
      <c r="L309">
        <v>283</v>
      </c>
      <c r="M309" s="96">
        <f>SUM($N$27:N308)</f>
        <v>15922494090</v>
      </c>
      <c r="N309" s="97">
        <f t="shared" si="7"/>
        <v>226651870</v>
      </c>
    </row>
    <row r="310" spans="5:14">
      <c r="E310" s="79"/>
      <c r="J310" s="72"/>
      <c r="L310">
        <v>284</v>
      </c>
      <c r="M310" s="96">
        <f>SUM($N$27:N309)</f>
        <v>16149145960</v>
      </c>
      <c r="N310" s="97">
        <f t="shared" si="7"/>
        <v>229063040</v>
      </c>
    </row>
    <row r="311" spans="5:14">
      <c r="E311" s="79"/>
      <c r="J311" s="72"/>
      <c r="L311">
        <v>285</v>
      </c>
      <c r="M311" s="96">
        <f>SUM($N$27:N310)</f>
        <v>16378209000</v>
      </c>
      <c r="N311" s="97">
        <f t="shared" si="7"/>
        <v>231491250</v>
      </c>
    </row>
    <row r="312" spans="5:14">
      <c r="E312" s="79"/>
      <c r="J312" s="72"/>
      <c r="L312">
        <v>286</v>
      </c>
      <c r="M312" s="96">
        <f>SUM($N$27:N311)</f>
        <v>16609700250</v>
      </c>
      <c r="N312" s="97">
        <f t="shared" si="7"/>
        <v>233936560</v>
      </c>
    </row>
    <row r="313" spans="5:14">
      <c r="E313" s="79"/>
      <c r="J313" s="72"/>
      <c r="L313">
        <v>287</v>
      </c>
      <c r="M313" s="96">
        <f>SUM($N$27:N312)</f>
        <v>16843636810</v>
      </c>
      <c r="N313" s="97">
        <f t="shared" si="7"/>
        <v>236399030</v>
      </c>
    </row>
    <row r="314" spans="5:14">
      <c r="E314" s="79"/>
      <c r="J314" s="72"/>
      <c r="L314">
        <v>288</v>
      </c>
      <c r="M314" s="96">
        <f>SUM($N$27:N313)</f>
        <v>17080035840</v>
      </c>
      <c r="N314" s="97">
        <f t="shared" si="7"/>
        <v>238878720</v>
      </c>
    </row>
    <row r="315" spans="5:14">
      <c r="E315" s="79"/>
      <c r="J315" s="72"/>
      <c r="L315">
        <v>289</v>
      </c>
      <c r="M315" s="96">
        <f>SUM($N$27:N314)</f>
        <v>17318914560</v>
      </c>
      <c r="N315" s="97">
        <f t="shared" si="7"/>
        <v>241375690</v>
      </c>
    </row>
    <row r="316" spans="5:14">
      <c r="E316" s="79"/>
      <c r="J316" s="72"/>
      <c r="L316">
        <v>290</v>
      </c>
      <c r="M316" s="96">
        <f>SUM($N$27:N315)</f>
        <v>17560290250</v>
      </c>
      <c r="N316" s="97">
        <f t="shared" si="7"/>
        <v>243890000</v>
      </c>
    </row>
    <row r="317" spans="5:14">
      <c r="E317" s="79"/>
      <c r="J317" s="72"/>
      <c r="L317">
        <v>291</v>
      </c>
      <c r="M317" s="96">
        <f>SUM($N$27:N316)</f>
        <v>17804180250</v>
      </c>
      <c r="N317" s="97">
        <f t="shared" si="7"/>
        <v>246421710</v>
      </c>
    </row>
    <row r="318" spans="5:14">
      <c r="E318" s="79"/>
      <c r="J318" s="72"/>
      <c r="L318">
        <v>292</v>
      </c>
      <c r="M318" s="96">
        <f>SUM($N$27:N317)</f>
        <v>18050601960</v>
      </c>
      <c r="N318" s="97">
        <f t="shared" si="7"/>
        <v>248970880</v>
      </c>
    </row>
    <row r="319" spans="5:14">
      <c r="E319" s="79"/>
      <c r="J319" s="72"/>
      <c r="L319">
        <v>293</v>
      </c>
      <c r="M319" s="96">
        <f>SUM($N$27:N318)</f>
        <v>18299572840</v>
      </c>
      <c r="N319" s="97">
        <f t="shared" si="7"/>
        <v>251537570</v>
      </c>
    </row>
    <row r="320" spans="5:14">
      <c r="E320" s="79"/>
      <c r="J320" s="72"/>
      <c r="L320">
        <v>294</v>
      </c>
      <c r="M320" s="96">
        <f>SUM($N$27:N319)</f>
        <v>18551110410</v>
      </c>
      <c r="N320" s="97">
        <f t="shared" si="7"/>
        <v>254121840</v>
      </c>
    </row>
    <row r="321" spans="5:14">
      <c r="E321" s="79"/>
      <c r="J321" s="72"/>
      <c r="L321">
        <v>295</v>
      </c>
      <c r="M321" s="96">
        <f>SUM($N$27:N320)</f>
        <v>18805232250</v>
      </c>
      <c r="N321" s="97">
        <f t="shared" si="7"/>
        <v>256723750</v>
      </c>
    </row>
    <row r="322" spans="5:14">
      <c r="E322" s="79"/>
      <c r="J322" s="72"/>
      <c r="L322">
        <v>296</v>
      </c>
      <c r="M322" s="96">
        <f>SUM($N$27:N321)</f>
        <v>19061956000</v>
      </c>
      <c r="N322" s="97">
        <f t="shared" si="7"/>
        <v>259343360</v>
      </c>
    </row>
    <row r="323" spans="5:14">
      <c r="E323" s="79"/>
      <c r="J323" s="72"/>
      <c r="L323">
        <v>297</v>
      </c>
      <c r="M323" s="96">
        <f>SUM($N$27:N322)</f>
        <v>19321299360</v>
      </c>
      <c r="N323" s="97">
        <f t="shared" si="7"/>
        <v>261980730</v>
      </c>
    </row>
    <row r="324" spans="5:14">
      <c r="E324" s="79"/>
      <c r="J324" s="72"/>
      <c r="L324">
        <v>298</v>
      </c>
      <c r="M324" s="96">
        <f>SUM($N$27:N323)</f>
        <v>19583280090</v>
      </c>
      <c r="N324" s="97">
        <f t="shared" si="7"/>
        <v>264635920</v>
      </c>
    </row>
    <row r="325" spans="5:14">
      <c r="E325" s="79"/>
      <c r="J325" s="72"/>
      <c r="L325">
        <v>299</v>
      </c>
      <c r="M325" s="96">
        <f>SUM($N$27:N324)</f>
        <v>19847916010</v>
      </c>
      <c r="N325" s="97">
        <f t="shared" si="7"/>
        <v>267308990</v>
      </c>
    </row>
    <row r="326" spans="5:14">
      <c r="E326" s="79"/>
      <c r="J326" s="72"/>
      <c r="L326">
        <v>300</v>
      </c>
      <c r="M326" s="96">
        <f>SUM($N$27:N325)</f>
        <v>20115225000</v>
      </c>
      <c r="N326" s="97">
        <f t="shared" si="7"/>
        <v>270000000</v>
      </c>
    </row>
    <row r="327" spans="5:14">
      <c r="E327" s="79"/>
      <c r="J327" s="72"/>
      <c r="L327">
        <v>301</v>
      </c>
      <c r="M327" s="96">
        <f>SUM($N$27:N326)</f>
        <v>20385225000</v>
      </c>
      <c r="N327" s="97">
        <f t="shared" si="7"/>
        <v>272709010</v>
      </c>
    </row>
    <row r="328" spans="5:14">
      <c r="E328" s="79"/>
      <c r="J328" s="72"/>
      <c r="L328">
        <v>302</v>
      </c>
      <c r="M328" s="96">
        <f>SUM($N$27:N327)</f>
        <v>20657934010</v>
      </c>
      <c r="N328" s="97">
        <f t="shared" si="7"/>
        <v>275436080</v>
      </c>
    </row>
    <row r="329" spans="5:14">
      <c r="E329" s="79"/>
      <c r="J329" s="72"/>
      <c r="L329">
        <v>303</v>
      </c>
      <c r="M329" s="96">
        <f>SUM($N$27:N328)</f>
        <v>20933370090</v>
      </c>
      <c r="N329" s="97">
        <f t="shared" si="7"/>
        <v>278181270</v>
      </c>
    </row>
    <row r="330" spans="5:14">
      <c r="E330" s="79"/>
      <c r="J330" s="72"/>
      <c r="L330">
        <v>304</v>
      </c>
      <c r="M330" s="96">
        <f>SUM($N$27:N329)</f>
        <v>21211551360</v>
      </c>
      <c r="N330" s="97">
        <f t="shared" si="7"/>
        <v>280944640</v>
      </c>
    </row>
    <row r="331" spans="5:14">
      <c r="E331" s="79"/>
      <c r="J331" s="72"/>
      <c r="L331">
        <v>305</v>
      </c>
      <c r="M331" s="96">
        <f>SUM($N$27:N330)</f>
        <v>21492496000</v>
      </c>
      <c r="N331" s="97">
        <f t="shared" si="7"/>
        <v>283726250</v>
      </c>
    </row>
    <row r="332" spans="5:14">
      <c r="E332" s="79"/>
      <c r="J332" s="72"/>
      <c r="L332">
        <v>306</v>
      </c>
      <c r="M332" s="96">
        <f>SUM($N$27:N331)</f>
        <v>21776222250</v>
      </c>
      <c r="N332" s="97">
        <f t="shared" si="7"/>
        <v>286526160</v>
      </c>
    </row>
    <row r="333" spans="5:14">
      <c r="E333" s="79"/>
      <c r="J333" s="72"/>
      <c r="L333">
        <v>307</v>
      </c>
      <c r="M333" s="96">
        <f>SUM($N$27:N332)</f>
        <v>22062748410</v>
      </c>
      <c r="N333" s="97">
        <f t="shared" si="7"/>
        <v>289344430</v>
      </c>
    </row>
    <row r="334" spans="5:14">
      <c r="E334" s="79"/>
      <c r="J334" s="72"/>
      <c r="L334">
        <v>308</v>
      </c>
      <c r="M334" s="96">
        <f>SUM($N$27:N333)</f>
        <v>22352092840</v>
      </c>
      <c r="N334" s="97">
        <f t="shared" si="7"/>
        <v>292181120</v>
      </c>
    </row>
    <row r="335" spans="5:14">
      <c r="E335" s="79"/>
      <c r="J335" s="72"/>
      <c r="L335">
        <v>309</v>
      </c>
      <c r="M335" s="96">
        <f>SUM($N$27:N334)</f>
        <v>22644273960</v>
      </c>
      <c r="N335" s="97">
        <f t="shared" si="7"/>
        <v>295036290</v>
      </c>
    </row>
    <row r="336" spans="5:14">
      <c r="E336" s="79"/>
      <c r="J336" s="72"/>
      <c r="L336">
        <v>310</v>
      </c>
      <c r="M336" s="96">
        <f>SUM($N$27:N335)</f>
        <v>22939310250</v>
      </c>
      <c r="N336" s="97">
        <f t="shared" si="7"/>
        <v>297910000</v>
      </c>
    </row>
    <row r="337" spans="5:14">
      <c r="E337" s="79"/>
      <c r="J337" s="72"/>
      <c r="L337">
        <v>311</v>
      </c>
      <c r="M337" s="96">
        <f>SUM($N$27:N336)</f>
        <v>23237220250</v>
      </c>
      <c r="N337" s="97">
        <f t="shared" si="7"/>
        <v>300802310</v>
      </c>
    </row>
    <row r="338" spans="5:14">
      <c r="E338" s="79"/>
      <c r="J338" s="72"/>
      <c r="L338">
        <v>312</v>
      </c>
      <c r="M338" s="96">
        <f>SUM($N$27:N337)</f>
        <v>23538022560</v>
      </c>
      <c r="N338" s="97">
        <f t="shared" si="7"/>
        <v>303713280</v>
      </c>
    </row>
    <row r="339" spans="5:14">
      <c r="E339" s="79"/>
      <c r="J339" s="72"/>
      <c r="L339">
        <v>313</v>
      </c>
      <c r="M339" s="96">
        <f>SUM($N$27:N338)</f>
        <v>23841735840</v>
      </c>
      <c r="N339" s="97">
        <f t="shared" si="7"/>
        <v>306642970</v>
      </c>
    </row>
    <row r="340" spans="5:14">
      <c r="E340" s="79"/>
      <c r="J340" s="72"/>
      <c r="L340">
        <v>314</v>
      </c>
      <c r="M340" s="96">
        <f>SUM($N$27:N339)</f>
        <v>24148378810</v>
      </c>
      <c r="N340" s="97">
        <f t="shared" si="7"/>
        <v>309591440</v>
      </c>
    </row>
    <row r="341" spans="5:14">
      <c r="E341" s="79"/>
      <c r="J341" s="72"/>
      <c r="L341">
        <v>315</v>
      </c>
      <c r="M341" s="96">
        <f>SUM($N$27:N340)</f>
        <v>24457970250</v>
      </c>
      <c r="N341" s="97">
        <f t="shared" si="7"/>
        <v>312558750</v>
      </c>
    </row>
    <row r="342" spans="5:14">
      <c r="E342" s="79"/>
      <c r="J342" s="72"/>
      <c r="L342">
        <v>316</v>
      </c>
      <c r="M342" s="96">
        <f>SUM($N$27:N341)</f>
        <v>24770529000</v>
      </c>
      <c r="N342" s="97">
        <f t="shared" si="7"/>
        <v>315544960</v>
      </c>
    </row>
    <row r="343" spans="5:14">
      <c r="E343" s="79"/>
      <c r="J343" s="72"/>
      <c r="L343">
        <v>317</v>
      </c>
      <c r="M343" s="96">
        <f>SUM($N$27:N342)</f>
        <v>25086073960</v>
      </c>
      <c r="N343" s="97">
        <f t="shared" si="7"/>
        <v>318550130</v>
      </c>
    </row>
    <row r="344" spans="5:14">
      <c r="E344" s="79"/>
      <c r="J344" s="72"/>
      <c r="L344">
        <v>318</v>
      </c>
      <c r="M344" s="96">
        <f>SUM($N$27:N343)</f>
        <v>25404624090</v>
      </c>
      <c r="N344" s="97">
        <f t="shared" si="7"/>
        <v>321574320</v>
      </c>
    </row>
    <row r="345" spans="5:14">
      <c r="E345" s="79"/>
      <c r="J345" s="72"/>
      <c r="L345">
        <v>319</v>
      </c>
      <c r="M345" s="96">
        <f>SUM($N$27:N344)</f>
        <v>25726198410</v>
      </c>
      <c r="N345" s="97">
        <f t="shared" si="7"/>
        <v>324617590</v>
      </c>
    </row>
    <row r="346" spans="5:14">
      <c r="E346" s="79"/>
      <c r="J346" s="72"/>
      <c r="L346">
        <v>320</v>
      </c>
      <c r="M346" s="96">
        <f>SUM($N$27:N345)</f>
        <v>26050816000</v>
      </c>
      <c r="N346" s="97">
        <f t="shared" si="7"/>
        <v>327680000</v>
      </c>
    </row>
    <row r="347" spans="5:14">
      <c r="E347" s="79"/>
      <c r="J347" s="72"/>
      <c r="L347">
        <v>321</v>
      </c>
      <c r="M347" s="96">
        <f>SUM($N$27:N346)</f>
        <v>26378496000</v>
      </c>
      <c r="N347" s="97">
        <f t="shared" si="7"/>
        <v>330761610</v>
      </c>
    </row>
    <row r="348" spans="5:14">
      <c r="E348" s="79"/>
      <c r="J348" s="72"/>
      <c r="L348">
        <v>322</v>
      </c>
      <c r="M348" s="96">
        <f>SUM($N$27:N347)</f>
        <v>26709257610</v>
      </c>
      <c r="N348" s="97">
        <f t="shared" ref="N348:N411" si="8">10*L348^3</f>
        <v>333862480</v>
      </c>
    </row>
    <row r="349" spans="5:14">
      <c r="E349" s="79"/>
      <c r="J349" s="72"/>
      <c r="L349">
        <v>323</v>
      </c>
      <c r="M349" s="96">
        <f>SUM($N$27:N348)</f>
        <v>27043120090</v>
      </c>
      <c r="N349" s="97">
        <f t="shared" si="8"/>
        <v>336982670</v>
      </c>
    </row>
    <row r="350" spans="5:14">
      <c r="E350" s="79"/>
      <c r="J350" s="72"/>
      <c r="L350">
        <v>324</v>
      </c>
      <c r="M350" s="96">
        <f>SUM($N$27:N349)</f>
        <v>27380102760</v>
      </c>
      <c r="N350" s="97">
        <f t="shared" si="8"/>
        <v>340122240</v>
      </c>
    </row>
    <row r="351" spans="5:14">
      <c r="E351" s="79"/>
      <c r="J351" s="72"/>
      <c r="L351">
        <v>325</v>
      </c>
      <c r="M351" s="96">
        <f>SUM($N$27:N350)</f>
        <v>27720225000</v>
      </c>
      <c r="N351" s="97">
        <f t="shared" si="8"/>
        <v>343281250</v>
      </c>
    </row>
    <row r="352" spans="5:14">
      <c r="E352" s="79"/>
      <c r="J352" s="72"/>
      <c r="L352">
        <v>326</v>
      </c>
      <c r="M352" s="96">
        <f>SUM($N$27:N351)</f>
        <v>28063506250</v>
      </c>
      <c r="N352" s="97">
        <f t="shared" si="8"/>
        <v>346459760</v>
      </c>
    </row>
    <row r="353" spans="5:14">
      <c r="E353" s="79"/>
      <c r="J353" s="72"/>
      <c r="L353">
        <v>327</v>
      </c>
      <c r="M353" s="96">
        <f>SUM($N$27:N352)</f>
        <v>28409966010</v>
      </c>
      <c r="N353" s="97">
        <f t="shared" si="8"/>
        <v>349657830</v>
      </c>
    </row>
    <row r="354" spans="5:14">
      <c r="E354" s="79"/>
      <c r="J354" s="72"/>
      <c r="L354">
        <v>328</v>
      </c>
      <c r="M354" s="96">
        <f>SUM($N$27:N353)</f>
        <v>28759623840</v>
      </c>
      <c r="N354" s="97">
        <f t="shared" si="8"/>
        <v>352875520</v>
      </c>
    </row>
    <row r="355" spans="5:14">
      <c r="E355" s="79"/>
      <c r="J355" s="72"/>
      <c r="L355">
        <v>329</v>
      </c>
      <c r="M355" s="96">
        <f>SUM($N$27:N354)</f>
        <v>29112499360</v>
      </c>
      <c r="N355" s="97">
        <f t="shared" si="8"/>
        <v>356112890</v>
      </c>
    </row>
    <row r="356" spans="5:14">
      <c r="E356" s="79"/>
      <c r="J356" s="72"/>
      <c r="L356">
        <v>330</v>
      </c>
      <c r="M356" s="96">
        <f>SUM($N$27:N355)</f>
        <v>29468612250</v>
      </c>
      <c r="N356" s="97">
        <f t="shared" si="8"/>
        <v>359370000</v>
      </c>
    </row>
    <row r="357" spans="5:14">
      <c r="E357" s="79"/>
      <c r="J357" s="72"/>
      <c r="L357">
        <v>331</v>
      </c>
      <c r="M357" s="96">
        <f>SUM($N$27:N356)</f>
        <v>29827982250</v>
      </c>
      <c r="N357" s="97">
        <f t="shared" si="8"/>
        <v>362646910</v>
      </c>
    </row>
    <row r="358" spans="5:14">
      <c r="E358" s="79"/>
      <c r="J358" s="72"/>
      <c r="L358">
        <v>332</v>
      </c>
      <c r="M358" s="96">
        <f>SUM($N$27:N357)</f>
        <v>30190629160</v>
      </c>
      <c r="N358" s="97">
        <f t="shared" si="8"/>
        <v>365943680</v>
      </c>
    </row>
    <row r="359" spans="5:14">
      <c r="E359" s="79"/>
      <c r="J359" s="72"/>
      <c r="L359">
        <v>333</v>
      </c>
      <c r="M359" s="96">
        <f>SUM($N$27:N358)</f>
        <v>30556572840</v>
      </c>
      <c r="N359" s="97">
        <f t="shared" si="8"/>
        <v>369260370</v>
      </c>
    </row>
    <row r="360" spans="5:14">
      <c r="E360" s="79"/>
      <c r="J360" s="72"/>
      <c r="L360">
        <v>334</v>
      </c>
      <c r="M360" s="96">
        <f>SUM($N$27:N359)</f>
        <v>30925833210</v>
      </c>
      <c r="N360" s="97">
        <f t="shared" si="8"/>
        <v>372597040</v>
      </c>
    </row>
    <row r="361" spans="5:14">
      <c r="E361" s="79"/>
      <c r="J361" s="72"/>
      <c r="L361">
        <v>335</v>
      </c>
      <c r="M361" s="96">
        <f>SUM($N$27:N360)</f>
        <v>31298430250</v>
      </c>
      <c r="N361" s="97">
        <f t="shared" si="8"/>
        <v>375953750</v>
      </c>
    </row>
    <row r="362" spans="5:14">
      <c r="E362" s="79"/>
      <c r="J362" s="72"/>
      <c r="L362">
        <v>336</v>
      </c>
      <c r="M362" s="96">
        <f>SUM($N$27:N361)</f>
        <v>31674384000</v>
      </c>
      <c r="N362" s="97">
        <f t="shared" si="8"/>
        <v>379330560</v>
      </c>
    </row>
    <row r="363" spans="5:14">
      <c r="E363" s="79"/>
      <c r="J363" s="72"/>
      <c r="L363">
        <v>337</v>
      </c>
      <c r="M363" s="96">
        <f>SUM($N$27:N362)</f>
        <v>32053714560</v>
      </c>
      <c r="N363" s="97">
        <f t="shared" si="8"/>
        <v>382727530</v>
      </c>
    </row>
    <row r="364" spans="5:14">
      <c r="E364" s="79"/>
      <c r="J364" s="72"/>
      <c r="L364">
        <v>338</v>
      </c>
      <c r="M364" s="96">
        <f>SUM($N$27:N363)</f>
        <v>32436442090</v>
      </c>
      <c r="N364" s="97">
        <f t="shared" si="8"/>
        <v>386144720</v>
      </c>
    </row>
    <row r="365" spans="5:14">
      <c r="E365" s="79"/>
      <c r="J365" s="72"/>
      <c r="L365">
        <v>339</v>
      </c>
      <c r="M365" s="96">
        <f>SUM($N$27:N364)</f>
        <v>32822586810</v>
      </c>
      <c r="N365" s="97">
        <f t="shared" si="8"/>
        <v>389582190</v>
      </c>
    </row>
    <row r="366" spans="5:14">
      <c r="E366" s="79"/>
      <c r="J366" s="72"/>
      <c r="L366">
        <v>340</v>
      </c>
      <c r="M366" s="96">
        <f>SUM($N$27:N365)</f>
        <v>33212169000</v>
      </c>
      <c r="N366" s="97">
        <f t="shared" si="8"/>
        <v>393040000</v>
      </c>
    </row>
    <row r="367" spans="5:14">
      <c r="E367" s="79"/>
      <c r="J367" s="72"/>
      <c r="L367">
        <v>341</v>
      </c>
      <c r="M367" s="96">
        <f>SUM($N$27:N366)</f>
        <v>33605209000</v>
      </c>
      <c r="N367" s="97">
        <f t="shared" si="8"/>
        <v>396518210</v>
      </c>
    </row>
    <row r="368" spans="5:14">
      <c r="E368" s="79"/>
      <c r="J368" s="72"/>
      <c r="L368">
        <v>342</v>
      </c>
      <c r="M368" s="96">
        <f>SUM($N$27:N367)</f>
        <v>34001727210</v>
      </c>
      <c r="N368" s="97">
        <f t="shared" si="8"/>
        <v>400016880</v>
      </c>
    </row>
    <row r="369" spans="5:14">
      <c r="E369" s="79"/>
      <c r="J369" s="72"/>
      <c r="L369">
        <v>343</v>
      </c>
      <c r="M369" s="96">
        <f>SUM($N$27:N368)</f>
        <v>34401744090</v>
      </c>
      <c r="N369" s="97">
        <f t="shared" si="8"/>
        <v>403536070</v>
      </c>
    </row>
    <row r="370" spans="5:14">
      <c r="E370" s="79"/>
      <c r="J370" s="72"/>
      <c r="L370">
        <v>344</v>
      </c>
      <c r="M370" s="96">
        <f>SUM($N$27:N369)</f>
        <v>34805280160</v>
      </c>
      <c r="N370" s="97">
        <f t="shared" si="8"/>
        <v>407075840</v>
      </c>
    </row>
    <row r="371" spans="5:14">
      <c r="E371" s="79"/>
      <c r="J371" s="72"/>
      <c r="L371">
        <v>345</v>
      </c>
      <c r="M371" s="96">
        <f>SUM($N$27:N370)</f>
        <v>35212356000</v>
      </c>
      <c r="N371" s="97">
        <f t="shared" si="8"/>
        <v>410636250</v>
      </c>
    </row>
    <row r="372" spans="5:14">
      <c r="E372" s="79"/>
      <c r="J372" s="72"/>
      <c r="L372">
        <v>346</v>
      </c>
      <c r="M372" s="96">
        <f>SUM($N$27:N371)</f>
        <v>35622992250</v>
      </c>
      <c r="N372" s="97">
        <f t="shared" si="8"/>
        <v>414217360</v>
      </c>
    </row>
    <row r="373" spans="5:14">
      <c r="E373" s="79"/>
      <c r="J373" s="72"/>
      <c r="L373">
        <v>347</v>
      </c>
      <c r="M373" s="96">
        <f>SUM($N$27:N372)</f>
        <v>36037209610</v>
      </c>
      <c r="N373" s="97">
        <f t="shared" si="8"/>
        <v>417819230</v>
      </c>
    </row>
    <row r="374" spans="5:14">
      <c r="E374" s="79"/>
      <c r="J374" s="72"/>
      <c r="L374">
        <v>348</v>
      </c>
      <c r="M374" s="96">
        <f>SUM($N$27:N373)</f>
        <v>36455028840</v>
      </c>
      <c r="N374" s="97">
        <f t="shared" si="8"/>
        <v>421441920</v>
      </c>
    </row>
    <row r="375" spans="5:14">
      <c r="E375" s="79"/>
      <c r="J375" s="72"/>
      <c r="L375">
        <v>349</v>
      </c>
      <c r="M375" s="96">
        <f>SUM($N$27:N374)</f>
        <v>36876470760</v>
      </c>
      <c r="N375" s="97">
        <f t="shared" si="8"/>
        <v>425085490</v>
      </c>
    </row>
    <row r="376" spans="5:14">
      <c r="E376" s="79"/>
      <c r="J376" s="72"/>
      <c r="L376">
        <v>350</v>
      </c>
      <c r="M376" s="96">
        <f>SUM($N$27:N375)</f>
        <v>37301556250</v>
      </c>
      <c r="N376" s="97">
        <f t="shared" si="8"/>
        <v>428750000</v>
      </c>
    </row>
    <row r="377" spans="5:14">
      <c r="E377" s="79"/>
      <c r="J377" s="72"/>
      <c r="L377">
        <v>351</v>
      </c>
      <c r="M377" s="96">
        <f>SUM($N$27:N376)</f>
        <v>37730306250</v>
      </c>
      <c r="N377" s="97">
        <f t="shared" si="8"/>
        <v>432435510</v>
      </c>
    </row>
    <row r="378" spans="5:14">
      <c r="E378" s="79"/>
      <c r="J378" s="72"/>
      <c r="L378">
        <v>352</v>
      </c>
      <c r="M378" s="96">
        <f>SUM($N$27:N377)</f>
        <v>38162741760</v>
      </c>
      <c r="N378" s="97">
        <f t="shared" si="8"/>
        <v>436142080</v>
      </c>
    </row>
    <row r="379" spans="5:14">
      <c r="E379" s="79"/>
      <c r="J379" s="72"/>
      <c r="L379">
        <v>353</v>
      </c>
      <c r="M379" s="96">
        <f>SUM($N$27:N378)</f>
        <v>38598883840</v>
      </c>
      <c r="N379" s="97">
        <f t="shared" si="8"/>
        <v>439869770</v>
      </c>
    </row>
    <row r="380" spans="5:14">
      <c r="E380" s="79"/>
      <c r="J380" s="72"/>
      <c r="L380">
        <v>354</v>
      </c>
      <c r="M380" s="96">
        <f>SUM($N$27:N379)</f>
        <v>39038753610</v>
      </c>
      <c r="N380" s="97">
        <f t="shared" si="8"/>
        <v>443618640</v>
      </c>
    </row>
    <row r="381" spans="5:14">
      <c r="E381" s="79"/>
      <c r="J381" s="72"/>
      <c r="L381">
        <v>355</v>
      </c>
      <c r="M381" s="96">
        <f>SUM($N$27:N380)</f>
        <v>39482372250</v>
      </c>
      <c r="N381" s="97">
        <f t="shared" si="8"/>
        <v>447388750</v>
      </c>
    </row>
    <row r="382" spans="5:14">
      <c r="E382" s="79"/>
      <c r="J382" s="72"/>
      <c r="L382">
        <v>356</v>
      </c>
      <c r="M382" s="96">
        <f>SUM($N$27:N381)</f>
        <v>39929761000</v>
      </c>
      <c r="N382" s="97">
        <f t="shared" si="8"/>
        <v>451180160</v>
      </c>
    </row>
    <row r="383" spans="5:14">
      <c r="E383" s="79"/>
      <c r="J383" s="72"/>
      <c r="L383">
        <v>357</v>
      </c>
      <c r="M383" s="96">
        <f>SUM($N$27:N382)</f>
        <v>40380941160</v>
      </c>
      <c r="N383" s="97">
        <f t="shared" si="8"/>
        <v>454992930</v>
      </c>
    </row>
    <row r="384" spans="5:14">
      <c r="E384" s="79"/>
      <c r="J384" s="72"/>
      <c r="L384">
        <v>358</v>
      </c>
      <c r="M384" s="96">
        <f>SUM($N$27:N383)</f>
        <v>40835934090</v>
      </c>
      <c r="N384" s="97">
        <f t="shared" si="8"/>
        <v>458827120</v>
      </c>
    </row>
    <row r="385" spans="5:14">
      <c r="E385" s="79"/>
      <c r="J385" s="72"/>
      <c r="L385">
        <v>359</v>
      </c>
      <c r="M385" s="96">
        <f>SUM($N$27:N384)</f>
        <v>41294761210</v>
      </c>
      <c r="N385" s="97">
        <f t="shared" si="8"/>
        <v>462682790</v>
      </c>
    </row>
    <row r="386" spans="5:14">
      <c r="E386" s="79"/>
      <c r="J386" s="72"/>
      <c r="L386">
        <v>360</v>
      </c>
      <c r="M386" s="96">
        <f>SUM($N$27:N385)</f>
        <v>41757444000</v>
      </c>
      <c r="N386" s="97">
        <f t="shared" si="8"/>
        <v>466560000</v>
      </c>
    </row>
    <row r="387" spans="5:14">
      <c r="E387" s="79"/>
      <c r="J387" s="72"/>
      <c r="L387">
        <v>361</v>
      </c>
      <c r="M387" s="96">
        <f>SUM($N$27:N386)</f>
        <v>42224004000</v>
      </c>
      <c r="N387" s="97">
        <f t="shared" si="8"/>
        <v>470458810</v>
      </c>
    </row>
    <row r="388" spans="5:14">
      <c r="E388" s="79"/>
      <c r="J388" s="72"/>
      <c r="L388">
        <v>362</v>
      </c>
      <c r="M388" s="96">
        <f>SUM($N$27:N387)</f>
        <v>42694462810</v>
      </c>
      <c r="N388" s="97">
        <f t="shared" si="8"/>
        <v>474379280</v>
      </c>
    </row>
    <row r="389" spans="5:14">
      <c r="E389" s="79"/>
      <c r="J389" s="72"/>
      <c r="L389">
        <v>363</v>
      </c>
      <c r="M389" s="96">
        <f>SUM($N$27:N388)</f>
        <v>43168842090</v>
      </c>
      <c r="N389" s="97">
        <f t="shared" si="8"/>
        <v>478321470</v>
      </c>
    </row>
    <row r="390" spans="5:14">
      <c r="E390" s="79"/>
      <c r="J390" s="72"/>
      <c r="L390">
        <v>364</v>
      </c>
      <c r="M390" s="96">
        <f>SUM($N$27:N389)</f>
        <v>43647163560</v>
      </c>
      <c r="N390" s="97">
        <f t="shared" si="8"/>
        <v>482285440</v>
      </c>
    </row>
    <row r="391" spans="5:14">
      <c r="E391" s="79"/>
      <c r="J391" s="72"/>
      <c r="L391">
        <v>365</v>
      </c>
      <c r="M391" s="96">
        <f>SUM($N$27:N390)</f>
        <v>44129449000</v>
      </c>
      <c r="N391" s="97">
        <f t="shared" si="8"/>
        <v>486271250</v>
      </c>
    </row>
    <row r="392" spans="5:14">
      <c r="E392" s="79"/>
      <c r="J392" s="72"/>
      <c r="L392">
        <v>366</v>
      </c>
      <c r="M392" s="96">
        <f>SUM($N$27:N391)</f>
        <v>44615720250</v>
      </c>
      <c r="N392" s="97">
        <f t="shared" si="8"/>
        <v>490278960</v>
      </c>
    </row>
    <row r="393" spans="5:14">
      <c r="E393" s="79"/>
      <c r="J393" s="72"/>
      <c r="L393">
        <v>367</v>
      </c>
      <c r="M393" s="96">
        <f>SUM($N$27:N392)</f>
        <v>45105999210</v>
      </c>
      <c r="N393" s="97">
        <f t="shared" si="8"/>
        <v>494308630</v>
      </c>
    </row>
    <row r="394" spans="5:14">
      <c r="E394" s="79"/>
      <c r="J394" s="72"/>
      <c r="L394">
        <v>368</v>
      </c>
      <c r="M394" s="96">
        <f>SUM($N$27:N393)</f>
        <v>45600307840</v>
      </c>
      <c r="N394" s="97">
        <f t="shared" si="8"/>
        <v>498360320</v>
      </c>
    </row>
    <row r="395" spans="5:14">
      <c r="E395" s="79"/>
      <c r="J395" s="72"/>
      <c r="L395">
        <v>369</v>
      </c>
      <c r="M395" s="96">
        <f>SUM($N$27:N394)</f>
        <v>46098668160</v>
      </c>
      <c r="N395" s="97">
        <f t="shared" si="8"/>
        <v>502434090</v>
      </c>
    </row>
    <row r="396" spans="5:14">
      <c r="E396" s="79"/>
      <c r="J396" s="72"/>
      <c r="L396">
        <v>370</v>
      </c>
      <c r="M396" s="96">
        <f>SUM($N$27:N395)</f>
        <v>46601102250</v>
      </c>
      <c r="N396" s="97">
        <f t="shared" si="8"/>
        <v>506530000</v>
      </c>
    </row>
    <row r="397" spans="5:14">
      <c r="E397" s="79"/>
      <c r="J397" s="72"/>
      <c r="L397">
        <v>371</v>
      </c>
      <c r="M397" s="96">
        <f>SUM($N$27:N396)</f>
        <v>47107632250</v>
      </c>
      <c r="N397" s="97">
        <f t="shared" si="8"/>
        <v>510648110</v>
      </c>
    </row>
    <row r="398" spans="5:14">
      <c r="E398" s="79"/>
      <c r="J398" s="72"/>
      <c r="L398">
        <v>372</v>
      </c>
      <c r="M398" s="96">
        <f>SUM($N$27:N397)</f>
        <v>47618280360</v>
      </c>
      <c r="N398" s="97">
        <f t="shared" si="8"/>
        <v>514788480</v>
      </c>
    </row>
    <row r="399" spans="5:14">
      <c r="E399" s="79"/>
      <c r="J399" s="72"/>
      <c r="L399">
        <v>373</v>
      </c>
      <c r="M399" s="96">
        <f>SUM($N$27:N398)</f>
        <v>48133068840</v>
      </c>
      <c r="N399" s="97">
        <f t="shared" si="8"/>
        <v>518951170</v>
      </c>
    </row>
    <row r="400" spans="5:14">
      <c r="E400" s="79"/>
      <c r="J400" s="72"/>
      <c r="L400">
        <v>374</v>
      </c>
      <c r="M400" s="96">
        <f>SUM($N$27:N399)</f>
        <v>48652020010</v>
      </c>
      <c r="N400" s="97">
        <f t="shared" si="8"/>
        <v>523136240</v>
      </c>
    </row>
    <row r="401" spans="5:14">
      <c r="E401" s="79"/>
      <c r="J401" s="72"/>
      <c r="L401">
        <v>375</v>
      </c>
      <c r="M401" s="96">
        <f>SUM($N$27:N400)</f>
        <v>49175156250</v>
      </c>
      <c r="N401" s="97">
        <f t="shared" si="8"/>
        <v>527343750</v>
      </c>
    </row>
    <row r="402" spans="5:14">
      <c r="E402" s="79"/>
      <c r="J402" s="72"/>
      <c r="L402">
        <v>376</v>
      </c>
      <c r="M402" s="96">
        <f>SUM($N$27:N401)</f>
        <v>49702500000</v>
      </c>
      <c r="N402" s="97">
        <f t="shared" si="8"/>
        <v>531573760</v>
      </c>
    </row>
    <row r="403" spans="5:14">
      <c r="E403" s="79"/>
      <c r="J403" s="72"/>
      <c r="L403">
        <v>377</v>
      </c>
      <c r="M403" s="96">
        <f>SUM($N$27:N402)</f>
        <v>50234073760</v>
      </c>
      <c r="N403" s="97">
        <f t="shared" si="8"/>
        <v>535826330</v>
      </c>
    </row>
    <row r="404" spans="5:14">
      <c r="E404" s="79"/>
      <c r="J404" s="72"/>
      <c r="L404">
        <v>378</v>
      </c>
      <c r="M404" s="96">
        <f>SUM($N$27:N403)</f>
        <v>50769900090</v>
      </c>
      <c r="N404" s="97">
        <f t="shared" si="8"/>
        <v>540101520</v>
      </c>
    </row>
    <row r="405" spans="5:14">
      <c r="E405" s="79"/>
      <c r="J405" s="72"/>
      <c r="L405">
        <v>379</v>
      </c>
      <c r="M405" s="96">
        <f>SUM($N$27:N404)</f>
        <v>51310001610</v>
      </c>
      <c r="N405" s="97">
        <f t="shared" si="8"/>
        <v>544399390</v>
      </c>
    </row>
    <row r="406" spans="5:14">
      <c r="E406" s="79"/>
      <c r="J406" s="72"/>
      <c r="L406">
        <v>380</v>
      </c>
      <c r="M406" s="96">
        <f>SUM($N$27:N405)</f>
        <v>51854401000</v>
      </c>
      <c r="N406" s="97">
        <f t="shared" si="8"/>
        <v>548720000</v>
      </c>
    </row>
    <row r="407" spans="5:14">
      <c r="E407" s="79"/>
      <c r="J407" s="72"/>
      <c r="L407">
        <v>381</v>
      </c>
      <c r="M407" s="96">
        <f>SUM($N$27:N406)</f>
        <v>52403121000</v>
      </c>
      <c r="N407" s="97">
        <f t="shared" si="8"/>
        <v>553063410</v>
      </c>
    </row>
    <row r="408" spans="5:14">
      <c r="E408" s="79"/>
      <c r="J408" s="72"/>
      <c r="L408">
        <v>382</v>
      </c>
      <c r="M408" s="96">
        <f>SUM($N$27:N407)</f>
        <v>52956184410</v>
      </c>
      <c r="N408" s="97">
        <f t="shared" si="8"/>
        <v>557429680</v>
      </c>
    </row>
    <row r="409" spans="5:14">
      <c r="E409" s="79"/>
      <c r="J409" s="72"/>
      <c r="L409">
        <v>383</v>
      </c>
      <c r="M409" s="96">
        <f>SUM($N$27:N408)</f>
        <v>53513614090</v>
      </c>
      <c r="N409" s="97">
        <f t="shared" si="8"/>
        <v>561818870</v>
      </c>
    </row>
    <row r="410" spans="5:14">
      <c r="E410" s="79"/>
      <c r="J410" s="72"/>
      <c r="L410">
        <v>384</v>
      </c>
      <c r="M410" s="96">
        <f>SUM($N$27:N409)</f>
        <v>54075432960</v>
      </c>
      <c r="N410" s="97">
        <f t="shared" si="8"/>
        <v>566231040</v>
      </c>
    </row>
    <row r="411" spans="5:14">
      <c r="E411" s="79"/>
      <c r="J411" s="72"/>
      <c r="L411">
        <v>385</v>
      </c>
      <c r="M411" s="96">
        <f>SUM($N$27:N410)</f>
        <v>54641664000</v>
      </c>
      <c r="N411" s="97">
        <f t="shared" si="8"/>
        <v>570666250</v>
      </c>
    </row>
    <row r="412" spans="5:14">
      <c r="E412" s="79"/>
      <c r="J412" s="72"/>
      <c r="L412">
        <v>386</v>
      </c>
      <c r="M412" s="96">
        <f>SUM($N$27:N411)</f>
        <v>55212330250</v>
      </c>
      <c r="N412" s="97">
        <f t="shared" ref="N412:N475" si="9">10*L412^3</f>
        <v>575124560</v>
      </c>
    </row>
    <row r="413" spans="5:14">
      <c r="E413" s="79"/>
      <c r="J413" s="72"/>
      <c r="L413">
        <v>387</v>
      </c>
      <c r="M413" s="96">
        <f>SUM($N$27:N412)</f>
        <v>55787454810</v>
      </c>
      <c r="N413" s="97">
        <f t="shared" si="9"/>
        <v>579606030</v>
      </c>
    </row>
    <row r="414" spans="5:14">
      <c r="E414" s="79"/>
      <c r="J414" s="72"/>
      <c r="L414">
        <v>388</v>
      </c>
      <c r="M414" s="96">
        <f>SUM($N$27:N413)</f>
        <v>56367060840</v>
      </c>
      <c r="N414" s="97">
        <f t="shared" si="9"/>
        <v>584110720</v>
      </c>
    </row>
    <row r="415" spans="5:14">
      <c r="E415" s="79"/>
      <c r="J415" s="72"/>
      <c r="L415">
        <v>389</v>
      </c>
      <c r="M415" s="96">
        <f>SUM($N$27:N414)</f>
        <v>56951171560</v>
      </c>
      <c r="N415" s="97">
        <f t="shared" si="9"/>
        <v>588638690</v>
      </c>
    </row>
    <row r="416" spans="5:14">
      <c r="E416" s="79"/>
      <c r="J416" s="72"/>
      <c r="L416">
        <v>390</v>
      </c>
      <c r="M416" s="96">
        <f>SUM($N$27:N415)</f>
        <v>57539810250</v>
      </c>
      <c r="N416" s="97">
        <f t="shared" si="9"/>
        <v>593190000</v>
      </c>
    </row>
    <row r="417" spans="5:14">
      <c r="E417" s="79"/>
      <c r="J417" s="72"/>
      <c r="L417">
        <v>391</v>
      </c>
      <c r="M417" s="96">
        <f>SUM($N$27:N416)</f>
        <v>58133000250</v>
      </c>
      <c r="N417" s="97">
        <f t="shared" si="9"/>
        <v>597764710</v>
      </c>
    </row>
    <row r="418" spans="5:14">
      <c r="E418" s="79"/>
      <c r="J418" s="72"/>
      <c r="L418">
        <v>392</v>
      </c>
      <c r="M418" s="96">
        <f>SUM($N$27:N417)</f>
        <v>58730764960</v>
      </c>
      <c r="N418" s="97">
        <f t="shared" si="9"/>
        <v>602362880</v>
      </c>
    </row>
    <row r="419" spans="5:14">
      <c r="E419" s="79"/>
      <c r="J419" s="72"/>
      <c r="L419">
        <v>393</v>
      </c>
      <c r="M419" s="96">
        <f>SUM($N$27:N418)</f>
        <v>59333127840</v>
      </c>
      <c r="N419" s="97">
        <f t="shared" si="9"/>
        <v>606984570</v>
      </c>
    </row>
    <row r="420" spans="5:14">
      <c r="E420" s="79"/>
      <c r="J420" s="72"/>
      <c r="L420">
        <v>394</v>
      </c>
      <c r="M420" s="96">
        <f>SUM($N$27:N419)</f>
        <v>59940112410</v>
      </c>
      <c r="N420" s="97">
        <f t="shared" si="9"/>
        <v>611629840</v>
      </c>
    </row>
    <row r="421" spans="5:14">
      <c r="E421" s="79"/>
      <c r="J421" s="72"/>
      <c r="L421">
        <v>395</v>
      </c>
      <c r="M421" s="96">
        <f>SUM($N$27:N420)</f>
        <v>60551742250</v>
      </c>
      <c r="N421" s="97">
        <f t="shared" si="9"/>
        <v>616298750</v>
      </c>
    </row>
    <row r="422" spans="5:14">
      <c r="E422" s="79"/>
      <c r="J422" s="72"/>
      <c r="L422">
        <v>396</v>
      </c>
      <c r="M422" s="96">
        <f>SUM($N$27:N421)</f>
        <v>61168041000</v>
      </c>
      <c r="N422" s="97">
        <f t="shared" si="9"/>
        <v>620991360</v>
      </c>
    </row>
    <row r="423" spans="5:14">
      <c r="E423" s="79"/>
      <c r="J423" s="72"/>
      <c r="L423">
        <v>397</v>
      </c>
      <c r="M423" s="96">
        <f>SUM($N$27:N422)</f>
        <v>61789032360</v>
      </c>
      <c r="N423" s="97">
        <f t="shared" si="9"/>
        <v>625707730</v>
      </c>
    </row>
    <row r="424" spans="5:14">
      <c r="E424" s="79"/>
      <c r="J424" s="72"/>
      <c r="L424">
        <v>398</v>
      </c>
      <c r="M424" s="96">
        <f>SUM($N$27:N423)</f>
        <v>62414740090</v>
      </c>
      <c r="N424" s="97">
        <f t="shared" si="9"/>
        <v>630447920</v>
      </c>
    </row>
    <row r="425" spans="5:14">
      <c r="E425" s="79"/>
      <c r="J425" s="72"/>
      <c r="L425">
        <v>399</v>
      </c>
      <c r="M425" s="96">
        <f>SUM($N$27:N424)</f>
        <v>63045188010</v>
      </c>
      <c r="N425" s="97">
        <f t="shared" si="9"/>
        <v>635211990</v>
      </c>
    </row>
    <row r="426" spans="5:14">
      <c r="E426" s="79"/>
      <c r="J426" s="72"/>
      <c r="L426">
        <v>400</v>
      </c>
      <c r="M426" s="96">
        <f>SUM($N$27:N425)</f>
        <v>63680400000</v>
      </c>
      <c r="N426" s="97">
        <f t="shared" si="9"/>
        <v>640000000</v>
      </c>
    </row>
    <row r="427" spans="5:14">
      <c r="E427" s="79"/>
      <c r="J427" s="72"/>
      <c r="L427">
        <v>401</v>
      </c>
      <c r="M427" s="96">
        <f>SUM($N$27:N426)</f>
        <v>64320400000</v>
      </c>
      <c r="N427" s="97">
        <f t="shared" si="9"/>
        <v>644812010</v>
      </c>
    </row>
    <row r="428" spans="5:14">
      <c r="E428" s="79"/>
      <c r="J428" s="72"/>
      <c r="L428">
        <v>402</v>
      </c>
      <c r="M428" s="96">
        <f>SUM($N$27:N427)</f>
        <v>64965212010</v>
      </c>
      <c r="N428" s="97">
        <f t="shared" si="9"/>
        <v>649648080</v>
      </c>
    </row>
    <row r="429" spans="5:14">
      <c r="E429" s="79"/>
      <c r="J429" s="72"/>
      <c r="L429">
        <v>403</v>
      </c>
      <c r="M429" s="96">
        <f>SUM($N$27:N428)</f>
        <v>65614860090</v>
      </c>
      <c r="N429" s="97">
        <f t="shared" si="9"/>
        <v>654508270</v>
      </c>
    </row>
    <row r="430" spans="5:14">
      <c r="E430" s="79"/>
      <c r="J430" s="72"/>
      <c r="L430">
        <v>404</v>
      </c>
      <c r="M430" s="96">
        <f>SUM($N$27:N429)</f>
        <v>66269368360</v>
      </c>
      <c r="N430" s="97">
        <f t="shared" si="9"/>
        <v>659392640</v>
      </c>
    </row>
    <row r="431" spans="5:14">
      <c r="E431" s="79"/>
      <c r="J431" s="72"/>
      <c r="L431">
        <v>405</v>
      </c>
      <c r="M431" s="96">
        <f>SUM($N$27:N430)</f>
        <v>66928761000</v>
      </c>
      <c r="N431" s="97">
        <f t="shared" si="9"/>
        <v>664301250</v>
      </c>
    </row>
    <row r="432" spans="5:14">
      <c r="E432" s="79"/>
      <c r="J432" s="72"/>
      <c r="L432">
        <v>406</v>
      </c>
      <c r="M432" s="96">
        <f>SUM($N$27:N431)</f>
        <v>67593062250</v>
      </c>
      <c r="N432" s="97">
        <f t="shared" si="9"/>
        <v>669234160</v>
      </c>
    </row>
    <row r="433" spans="5:14">
      <c r="E433" s="79"/>
      <c r="J433" s="72"/>
      <c r="L433">
        <v>407</v>
      </c>
      <c r="M433" s="96">
        <f>SUM($N$27:N432)</f>
        <v>68262296410</v>
      </c>
      <c r="N433" s="97">
        <f t="shared" si="9"/>
        <v>674191430</v>
      </c>
    </row>
    <row r="434" spans="5:14">
      <c r="E434" s="79"/>
      <c r="J434" s="72"/>
      <c r="L434">
        <v>408</v>
      </c>
      <c r="M434" s="96">
        <f>SUM($N$27:N433)</f>
        <v>68936487840</v>
      </c>
      <c r="N434" s="97">
        <f t="shared" si="9"/>
        <v>679173120</v>
      </c>
    </row>
    <row r="435" spans="5:14">
      <c r="E435" s="79"/>
      <c r="J435" s="72"/>
      <c r="L435">
        <v>409</v>
      </c>
      <c r="M435" s="96">
        <f>SUM($N$27:N434)</f>
        <v>69615660960</v>
      </c>
      <c r="N435" s="97">
        <f t="shared" si="9"/>
        <v>684179290</v>
      </c>
    </row>
    <row r="436" spans="5:14">
      <c r="E436" s="79"/>
      <c r="J436" s="72"/>
      <c r="L436">
        <v>410</v>
      </c>
      <c r="M436" s="96">
        <f>SUM($N$27:N435)</f>
        <v>70299840250</v>
      </c>
      <c r="N436" s="97">
        <f t="shared" si="9"/>
        <v>689210000</v>
      </c>
    </row>
    <row r="437" spans="5:14">
      <c r="E437" s="79"/>
      <c r="J437" s="72"/>
      <c r="L437">
        <v>411</v>
      </c>
      <c r="M437" s="96">
        <f>SUM($N$27:N436)</f>
        <v>70989050250</v>
      </c>
      <c r="N437" s="97">
        <f t="shared" si="9"/>
        <v>694265310</v>
      </c>
    </row>
    <row r="438" spans="5:14">
      <c r="E438" s="79"/>
      <c r="J438" s="72"/>
      <c r="L438">
        <v>412</v>
      </c>
      <c r="M438" s="96">
        <f>SUM($N$27:N437)</f>
        <v>71683315560</v>
      </c>
      <c r="N438" s="97">
        <f t="shared" si="9"/>
        <v>699345280</v>
      </c>
    </row>
    <row r="439" spans="5:14">
      <c r="E439" s="79"/>
      <c r="J439" s="72"/>
      <c r="L439">
        <v>413</v>
      </c>
      <c r="M439" s="96">
        <f>SUM($N$27:N438)</f>
        <v>72382660840</v>
      </c>
      <c r="N439" s="97">
        <f t="shared" si="9"/>
        <v>704449970</v>
      </c>
    </row>
    <row r="440" spans="5:14">
      <c r="E440" s="79"/>
      <c r="J440" s="72"/>
      <c r="L440">
        <v>414</v>
      </c>
      <c r="M440" s="96">
        <f>SUM($N$27:N439)</f>
        <v>73087110810</v>
      </c>
      <c r="N440" s="97">
        <f t="shared" si="9"/>
        <v>709579440</v>
      </c>
    </row>
    <row r="441" spans="5:14">
      <c r="E441" s="79"/>
      <c r="J441" s="72"/>
      <c r="L441">
        <v>415</v>
      </c>
      <c r="M441" s="96">
        <f>SUM($N$27:N440)</f>
        <v>73796690250</v>
      </c>
      <c r="N441" s="97">
        <f t="shared" si="9"/>
        <v>714733750</v>
      </c>
    </row>
    <row r="442" spans="5:14">
      <c r="E442" s="79"/>
      <c r="J442" s="72"/>
      <c r="L442">
        <v>416</v>
      </c>
      <c r="M442" s="96">
        <f>SUM($N$27:N441)</f>
        <v>74511424000</v>
      </c>
      <c r="N442" s="97">
        <f t="shared" si="9"/>
        <v>719912960</v>
      </c>
    </row>
    <row r="443" spans="5:14">
      <c r="E443" s="79"/>
      <c r="J443" s="72"/>
      <c r="L443">
        <v>417</v>
      </c>
      <c r="M443" s="96">
        <f>SUM($N$27:N442)</f>
        <v>75231336960</v>
      </c>
      <c r="N443" s="97">
        <f t="shared" si="9"/>
        <v>725117130</v>
      </c>
    </row>
    <row r="444" spans="5:14">
      <c r="E444" s="79"/>
      <c r="J444" s="72"/>
      <c r="L444">
        <v>418</v>
      </c>
      <c r="M444" s="96">
        <f>SUM($N$27:N443)</f>
        <v>75956454090</v>
      </c>
      <c r="N444" s="97">
        <f t="shared" si="9"/>
        <v>730346320</v>
      </c>
    </row>
    <row r="445" spans="5:14">
      <c r="E445" s="79"/>
      <c r="J445" s="72"/>
      <c r="L445">
        <v>419</v>
      </c>
      <c r="M445" s="96">
        <f>SUM($N$27:N444)</f>
        <v>76686800410</v>
      </c>
      <c r="N445" s="97">
        <f t="shared" si="9"/>
        <v>735600590</v>
      </c>
    </row>
    <row r="446" spans="5:14">
      <c r="E446" s="79"/>
      <c r="J446" s="72"/>
      <c r="L446">
        <v>420</v>
      </c>
      <c r="M446" s="96">
        <f>SUM($N$27:N445)</f>
        <v>77422401000</v>
      </c>
      <c r="N446" s="97">
        <f t="shared" si="9"/>
        <v>740880000</v>
      </c>
    </row>
    <row r="447" spans="5:14">
      <c r="E447" s="79"/>
      <c r="J447" s="72"/>
      <c r="L447">
        <v>421</v>
      </c>
      <c r="M447" s="96">
        <f>SUM($N$27:N446)</f>
        <v>78163281000</v>
      </c>
      <c r="N447" s="97">
        <f t="shared" si="9"/>
        <v>746184610</v>
      </c>
    </row>
    <row r="448" spans="5:14">
      <c r="E448" s="79"/>
      <c r="J448" s="72"/>
      <c r="L448">
        <v>422</v>
      </c>
      <c r="M448" s="96">
        <f>SUM($N$27:N447)</f>
        <v>78909465610</v>
      </c>
      <c r="N448" s="97">
        <f t="shared" si="9"/>
        <v>751514480</v>
      </c>
    </row>
    <row r="449" spans="5:14">
      <c r="E449" s="79"/>
      <c r="J449" s="72"/>
      <c r="L449">
        <v>423</v>
      </c>
      <c r="M449" s="96">
        <f>SUM($N$27:N448)</f>
        <v>79660980090</v>
      </c>
      <c r="N449" s="97">
        <f t="shared" si="9"/>
        <v>756869670</v>
      </c>
    </row>
    <row r="450" spans="5:14">
      <c r="E450" s="79"/>
      <c r="J450" s="72"/>
      <c r="L450">
        <v>424</v>
      </c>
      <c r="M450" s="96">
        <f>SUM($N$27:N449)</f>
        <v>80417849760</v>
      </c>
      <c r="N450" s="97">
        <f t="shared" si="9"/>
        <v>762250240</v>
      </c>
    </row>
    <row r="451" spans="5:14">
      <c r="E451" s="79"/>
      <c r="J451" s="72"/>
      <c r="L451">
        <v>425</v>
      </c>
      <c r="M451" s="96">
        <f>SUM($N$27:N450)</f>
        <v>81180100000</v>
      </c>
      <c r="N451" s="97">
        <f t="shared" si="9"/>
        <v>767656250</v>
      </c>
    </row>
    <row r="452" spans="5:14">
      <c r="E452" s="79"/>
      <c r="J452" s="72"/>
      <c r="L452">
        <v>426</v>
      </c>
      <c r="M452" s="96">
        <f>SUM($N$27:N451)</f>
        <v>81947756250</v>
      </c>
      <c r="N452" s="97">
        <f t="shared" si="9"/>
        <v>773087760</v>
      </c>
    </row>
    <row r="453" spans="5:14">
      <c r="E453" s="79"/>
      <c r="J453" s="72"/>
      <c r="L453">
        <v>427</v>
      </c>
      <c r="M453" s="96">
        <f>SUM($N$27:N452)</f>
        <v>82720844010</v>
      </c>
      <c r="N453" s="97">
        <f t="shared" si="9"/>
        <v>778544830</v>
      </c>
    </row>
    <row r="454" spans="5:14">
      <c r="E454" s="79"/>
      <c r="J454" s="72"/>
      <c r="L454">
        <v>428</v>
      </c>
      <c r="M454" s="96">
        <f>SUM($N$27:N453)</f>
        <v>83499388840</v>
      </c>
      <c r="N454" s="97">
        <f t="shared" si="9"/>
        <v>784027520</v>
      </c>
    </row>
    <row r="455" spans="5:14">
      <c r="E455" s="79"/>
      <c r="J455" s="72"/>
      <c r="L455">
        <v>429</v>
      </c>
      <c r="M455" s="96">
        <f>SUM($N$27:N454)</f>
        <v>84283416360</v>
      </c>
      <c r="N455" s="97">
        <f t="shared" si="9"/>
        <v>789535890</v>
      </c>
    </row>
    <row r="456" spans="5:14">
      <c r="E456" s="79"/>
      <c r="J456" s="72"/>
      <c r="L456">
        <v>430</v>
      </c>
      <c r="M456" s="96">
        <f>SUM($N$27:N455)</f>
        <v>85072952250</v>
      </c>
      <c r="N456" s="97">
        <f t="shared" si="9"/>
        <v>795070000</v>
      </c>
    </row>
    <row r="457" spans="5:14">
      <c r="E457" s="79"/>
      <c r="J457" s="72"/>
      <c r="L457">
        <v>431</v>
      </c>
      <c r="M457" s="96">
        <f>SUM($N$27:N456)</f>
        <v>85868022250</v>
      </c>
      <c r="N457" s="97">
        <f t="shared" si="9"/>
        <v>800629910</v>
      </c>
    </row>
    <row r="458" spans="5:14">
      <c r="E458" s="79"/>
      <c r="J458" s="72"/>
      <c r="L458">
        <v>432</v>
      </c>
      <c r="M458" s="96">
        <f>SUM($N$27:N457)</f>
        <v>86668652160</v>
      </c>
      <c r="N458" s="97">
        <f t="shared" si="9"/>
        <v>806215680</v>
      </c>
    </row>
    <row r="459" spans="5:14">
      <c r="E459" s="79"/>
      <c r="J459" s="72"/>
      <c r="L459">
        <v>433</v>
      </c>
      <c r="M459" s="96">
        <f>SUM($N$27:N458)</f>
        <v>87474867840</v>
      </c>
      <c r="N459" s="97">
        <f t="shared" si="9"/>
        <v>811827370</v>
      </c>
    </row>
    <row r="460" spans="5:14">
      <c r="E460" s="79"/>
      <c r="J460" s="72"/>
      <c r="L460">
        <v>434</v>
      </c>
      <c r="M460" s="96">
        <f>SUM($N$27:N459)</f>
        <v>88286695210</v>
      </c>
      <c r="N460" s="97">
        <f t="shared" si="9"/>
        <v>817465040</v>
      </c>
    </row>
    <row r="461" spans="5:14">
      <c r="E461" s="79"/>
      <c r="J461" s="72"/>
      <c r="L461">
        <v>435</v>
      </c>
      <c r="M461" s="96">
        <f>SUM($N$27:N460)</f>
        <v>89104160250</v>
      </c>
      <c r="N461" s="97">
        <f t="shared" si="9"/>
        <v>823128750</v>
      </c>
    </row>
    <row r="462" spans="5:14">
      <c r="E462" s="79"/>
      <c r="J462" s="72"/>
      <c r="L462">
        <v>436</v>
      </c>
      <c r="M462" s="96">
        <f>SUM($N$27:N461)</f>
        <v>89927289000</v>
      </c>
      <c r="N462" s="97">
        <f t="shared" si="9"/>
        <v>828818560</v>
      </c>
    </row>
    <row r="463" spans="5:14">
      <c r="E463" s="79"/>
      <c r="J463" s="72"/>
      <c r="L463">
        <v>437</v>
      </c>
      <c r="M463" s="96">
        <f>SUM($N$27:N462)</f>
        <v>90756107560</v>
      </c>
      <c r="N463" s="97">
        <f t="shared" si="9"/>
        <v>834534530</v>
      </c>
    </row>
    <row r="464" spans="5:14">
      <c r="E464" s="79"/>
      <c r="J464" s="72"/>
      <c r="L464">
        <v>438</v>
      </c>
      <c r="M464" s="96">
        <f>SUM($N$27:N463)</f>
        <v>91590642090</v>
      </c>
      <c r="N464" s="97">
        <f t="shared" si="9"/>
        <v>840276720</v>
      </c>
    </row>
    <row r="465" spans="5:14">
      <c r="E465" s="79"/>
      <c r="J465" s="72"/>
      <c r="L465">
        <v>439</v>
      </c>
      <c r="M465" s="96">
        <f>SUM($N$27:N464)</f>
        <v>92430918810</v>
      </c>
      <c r="N465" s="97">
        <f t="shared" si="9"/>
        <v>846045190</v>
      </c>
    </row>
    <row r="466" spans="5:14">
      <c r="E466" s="79"/>
      <c r="J466" s="72"/>
      <c r="L466">
        <v>440</v>
      </c>
      <c r="M466" s="96">
        <f>SUM($N$27:N465)</f>
        <v>93276964000</v>
      </c>
      <c r="N466" s="97">
        <f t="shared" si="9"/>
        <v>851840000</v>
      </c>
    </row>
    <row r="467" spans="5:14">
      <c r="E467" s="79"/>
      <c r="J467" s="72"/>
      <c r="L467">
        <v>441</v>
      </c>
      <c r="M467" s="96">
        <f>SUM($N$27:N466)</f>
        <v>94128804000</v>
      </c>
      <c r="N467" s="97">
        <f t="shared" si="9"/>
        <v>857661210</v>
      </c>
    </row>
    <row r="468" spans="5:14">
      <c r="E468" s="79"/>
      <c r="J468" s="72"/>
      <c r="L468">
        <v>442</v>
      </c>
      <c r="M468" s="96">
        <f>SUM($N$27:N467)</f>
        <v>94986465210</v>
      </c>
      <c r="N468" s="97">
        <f t="shared" si="9"/>
        <v>863508880</v>
      </c>
    </row>
    <row r="469" spans="5:14">
      <c r="E469" s="79"/>
      <c r="J469" s="72"/>
      <c r="L469">
        <v>443</v>
      </c>
      <c r="M469" s="96">
        <f>SUM($N$27:N468)</f>
        <v>95849974090</v>
      </c>
      <c r="N469" s="97">
        <f t="shared" si="9"/>
        <v>869383070</v>
      </c>
    </row>
    <row r="470" spans="5:14">
      <c r="E470" s="79"/>
      <c r="J470" s="72"/>
      <c r="L470">
        <v>444</v>
      </c>
      <c r="M470" s="96">
        <f>SUM($N$27:N469)</f>
        <v>96719357160</v>
      </c>
      <c r="N470" s="97">
        <f t="shared" si="9"/>
        <v>875283840</v>
      </c>
    </row>
    <row r="471" spans="5:14">
      <c r="E471" s="79"/>
      <c r="J471" s="72"/>
      <c r="L471">
        <v>445</v>
      </c>
      <c r="M471" s="96">
        <f>SUM($N$27:N470)</f>
        <v>97594641000</v>
      </c>
      <c r="N471" s="97">
        <f t="shared" si="9"/>
        <v>881211250</v>
      </c>
    </row>
    <row r="472" spans="5:14">
      <c r="E472" s="79"/>
      <c r="J472" s="72"/>
      <c r="L472">
        <v>446</v>
      </c>
      <c r="M472" s="96">
        <f>SUM($N$27:N471)</f>
        <v>98475852250</v>
      </c>
      <c r="N472" s="97">
        <f t="shared" si="9"/>
        <v>887165360</v>
      </c>
    </row>
    <row r="473" spans="5:14">
      <c r="E473" s="79"/>
      <c r="J473" s="72"/>
      <c r="L473">
        <v>447</v>
      </c>
      <c r="M473" s="96">
        <f>SUM($N$27:N472)</f>
        <v>99363017610</v>
      </c>
      <c r="N473" s="97">
        <f t="shared" si="9"/>
        <v>893146230</v>
      </c>
    </row>
    <row r="474" spans="5:14">
      <c r="E474" s="79"/>
      <c r="J474" s="72"/>
      <c r="L474">
        <v>448</v>
      </c>
      <c r="M474" s="96">
        <f>SUM($N$27:N473)</f>
        <v>100256163840</v>
      </c>
      <c r="N474" s="97">
        <f t="shared" si="9"/>
        <v>899153920</v>
      </c>
    </row>
    <row r="475" spans="5:14">
      <c r="E475" s="79"/>
      <c r="J475" s="72"/>
      <c r="L475">
        <v>449</v>
      </c>
      <c r="M475" s="96">
        <f>SUM($N$27:N474)</f>
        <v>101155317760</v>
      </c>
      <c r="N475" s="97">
        <f t="shared" si="9"/>
        <v>905188490</v>
      </c>
    </row>
    <row r="476" spans="5:14">
      <c r="E476" s="79"/>
      <c r="J476" s="72"/>
      <c r="L476">
        <v>450</v>
      </c>
      <c r="M476" s="96">
        <f>SUM($N$27:N475)</f>
        <v>102060506250</v>
      </c>
      <c r="N476" s="97">
        <f t="shared" ref="N476:N539" si="10">10*L476^3</f>
        <v>911250000</v>
      </c>
    </row>
    <row r="477" spans="5:14">
      <c r="E477" s="79"/>
      <c r="J477" s="72"/>
      <c r="L477">
        <v>451</v>
      </c>
      <c r="M477" s="96">
        <f>SUM($N$27:N476)</f>
        <v>102971756250</v>
      </c>
      <c r="N477" s="97">
        <f t="shared" si="10"/>
        <v>917338510</v>
      </c>
    </row>
    <row r="478" spans="5:14">
      <c r="E478" s="79"/>
      <c r="J478" s="72"/>
      <c r="L478">
        <v>452</v>
      </c>
      <c r="M478" s="96">
        <f>SUM($N$27:N477)</f>
        <v>103889094760</v>
      </c>
      <c r="N478" s="97">
        <f t="shared" si="10"/>
        <v>923454080</v>
      </c>
    </row>
    <row r="479" spans="5:14">
      <c r="E479" s="79"/>
      <c r="J479" s="72"/>
      <c r="L479">
        <v>453</v>
      </c>
      <c r="M479" s="96">
        <f>SUM($N$27:N478)</f>
        <v>104812548840</v>
      </c>
      <c r="N479" s="97">
        <f t="shared" si="10"/>
        <v>929596770</v>
      </c>
    </row>
    <row r="480" spans="5:14">
      <c r="E480" s="79"/>
      <c r="J480" s="72"/>
      <c r="L480">
        <v>454</v>
      </c>
      <c r="M480" s="96">
        <f>SUM($N$27:N479)</f>
        <v>105742145610</v>
      </c>
      <c r="N480" s="97">
        <f t="shared" si="10"/>
        <v>935766640</v>
      </c>
    </row>
    <row r="481" spans="5:14">
      <c r="E481" s="79"/>
      <c r="J481" s="72"/>
      <c r="L481">
        <v>455</v>
      </c>
      <c r="M481" s="96">
        <f>SUM($N$27:N480)</f>
        <v>106677912250</v>
      </c>
      <c r="N481" s="97">
        <f t="shared" si="10"/>
        <v>941963750</v>
      </c>
    </row>
    <row r="482" spans="5:14">
      <c r="E482" s="79"/>
      <c r="J482" s="72"/>
      <c r="L482">
        <v>456</v>
      </c>
      <c r="M482" s="96">
        <f>SUM($N$27:N481)</f>
        <v>107619876000</v>
      </c>
      <c r="N482" s="97">
        <f t="shared" si="10"/>
        <v>948188160</v>
      </c>
    </row>
    <row r="483" spans="5:14">
      <c r="E483" s="79"/>
      <c r="J483" s="72"/>
      <c r="L483">
        <v>457</v>
      </c>
      <c r="M483" s="96">
        <f>SUM($N$27:N482)</f>
        <v>108568064160</v>
      </c>
      <c r="N483" s="97">
        <f t="shared" si="10"/>
        <v>954439930</v>
      </c>
    </row>
    <row r="484" spans="5:14">
      <c r="E484" s="79"/>
      <c r="J484" s="72"/>
      <c r="L484">
        <v>458</v>
      </c>
      <c r="M484" s="96">
        <f>SUM($N$27:N483)</f>
        <v>109522504090</v>
      </c>
      <c r="N484" s="97">
        <f t="shared" si="10"/>
        <v>960719120</v>
      </c>
    </row>
    <row r="485" spans="5:14">
      <c r="E485" s="79"/>
      <c r="J485" s="72"/>
      <c r="L485">
        <v>459</v>
      </c>
      <c r="M485" s="96">
        <f>SUM($N$27:N484)</f>
        <v>110483223210</v>
      </c>
      <c r="N485" s="97">
        <f t="shared" si="10"/>
        <v>967025790</v>
      </c>
    </row>
    <row r="486" spans="5:14">
      <c r="E486" s="79"/>
      <c r="J486" s="72"/>
      <c r="L486">
        <v>460</v>
      </c>
      <c r="M486" s="96">
        <f>SUM($N$27:N485)</f>
        <v>111450249000</v>
      </c>
      <c r="N486" s="97">
        <f t="shared" si="10"/>
        <v>973360000</v>
      </c>
    </row>
    <row r="487" spans="5:14">
      <c r="E487" s="79"/>
      <c r="J487" s="72"/>
      <c r="L487">
        <v>461</v>
      </c>
      <c r="M487" s="96">
        <f>SUM($N$27:N486)</f>
        <v>112423609000</v>
      </c>
      <c r="N487" s="97">
        <f t="shared" si="10"/>
        <v>979721810</v>
      </c>
    </row>
    <row r="488" spans="5:14">
      <c r="E488" s="79"/>
      <c r="J488" s="72"/>
      <c r="L488">
        <v>462</v>
      </c>
      <c r="M488" s="96">
        <f>SUM($N$27:N487)</f>
        <v>113403330810</v>
      </c>
      <c r="N488" s="97">
        <f t="shared" si="10"/>
        <v>986111280</v>
      </c>
    </row>
    <row r="489" spans="5:14">
      <c r="E489" s="79"/>
      <c r="J489" s="72"/>
      <c r="L489">
        <v>463</v>
      </c>
      <c r="M489" s="96">
        <f>SUM($N$27:N488)</f>
        <v>114389442090</v>
      </c>
      <c r="N489" s="97">
        <f t="shared" si="10"/>
        <v>992528470</v>
      </c>
    </row>
    <row r="490" spans="5:14">
      <c r="E490" s="79"/>
      <c r="J490" s="72"/>
      <c r="L490">
        <v>464</v>
      </c>
      <c r="M490" s="96">
        <f>SUM($N$27:N489)</f>
        <v>115381970560</v>
      </c>
      <c r="N490" s="97">
        <f t="shared" si="10"/>
        <v>998973440</v>
      </c>
    </row>
    <row r="491" spans="5:14">
      <c r="E491" s="79"/>
      <c r="J491" s="72"/>
      <c r="L491">
        <v>465</v>
      </c>
      <c r="M491" s="96">
        <f>SUM($N$27:N490)</f>
        <v>116380944000</v>
      </c>
      <c r="N491" s="97">
        <f t="shared" si="10"/>
        <v>1005446250</v>
      </c>
    </row>
    <row r="492" spans="5:14">
      <c r="E492" s="79"/>
      <c r="J492" s="72"/>
      <c r="L492">
        <v>466</v>
      </c>
      <c r="M492" s="96">
        <f>SUM($N$27:N491)</f>
        <v>117386390250</v>
      </c>
      <c r="N492" s="97">
        <f t="shared" si="10"/>
        <v>1011946960</v>
      </c>
    </row>
    <row r="493" spans="5:14">
      <c r="E493" s="79"/>
      <c r="J493" s="72"/>
      <c r="L493">
        <v>467</v>
      </c>
      <c r="M493" s="96">
        <f>SUM($N$27:N492)</f>
        <v>118398337210</v>
      </c>
      <c r="N493" s="97">
        <f t="shared" si="10"/>
        <v>1018475630</v>
      </c>
    </row>
    <row r="494" spans="5:14">
      <c r="E494" s="79"/>
      <c r="J494" s="72"/>
      <c r="L494">
        <v>468</v>
      </c>
      <c r="M494" s="96">
        <f>SUM($N$27:N493)</f>
        <v>119416812840</v>
      </c>
      <c r="N494" s="97">
        <f t="shared" si="10"/>
        <v>1025032320</v>
      </c>
    </row>
    <row r="495" spans="5:14">
      <c r="E495" s="79"/>
      <c r="J495" s="72"/>
      <c r="L495">
        <v>469</v>
      </c>
      <c r="M495" s="96">
        <f>SUM($N$27:N494)</f>
        <v>120441845160</v>
      </c>
      <c r="N495" s="97">
        <f t="shared" si="10"/>
        <v>1031617090</v>
      </c>
    </row>
    <row r="496" spans="5:14">
      <c r="E496" s="79"/>
      <c r="J496" s="72"/>
      <c r="L496">
        <v>470</v>
      </c>
      <c r="M496" s="96">
        <f>SUM($N$27:N495)</f>
        <v>121473462250</v>
      </c>
      <c r="N496" s="97">
        <f t="shared" si="10"/>
        <v>1038230000</v>
      </c>
    </row>
    <row r="497" spans="5:14">
      <c r="E497" s="79"/>
      <c r="J497" s="72"/>
      <c r="L497">
        <v>471</v>
      </c>
      <c r="M497" s="96">
        <f>SUM($N$27:N496)</f>
        <v>122511692250</v>
      </c>
      <c r="N497" s="97">
        <f t="shared" si="10"/>
        <v>1044871110</v>
      </c>
    </row>
    <row r="498" spans="5:14">
      <c r="E498" s="79"/>
      <c r="J498" s="72"/>
      <c r="L498">
        <v>472</v>
      </c>
      <c r="M498" s="96">
        <f>SUM($N$27:N497)</f>
        <v>123556563360</v>
      </c>
      <c r="N498" s="97">
        <f t="shared" si="10"/>
        <v>1051540480</v>
      </c>
    </row>
    <row r="499" spans="5:14">
      <c r="E499" s="79"/>
      <c r="J499" s="72"/>
      <c r="L499">
        <v>473</v>
      </c>
      <c r="M499" s="96">
        <f>SUM($N$27:N498)</f>
        <v>124608103840</v>
      </c>
      <c r="N499" s="97">
        <f t="shared" si="10"/>
        <v>1058238170</v>
      </c>
    </row>
    <row r="500" spans="5:14">
      <c r="E500" s="79"/>
      <c r="J500" s="72"/>
      <c r="L500">
        <v>474</v>
      </c>
      <c r="M500" s="96">
        <f>SUM($N$27:N499)</f>
        <v>125666342010</v>
      </c>
      <c r="N500" s="97">
        <f t="shared" si="10"/>
        <v>1064964240</v>
      </c>
    </row>
    <row r="501" spans="5:14">
      <c r="E501" s="79"/>
      <c r="J501" s="72"/>
      <c r="L501">
        <v>475</v>
      </c>
      <c r="M501" s="96">
        <f>SUM($N$27:N500)</f>
        <v>126731306250</v>
      </c>
      <c r="N501" s="97">
        <f t="shared" si="10"/>
        <v>1071718750</v>
      </c>
    </row>
    <row r="502" spans="5:14">
      <c r="E502" s="79"/>
      <c r="J502" s="72"/>
      <c r="L502">
        <v>476</v>
      </c>
      <c r="M502" s="96">
        <f>SUM($N$27:N501)</f>
        <v>127803025000</v>
      </c>
      <c r="N502" s="97">
        <f t="shared" si="10"/>
        <v>1078501760</v>
      </c>
    </row>
    <row r="503" spans="5:14">
      <c r="E503" s="79"/>
      <c r="J503" s="72"/>
      <c r="L503">
        <v>477</v>
      </c>
      <c r="M503" s="96">
        <f>SUM($N$27:N502)</f>
        <v>128881526760</v>
      </c>
      <c r="N503" s="97">
        <f t="shared" si="10"/>
        <v>1085313330</v>
      </c>
    </row>
    <row r="504" spans="5:14">
      <c r="E504" s="79"/>
      <c r="J504" s="72"/>
      <c r="L504">
        <v>478</v>
      </c>
      <c r="M504" s="96">
        <f>SUM($N$27:N503)</f>
        <v>129966840090</v>
      </c>
      <c r="N504" s="97">
        <f t="shared" si="10"/>
        <v>1092153520</v>
      </c>
    </row>
    <row r="505" spans="5:14">
      <c r="E505" s="79"/>
      <c r="J505" s="72"/>
      <c r="L505">
        <v>479</v>
      </c>
      <c r="M505" s="96">
        <f>SUM($N$27:N504)</f>
        <v>131058993610</v>
      </c>
      <c r="N505" s="97">
        <f t="shared" si="10"/>
        <v>1099022390</v>
      </c>
    </row>
    <row r="506" spans="5:14">
      <c r="E506" s="79"/>
      <c r="J506" s="72"/>
      <c r="L506">
        <v>480</v>
      </c>
      <c r="M506" s="96">
        <f>SUM($N$27:N505)</f>
        <v>132158016000</v>
      </c>
      <c r="N506" s="97">
        <f t="shared" si="10"/>
        <v>1105920000</v>
      </c>
    </row>
    <row r="507" spans="5:14">
      <c r="E507" s="79"/>
      <c r="J507" s="72"/>
      <c r="L507">
        <v>481</v>
      </c>
      <c r="M507" s="96">
        <f>SUM($N$27:N506)</f>
        <v>133263936000</v>
      </c>
      <c r="N507" s="97">
        <f t="shared" si="10"/>
        <v>1112846410</v>
      </c>
    </row>
    <row r="508" spans="5:14">
      <c r="E508" s="79"/>
      <c r="J508" s="72"/>
      <c r="L508">
        <v>482</v>
      </c>
      <c r="M508" s="96">
        <f>SUM($N$27:N507)</f>
        <v>134376782410</v>
      </c>
      <c r="N508" s="97">
        <f t="shared" si="10"/>
        <v>1119801680</v>
      </c>
    </row>
    <row r="509" spans="5:14">
      <c r="E509" s="79"/>
      <c r="J509" s="72"/>
      <c r="L509">
        <v>483</v>
      </c>
      <c r="M509" s="96">
        <f>SUM($N$27:N508)</f>
        <v>135496584090</v>
      </c>
      <c r="N509" s="97">
        <f t="shared" si="10"/>
        <v>1126785870</v>
      </c>
    </row>
    <row r="510" spans="5:14">
      <c r="E510" s="79"/>
      <c r="J510" s="72"/>
      <c r="L510">
        <v>484</v>
      </c>
      <c r="M510" s="96">
        <f>SUM($N$27:N509)</f>
        <v>136623369960</v>
      </c>
      <c r="N510" s="97">
        <f t="shared" si="10"/>
        <v>1133799040</v>
      </c>
    </row>
    <row r="511" spans="5:14">
      <c r="E511" s="79"/>
      <c r="J511" s="72"/>
      <c r="L511">
        <v>485</v>
      </c>
      <c r="M511" s="96">
        <f>SUM($N$27:N510)</f>
        <v>137757169000</v>
      </c>
      <c r="N511" s="97">
        <f t="shared" si="10"/>
        <v>1140841250</v>
      </c>
    </row>
    <row r="512" spans="5:14">
      <c r="E512" s="79"/>
      <c r="J512" s="72"/>
      <c r="L512">
        <v>486</v>
      </c>
      <c r="M512" s="96">
        <f>SUM($N$27:N511)</f>
        <v>138898010250</v>
      </c>
      <c r="N512" s="97">
        <f t="shared" si="10"/>
        <v>1147912560</v>
      </c>
    </row>
    <row r="513" spans="5:14">
      <c r="E513" s="79"/>
      <c r="J513" s="72"/>
      <c r="L513">
        <v>487</v>
      </c>
      <c r="M513" s="96">
        <f>SUM($N$27:N512)</f>
        <v>140045922810</v>
      </c>
      <c r="N513" s="97">
        <f t="shared" si="10"/>
        <v>1155013030</v>
      </c>
    </row>
    <row r="514" spans="5:14">
      <c r="E514" s="79"/>
      <c r="J514" s="72"/>
      <c r="L514">
        <v>488</v>
      </c>
      <c r="M514" s="96">
        <f>SUM($N$27:N513)</f>
        <v>141200935840</v>
      </c>
      <c r="N514" s="97">
        <f t="shared" si="10"/>
        <v>1162142720</v>
      </c>
    </row>
    <row r="515" spans="5:14">
      <c r="E515" s="79"/>
      <c r="J515" s="72"/>
      <c r="L515">
        <v>489</v>
      </c>
      <c r="M515" s="96">
        <f>SUM($N$27:N514)</f>
        <v>142363078560</v>
      </c>
      <c r="N515" s="97">
        <f t="shared" si="10"/>
        <v>1169301690</v>
      </c>
    </row>
    <row r="516" spans="5:14">
      <c r="E516" s="79"/>
      <c r="J516" s="72"/>
      <c r="L516">
        <v>490</v>
      </c>
      <c r="M516" s="96">
        <f>SUM($N$27:N515)</f>
        <v>143532380250</v>
      </c>
      <c r="N516" s="97">
        <f t="shared" si="10"/>
        <v>1176490000</v>
      </c>
    </row>
    <row r="517" spans="5:14">
      <c r="E517" s="79"/>
      <c r="J517" s="72"/>
      <c r="L517">
        <v>491</v>
      </c>
      <c r="M517" s="96">
        <f>SUM($N$27:N516)</f>
        <v>144708870250</v>
      </c>
      <c r="N517" s="97">
        <f t="shared" si="10"/>
        <v>1183707710</v>
      </c>
    </row>
    <row r="518" spans="5:14">
      <c r="E518" s="79"/>
      <c r="J518" s="72"/>
      <c r="L518">
        <v>492</v>
      </c>
      <c r="M518" s="96">
        <f>SUM($N$27:N517)</f>
        <v>145892577960</v>
      </c>
      <c r="N518" s="97">
        <f t="shared" si="10"/>
        <v>1190954880</v>
      </c>
    </row>
    <row r="519" spans="5:14">
      <c r="E519" s="79"/>
      <c r="J519" s="72"/>
      <c r="L519">
        <v>493</v>
      </c>
      <c r="M519" s="96">
        <f>SUM($N$27:N518)</f>
        <v>147083532840</v>
      </c>
      <c r="N519" s="97">
        <f t="shared" si="10"/>
        <v>1198231570</v>
      </c>
    </row>
    <row r="520" spans="5:14">
      <c r="E520" s="79"/>
      <c r="J520" s="72"/>
      <c r="L520">
        <v>494</v>
      </c>
      <c r="M520" s="96">
        <f>SUM($N$27:N519)</f>
        <v>148281764410</v>
      </c>
      <c r="N520" s="97">
        <f t="shared" si="10"/>
        <v>1205537840</v>
      </c>
    </row>
    <row r="521" spans="5:14">
      <c r="E521" s="79"/>
      <c r="J521" s="72"/>
      <c r="L521">
        <v>495</v>
      </c>
      <c r="M521" s="96">
        <f>SUM($N$27:N520)</f>
        <v>149487302250</v>
      </c>
      <c r="N521" s="97">
        <f t="shared" si="10"/>
        <v>1212873750</v>
      </c>
    </row>
    <row r="522" spans="5:14">
      <c r="E522" s="79"/>
      <c r="J522" s="72"/>
      <c r="L522">
        <v>496</v>
      </c>
      <c r="M522" s="96">
        <f>SUM($N$27:N521)</f>
        <v>150700176000</v>
      </c>
      <c r="N522" s="97">
        <f t="shared" si="10"/>
        <v>1220239360</v>
      </c>
    </row>
    <row r="523" spans="5:14">
      <c r="E523" s="79"/>
      <c r="J523" s="72"/>
      <c r="L523">
        <v>497</v>
      </c>
      <c r="M523" s="96">
        <f>SUM($N$27:N522)</f>
        <v>151920415360</v>
      </c>
      <c r="N523" s="97">
        <f t="shared" si="10"/>
        <v>1227634730</v>
      </c>
    </row>
    <row r="524" spans="5:14">
      <c r="E524" s="79"/>
      <c r="J524" s="72"/>
      <c r="L524">
        <v>498</v>
      </c>
      <c r="M524" s="96">
        <f>SUM($N$27:N523)</f>
        <v>153148050090</v>
      </c>
      <c r="N524" s="97">
        <f t="shared" si="10"/>
        <v>1235059920</v>
      </c>
    </row>
    <row r="525" spans="5:14">
      <c r="E525" s="79"/>
      <c r="J525" s="72"/>
      <c r="L525">
        <v>499</v>
      </c>
      <c r="M525" s="96">
        <f>SUM($N$27:N524)</f>
        <v>154383110010</v>
      </c>
      <c r="N525" s="97">
        <f t="shared" si="10"/>
        <v>1242514990</v>
      </c>
    </row>
    <row r="526" spans="5:14">
      <c r="E526" s="79"/>
      <c r="J526" s="72"/>
      <c r="L526">
        <v>500</v>
      </c>
      <c r="M526" s="96">
        <f>SUM($N$27:N525)</f>
        <v>155625625000</v>
      </c>
      <c r="N526" s="97">
        <f t="shared" si="10"/>
        <v>1250000000</v>
      </c>
    </row>
    <row r="527" spans="5:14">
      <c r="E527" s="79"/>
      <c r="J527" s="72"/>
      <c r="L527">
        <v>501</v>
      </c>
      <c r="M527" s="96">
        <f>SUM($N$27:N526)</f>
        <v>156875625000</v>
      </c>
      <c r="N527" s="97">
        <f t="shared" si="10"/>
        <v>1257515010</v>
      </c>
    </row>
    <row r="528" spans="5:14">
      <c r="E528" s="79"/>
      <c r="J528" s="72"/>
      <c r="L528">
        <v>502</v>
      </c>
      <c r="M528" s="96">
        <f>SUM($N$27:N527)</f>
        <v>158133140010</v>
      </c>
      <c r="N528" s="97">
        <f t="shared" si="10"/>
        <v>1265060080</v>
      </c>
    </row>
    <row r="529" spans="5:14">
      <c r="E529" s="79"/>
      <c r="J529" s="72"/>
      <c r="L529">
        <v>503</v>
      </c>
      <c r="M529" s="96">
        <f>SUM($N$27:N528)</f>
        <v>159398200090</v>
      </c>
      <c r="N529" s="97">
        <f t="shared" si="10"/>
        <v>1272635270</v>
      </c>
    </row>
    <row r="530" spans="5:14">
      <c r="E530" s="79"/>
      <c r="J530" s="72"/>
      <c r="L530">
        <v>504</v>
      </c>
      <c r="M530" s="96">
        <f>SUM($N$27:N529)</f>
        <v>160670835360</v>
      </c>
      <c r="N530" s="97">
        <f t="shared" si="10"/>
        <v>1280240640</v>
      </c>
    </row>
    <row r="531" spans="5:14">
      <c r="E531" s="79"/>
      <c r="J531" s="72"/>
      <c r="L531">
        <v>505</v>
      </c>
      <c r="M531" s="96">
        <f>SUM($N$27:N530)</f>
        <v>161951076000</v>
      </c>
      <c r="N531" s="97">
        <f t="shared" si="10"/>
        <v>1287876250</v>
      </c>
    </row>
    <row r="532" spans="5:14">
      <c r="E532" s="79"/>
      <c r="J532" s="72"/>
      <c r="L532">
        <v>506</v>
      </c>
      <c r="M532" s="96">
        <f>SUM($N$27:N531)</f>
        <v>163238952250</v>
      </c>
      <c r="N532" s="97">
        <f t="shared" si="10"/>
        <v>1295542160</v>
      </c>
    </row>
    <row r="533" spans="5:14">
      <c r="E533" s="79"/>
      <c r="J533" s="72"/>
      <c r="L533">
        <v>507</v>
      </c>
      <c r="M533" s="96">
        <f>SUM($N$27:N532)</f>
        <v>164534494410</v>
      </c>
      <c r="N533" s="97">
        <f t="shared" si="10"/>
        <v>1303238430</v>
      </c>
    </row>
    <row r="534" spans="5:14">
      <c r="E534" s="79"/>
      <c r="J534" s="72"/>
      <c r="L534">
        <v>508</v>
      </c>
      <c r="M534" s="96">
        <f>SUM($N$27:N533)</f>
        <v>165837732840</v>
      </c>
      <c r="N534" s="97">
        <f t="shared" si="10"/>
        <v>1310965120</v>
      </c>
    </row>
    <row r="535" spans="5:14">
      <c r="E535" s="79"/>
      <c r="J535" s="72"/>
      <c r="L535">
        <v>509</v>
      </c>
      <c r="M535" s="96">
        <f>SUM($N$27:N534)</f>
        <v>167148697960</v>
      </c>
      <c r="N535" s="97">
        <f t="shared" si="10"/>
        <v>1318722290</v>
      </c>
    </row>
    <row r="536" spans="5:14">
      <c r="E536" s="79"/>
      <c r="J536" s="72"/>
      <c r="L536">
        <v>510</v>
      </c>
      <c r="M536" s="96">
        <f>SUM($N$27:N535)</f>
        <v>168467420250</v>
      </c>
      <c r="N536" s="97">
        <f t="shared" si="10"/>
        <v>1326510000</v>
      </c>
    </row>
    <row r="537" spans="5:14">
      <c r="E537" s="79"/>
      <c r="J537" s="72"/>
      <c r="L537">
        <v>511</v>
      </c>
      <c r="M537" s="96">
        <f>SUM($N$27:N536)</f>
        <v>169793930250</v>
      </c>
      <c r="N537" s="97">
        <f t="shared" si="10"/>
        <v>1334328310</v>
      </c>
    </row>
    <row r="538" spans="5:14">
      <c r="E538" s="79"/>
      <c r="J538" s="72"/>
      <c r="L538">
        <v>512</v>
      </c>
      <c r="M538" s="96">
        <f>SUM($N$27:N537)</f>
        <v>171128258560</v>
      </c>
      <c r="N538" s="97">
        <f t="shared" si="10"/>
        <v>1342177280</v>
      </c>
    </row>
    <row r="539" spans="5:14">
      <c r="E539" s="79"/>
      <c r="J539" s="72"/>
      <c r="L539">
        <v>513</v>
      </c>
      <c r="M539" s="96">
        <f>SUM($N$27:N538)</f>
        <v>172470435840</v>
      </c>
      <c r="N539" s="97">
        <f t="shared" si="10"/>
        <v>1350056970</v>
      </c>
    </row>
    <row r="540" spans="5:14">
      <c r="E540" s="79"/>
      <c r="J540" s="72"/>
      <c r="L540">
        <v>514</v>
      </c>
      <c r="M540" s="96">
        <f>SUM($N$27:N539)</f>
        <v>173820492810</v>
      </c>
      <c r="N540" s="97">
        <f t="shared" ref="N540:N603" si="11">10*L540^3</f>
        <v>1357967440</v>
      </c>
    </row>
    <row r="541" spans="5:14">
      <c r="E541" s="79"/>
      <c r="J541" s="72"/>
      <c r="L541">
        <v>515</v>
      </c>
      <c r="M541" s="96">
        <f>SUM($N$27:N540)</f>
        <v>175178460250</v>
      </c>
      <c r="N541" s="97">
        <f t="shared" si="11"/>
        <v>1365908750</v>
      </c>
    </row>
    <row r="542" spans="5:14">
      <c r="E542" s="79"/>
      <c r="J542" s="72"/>
      <c r="L542">
        <v>516</v>
      </c>
      <c r="M542" s="96">
        <f>SUM($N$27:N541)</f>
        <v>176544369000</v>
      </c>
      <c r="N542" s="97">
        <f t="shared" si="11"/>
        <v>1373880960</v>
      </c>
    </row>
    <row r="543" spans="5:14">
      <c r="E543" s="79"/>
      <c r="J543" s="72"/>
      <c r="L543">
        <v>517</v>
      </c>
      <c r="M543" s="96">
        <f>SUM($N$27:N542)</f>
        <v>177918249960</v>
      </c>
      <c r="N543" s="97">
        <f t="shared" si="11"/>
        <v>1381884130</v>
      </c>
    </row>
    <row r="544" spans="5:14">
      <c r="E544" s="79"/>
      <c r="J544" s="72"/>
      <c r="L544">
        <v>518</v>
      </c>
      <c r="M544" s="96">
        <f>SUM($N$27:N543)</f>
        <v>179300134090</v>
      </c>
      <c r="N544" s="97">
        <f t="shared" si="11"/>
        <v>1389918320</v>
      </c>
    </row>
    <row r="545" spans="5:14">
      <c r="E545" s="79"/>
      <c r="J545" s="72"/>
      <c r="L545">
        <v>519</v>
      </c>
      <c r="M545" s="96">
        <f>SUM($N$27:N544)</f>
        <v>180690052410</v>
      </c>
      <c r="N545" s="97">
        <f t="shared" si="11"/>
        <v>1397983590</v>
      </c>
    </row>
    <row r="546" spans="5:14">
      <c r="E546" s="79"/>
      <c r="J546" s="72"/>
      <c r="L546">
        <v>520</v>
      </c>
      <c r="M546" s="96">
        <f>SUM($N$27:N545)</f>
        <v>182088036000</v>
      </c>
      <c r="N546" s="97">
        <f t="shared" si="11"/>
        <v>1406080000</v>
      </c>
    </row>
    <row r="547" spans="5:14">
      <c r="E547" s="79"/>
      <c r="J547" s="72"/>
      <c r="L547">
        <v>521</v>
      </c>
      <c r="M547" s="96">
        <f>SUM($N$27:N546)</f>
        <v>183494116000</v>
      </c>
      <c r="N547" s="97">
        <f t="shared" si="11"/>
        <v>1414207610</v>
      </c>
    </row>
    <row r="548" spans="5:14">
      <c r="E548" s="79"/>
      <c r="J548" s="72"/>
      <c r="L548">
        <v>522</v>
      </c>
      <c r="M548" s="96">
        <f>SUM($N$27:N547)</f>
        <v>184908323610</v>
      </c>
      <c r="N548" s="97">
        <f t="shared" si="11"/>
        <v>1422366480</v>
      </c>
    </row>
    <row r="549" spans="5:14">
      <c r="E549" s="79"/>
      <c r="J549" s="72"/>
      <c r="L549">
        <v>523</v>
      </c>
      <c r="M549" s="96">
        <f>SUM($N$27:N548)</f>
        <v>186330690090</v>
      </c>
      <c r="N549" s="97">
        <f t="shared" si="11"/>
        <v>1430556670</v>
      </c>
    </row>
    <row r="550" spans="5:14">
      <c r="E550" s="79"/>
      <c r="J550" s="72"/>
      <c r="L550">
        <v>524</v>
      </c>
      <c r="M550" s="96">
        <f>SUM($N$27:N549)</f>
        <v>187761246760</v>
      </c>
      <c r="N550" s="97">
        <f t="shared" si="11"/>
        <v>1438778240</v>
      </c>
    </row>
    <row r="551" spans="5:14">
      <c r="E551" s="79"/>
      <c r="J551" s="72"/>
      <c r="L551">
        <v>525</v>
      </c>
      <c r="M551" s="96">
        <f>SUM($N$27:N550)</f>
        <v>189200025000</v>
      </c>
      <c r="N551" s="97">
        <f t="shared" si="11"/>
        <v>1447031250</v>
      </c>
    </row>
    <row r="552" spans="5:14">
      <c r="E552" s="79"/>
      <c r="J552" s="72"/>
      <c r="L552">
        <v>526</v>
      </c>
      <c r="M552" s="96">
        <f>SUM($N$27:N551)</f>
        <v>190647056250</v>
      </c>
      <c r="N552" s="97">
        <f t="shared" si="11"/>
        <v>1455315760</v>
      </c>
    </row>
    <row r="553" spans="5:14">
      <c r="E553" s="79"/>
      <c r="J553" s="72"/>
      <c r="L553">
        <v>527</v>
      </c>
      <c r="M553" s="96">
        <f>SUM($N$27:N552)</f>
        <v>192102372010</v>
      </c>
      <c r="N553" s="97">
        <f t="shared" si="11"/>
        <v>1463631830</v>
      </c>
    </row>
    <row r="554" spans="5:14">
      <c r="E554" s="79"/>
      <c r="J554" s="72"/>
      <c r="L554">
        <v>528</v>
      </c>
      <c r="M554" s="96">
        <f>SUM($N$27:N553)</f>
        <v>193566003840</v>
      </c>
      <c r="N554" s="97">
        <f t="shared" si="11"/>
        <v>1471979520</v>
      </c>
    </row>
    <row r="555" spans="5:14">
      <c r="E555" s="79"/>
      <c r="J555" s="72"/>
      <c r="L555">
        <v>529</v>
      </c>
      <c r="M555" s="96">
        <f>SUM($N$27:N554)</f>
        <v>195037983360</v>
      </c>
      <c r="N555" s="97">
        <f t="shared" si="11"/>
        <v>1480358890</v>
      </c>
    </row>
    <row r="556" spans="5:14">
      <c r="E556" s="79"/>
      <c r="J556" s="72"/>
      <c r="L556">
        <v>530</v>
      </c>
      <c r="M556" s="96">
        <f>SUM($N$27:N555)</f>
        <v>196518342250</v>
      </c>
      <c r="N556" s="97">
        <f t="shared" si="11"/>
        <v>1488770000</v>
      </c>
    </row>
    <row r="557" spans="5:14">
      <c r="E557" s="79"/>
      <c r="J557" s="72"/>
      <c r="L557">
        <v>531</v>
      </c>
      <c r="M557" s="96">
        <f>SUM($N$27:N556)</f>
        <v>198007112250</v>
      </c>
      <c r="N557" s="97">
        <f t="shared" si="11"/>
        <v>1497212910</v>
      </c>
    </row>
    <row r="558" spans="5:14">
      <c r="E558" s="79"/>
      <c r="J558" s="72"/>
      <c r="L558">
        <v>532</v>
      </c>
      <c r="M558" s="96">
        <f>SUM($N$27:N557)</f>
        <v>199504325160</v>
      </c>
      <c r="N558" s="97">
        <f t="shared" si="11"/>
        <v>1505687680</v>
      </c>
    </row>
    <row r="559" spans="5:14">
      <c r="E559" s="79"/>
      <c r="J559" s="72"/>
      <c r="L559">
        <v>533</v>
      </c>
      <c r="M559" s="96">
        <f>SUM($N$27:N558)</f>
        <v>201010012840</v>
      </c>
      <c r="N559" s="97">
        <f t="shared" si="11"/>
        <v>1514194370</v>
      </c>
    </row>
    <row r="560" spans="5:14">
      <c r="E560" s="79"/>
      <c r="J560" s="72"/>
      <c r="L560">
        <v>534</v>
      </c>
      <c r="M560" s="96">
        <f>SUM($N$27:N559)</f>
        <v>202524207210</v>
      </c>
      <c r="N560" s="97">
        <f t="shared" si="11"/>
        <v>1522733040</v>
      </c>
    </row>
    <row r="561" spans="5:14">
      <c r="E561" s="79"/>
      <c r="J561" s="72"/>
      <c r="L561">
        <v>535</v>
      </c>
      <c r="M561" s="96">
        <f>SUM($N$27:N560)</f>
        <v>204046940250</v>
      </c>
      <c r="N561" s="97">
        <f t="shared" si="11"/>
        <v>1531303750</v>
      </c>
    </row>
    <row r="562" spans="5:14">
      <c r="E562" s="79"/>
      <c r="J562" s="72"/>
      <c r="L562">
        <v>536</v>
      </c>
      <c r="M562" s="96">
        <f>SUM($N$27:N561)</f>
        <v>205578244000</v>
      </c>
      <c r="N562" s="97">
        <f t="shared" si="11"/>
        <v>1539906560</v>
      </c>
    </row>
    <row r="563" spans="5:14">
      <c r="E563" s="79"/>
      <c r="J563" s="72"/>
      <c r="L563">
        <v>537</v>
      </c>
      <c r="M563" s="96">
        <f>SUM($N$27:N562)</f>
        <v>207118150560</v>
      </c>
      <c r="N563" s="97">
        <f t="shared" si="11"/>
        <v>1548541530</v>
      </c>
    </row>
    <row r="564" spans="5:14">
      <c r="E564" s="79"/>
      <c r="J564" s="72"/>
      <c r="L564">
        <v>538</v>
      </c>
      <c r="M564" s="96">
        <f>SUM($N$27:N563)</f>
        <v>208666692090</v>
      </c>
      <c r="N564" s="97">
        <f t="shared" si="11"/>
        <v>1557208720</v>
      </c>
    </row>
    <row r="565" spans="5:14">
      <c r="E565" s="79"/>
      <c r="J565" s="72"/>
      <c r="L565">
        <v>539</v>
      </c>
      <c r="M565" s="96">
        <f>SUM($N$27:N564)</f>
        <v>210223900810</v>
      </c>
      <c r="N565" s="97">
        <f t="shared" si="11"/>
        <v>1565908190</v>
      </c>
    </row>
    <row r="566" spans="5:14">
      <c r="E566" s="79"/>
      <c r="J566" s="72"/>
      <c r="L566">
        <v>540</v>
      </c>
      <c r="M566" s="96">
        <f>SUM($N$27:N565)</f>
        <v>211789809000</v>
      </c>
      <c r="N566" s="97">
        <f t="shared" si="11"/>
        <v>1574640000</v>
      </c>
    </row>
    <row r="567" spans="5:14">
      <c r="E567" s="79"/>
      <c r="J567" s="72"/>
      <c r="L567">
        <v>541</v>
      </c>
      <c r="M567" s="96">
        <f>SUM($N$27:N566)</f>
        <v>213364449000</v>
      </c>
      <c r="N567" s="97">
        <f t="shared" si="11"/>
        <v>1583404210</v>
      </c>
    </row>
    <row r="568" spans="5:14">
      <c r="E568" s="79"/>
      <c r="J568" s="72"/>
      <c r="L568">
        <v>542</v>
      </c>
      <c r="M568" s="96">
        <f>SUM($N$27:N567)</f>
        <v>214947853210</v>
      </c>
      <c r="N568" s="97">
        <f t="shared" si="11"/>
        <v>1592200880</v>
      </c>
    </row>
    <row r="569" spans="5:14">
      <c r="E569" s="79"/>
      <c r="J569" s="72"/>
      <c r="L569">
        <v>543</v>
      </c>
      <c r="M569" s="96">
        <f>SUM($N$27:N568)</f>
        <v>216540054090</v>
      </c>
      <c r="N569" s="97">
        <f t="shared" si="11"/>
        <v>1601030070</v>
      </c>
    </row>
    <row r="570" spans="5:14">
      <c r="E570" s="79"/>
      <c r="J570" s="72"/>
      <c r="L570">
        <v>544</v>
      </c>
      <c r="M570" s="96">
        <f>SUM($N$27:N569)</f>
        <v>218141084160</v>
      </c>
      <c r="N570" s="97">
        <f t="shared" si="11"/>
        <v>1609891840</v>
      </c>
    </row>
    <row r="571" spans="5:14">
      <c r="E571" s="79"/>
      <c r="J571" s="72"/>
      <c r="L571">
        <v>545</v>
      </c>
      <c r="M571" s="96">
        <f>SUM($N$27:N570)</f>
        <v>219750976000</v>
      </c>
      <c r="N571" s="97">
        <f t="shared" si="11"/>
        <v>1618786250</v>
      </c>
    </row>
    <row r="572" spans="5:14">
      <c r="E572" s="79"/>
      <c r="J572" s="72"/>
      <c r="L572">
        <v>546</v>
      </c>
      <c r="M572" s="96">
        <f>SUM($N$27:N571)</f>
        <v>221369762250</v>
      </c>
      <c r="N572" s="97">
        <f t="shared" si="11"/>
        <v>1627713360</v>
      </c>
    </row>
    <row r="573" spans="5:14">
      <c r="E573" s="79"/>
      <c r="J573" s="72"/>
      <c r="L573">
        <v>547</v>
      </c>
      <c r="M573" s="96">
        <f>SUM($N$27:N572)</f>
        <v>222997475610</v>
      </c>
      <c r="N573" s="97">
        <f t="shared" si="11"/>
        <v>1636673230</v>
      </c>
    </row>
    <row r="574" spans="5:14">
      <c r="E574" s="79"/>
      <c r="J574" s="72"/>
      <c r="L574">
        <v>548</v>
      </c>
      <c r="M574" s="96">
        <f>SUM($N$27:N573)</f>
        <v>224634148840</v>
      </c>
      <c r="N574" s="97">
        <f t="shared" si="11"/>
        <v>1645665920</v>
      </c>
    </row>
    <row r="575" spans="5:14">
      <c r="E575" s="79"/>
      <c r="J575" s="72"/>
      <c r="L575">
        <v>549</v>
      </c>
      <c r="M575" s="96">
        <f>SUM($N$27:N574)</f>
        <v>226279814760</v>
      </c>
      <c r="N575" s="97">
        <f t="shared" si="11"/>
        <v>1654691490</v>
      </c>
    </row>
    <row r="576" spans="5:14">
      <c r="E576" s="79"/>
      <c r="J576" s="72"/>
      <c r="L576">
        <v>550</v>
      </c>
      <c r="M576" s="96">
        <f>SUM($N$27:N575)</f>
        <v>227934506250</v>
      </c>
      <c r="N576" s="97">
        <f t="shared" si="11"/>
        <v>1663750000</v>
      </c>
    </row>
    <row r="577" spans="5:14">
      <c r="E577" s="79"/>
      <c r="J577" s="72"/>
      <c r="L577">
        <v>551</v>
      </c>
      <c r="M577" s="96">
        <f>SUM($N$27:N576)</f>
        <v>229598256250</v>
      </c>
      <c r="N577" s="97">
        <f t="shared" si="11"/>
        <v>1672841510</v>
      </c>
    </row>
    <row r="578" spans="5:14">
      <c r="E578" s="79"/>
      <c r="J578" s="72"/>
      <c r="L578">
        <v>552</v>
      </c>
      <c r="M578" s="96">
        <f>SUM($N$27:N577)</f>
        <v>231271097760</v>
      </c>
      <c r="N578" s="97">
        <f t="shared" si="11"/>
        <v>1681966080</v>
      </c>
    </row>
    <row r="579" spans="5:14">
      <c r="E579" s="79"/>
      <c r="J579" s="72"/>
      <c r="L579">
        <v>553</v>
      </c>
      <c r="M579" s="96">
        <f>SUM($N$27:N578)</f>
        <v>232953063840</v>
      </c>
      <c r="N579" s="97">
        <f t="shared" si="11"/>
        <v>1691123770</v>
      </c>
    </row>
    <row r="580" spans="5:14">
      <c r="E580" s="79"/>
      <c r="J580" s="72"/>
      <c r="L580">
        <v>554</v>
      </c>
      <c r="M580" s="96">
        <f>SUM($N$27:N579)</f>
        <v>234644187610</v>
      </c>
      <c r="N580" s="97">
        <f t="shared" si="11"/>
        <v>1700314640</v>
      </c>
    </row>
    <row r="581" spans="5:14">
      <c r="E581" s="79"/>
      <c r="J581" s="72"/>
      <c r="L581">
        <v>555</v>
      </c>
      <c r="M581" s="96">
        <f>SUM($N$27:N580)</f>
        <v>236344502250</v>
      </c>
      <c r="N581" s="97">
        <f t="shared" si="11"/>
        <v>1709538750</v>
      </c>
    </row>
    <row r="582" spans="5:14">
      <c r="E582" s="79"/>
      <c r="J582" s="72"/>
      <c r="L582">
        <v>556</v>
      </c>
      <c r="M582" s="96">
        <f>SUM($N$27:N581)</f>
        <v>238054041000</v>
      </c>
      <c r="N582" s="97">
        <f t="shared" si="11"/>
        <v>1718796160</v>
      </c>
    </row>
    <row r="583" spans="5:14">
      <c r="E583" s="79"/>
      <c r="J583" s="72"/>
      <c r="L583">
        <v>557</v>
      </c>
      <c r="M583" s="96">
        <f>SUM($N$27:N582)</f>
        <v>239772837160</v>
      </c>
      <c r="N583" s="97">
        <f t="shared" si="11"/>
        <v>1728086930</v>
      </c>
    </row>
    <row r="584" spans="5:14">
      <c r="E584" s="79"/>
      <c r="J584" s="72"/>
      <c r="L584">
        <v>558</v>
      </c>
      <c r="M584" s="96">
        <f>SUM($N$27:N583)</f>
        <v>241500924090</v>
      </c>
      <c r="N584" s="97">
        <f t="shared" si="11"/>
        <v>1737411120</v>
      </c>
    </row>
    <row r="585" spans="5:14">
      <c r="E585" s="79"/>
      <c r="J585" s="72"/>
      <c r="L585">
        <v>559</v>
      </c>
      <c r="M585" s="96">
        <f>SUM($N$27:N584)</f>
        <v>243238335210</v>
      </c>
      <c r="N585" s="97">
        <f t="shared" si="11"/>
        <v>1746768790</v>
      </c>
    </row>
    <row r="586" spans="5:14">
      <c r="E586" s="79"/>
      <c r="J586" s="72"/>
      <c r="L586">
        <v>560</v>
      </c>
      <c r="M586" s="96">
        <f>SUM($N$27:N585)</f>
        <v>244985104000</v>
      </c>
      <c r="N586" s="97">
        <f t="shared" si="11"/>
        <v>1756160000</v>
      </c>
    </row>
    <row r="587" spans="5:14">
      <c r="E587" s="79"/>
      <c r="J587" s="72"/>
      <c r="L587">
        <v>561</v>
      </c>
      <c r="M587" s="96">
        <f>SUM($N$27:N586)</f>
        <v>246741264000</v>
      </c>
      <c r="N587" s="97">
        <f t="shared" si="11"/>
        <v>1765584810</v>
      </c>
    </row>
    <row r="588" spans="5:14">
      <c r="E588" s="79"/>
      <c r="J588" s="72"/>
      <c r="L588">
        <v>562</v>
      </c>
      <c r="M588" s="96">
        <f>SUM($N$27:N587)</f>
        <v>248506848810</v>
      </c>
      <c r="N588" s="97">
        <f t="shared" si="11"/>
        <v>1775043280</v>
      </c>
    </row>
    <row r="589" spans="5:14">
      <c r="E589" s="79"/>
      <c r="J589" s="72"/>
      <c r="L589">
        <v>563</v>
      </c>
      <c r="M589" s="96">
        <f>SUM($N$27:N588)</f>
        <v>250281892090</v>
      </c>
      <c r="N589" s="97">
        <f t="shared" si="11"/>
        <v>1784535470</v>
      </c>
    </row>
    <row r="590" spans="5:14">
      <c r="E590" s="79"/>
      <c r="J590" s="72"/>
      <c r="L590">
        <v>564</v>
      </c>
      <c r="M590" s="96">
        <f>SUM($N$27:N589)</f>
        <v>252066427560</v>
      </c>
      <c r="N590" s="97">
        <f t="shared" si="11"/>
        <v>1794061440</v>
      </c>
    </row>
    <row r="591" spans="5:14">
      <c r="E591" s="79"/>
      <c r="J591" s="72"/>
      <c r="L591">
        <v>565</v>
      </c>
      <c r="M591" s="96">
        <f>SUM($N$27:N590)</f>
        <v>253860489000</v>
      </c>
      <c r="N591" s="97">
        <f t="shared" si="11"/>
        <v>1803621250</v>
      </c>
    </row>
    <row r="592" spans="5:14">
      <c r="E592" s="79"/>
      <c r="J592" s="72"/>
      <c r="L592">
        <v>566</v>
      </c>
      <c r="M592" s="96">
        <f>SUM($N$27:N591)</f>
        <v>255664110250</v>
      </c>
      <c r="N592" s="97">
        <f t="shared" si="11"/>
        <v>1813214960</v>
      </c>
    </row>
    <row r="593" spans="5:14">
      <c r="E593" s="79"/>
      <c r="J593" s="72"/>
      <c r="L593">
        <v>567</v>
      </c>
      <c r="M593" s="96">
        <f>SUM($N$27:N592)</f>
        <v>257477325210</v>
      </c>
      <c r="N593" s="97">
        <f t="shared" si="11"/>
        <v>1822842630</v>
      </c>
    </row>
    <row r="594" spans="5:14">
      <c r="E594" s="79"/>
      <c r="J594" s="72"/>
      <c r="L594">
        <v>568</v>
      </c>
      <c r="M594" s="96">
        <f>SUM($N$27:N593)</f>
        <v>259300167840</v>
      </c>
      <c r="N594" s="97">
        <f t="shared" si="11"/>
        <v>1832504320</v>
      </c>
    </row>
    <row r="595" spans="5:14">
      <c r="E595" s="79"/>
      <c r="J595" s="72"/>
      <c r="L595">
        <v>569</v>
      </c>
      <c r="M595" s="96">
        <f>SUM($N$27:N594)</f>
        <v>261132672160</v>
      </c>
      <c r="N595" s="97">
        <f t="shared" si="11"/>
        <v>1842200090</v>
      </c>
    </row>
    <row r="596" spans="5:14">
      <c r="E596" s="79"/>
      <c r="J596" s="72"/>
      <c r="L596">
        <v>570</v>
      </c>
      <c r="M596" s="96">
        <f>SUM($N$27:N595)</f>
        <v>262974872250</v>
      </c>
      <c r="N596" s="97">
        <f t="shared" si="11"/>
        <v>1851930000</v>
      </c>
    </row>
    <row r="597" spans="5:14">
      <c r="E597" s="79"/>
      <c r="J597" s="72"/>
      <c r="L597">
        <v>571</v>
      </c>
      <c r="M597" s="96">
        <f>SUM($N$27:N596)</f>
        <v>264826802250</v>
      </c>
      <c r="N597" s="97">
        <f t="shared" si="11"/>
        <v>1861694110</v>
      </c>
    </row>
    <row r="598" spans="5:14">
      <c r="E598" s="79"/>
      <c r="J598" s="72"/>
      <c r="L598">
        <v>572</v>
      </c>
      <c r="M598" s="96">
        <f>SUM($N$27:N597)</f>
        <v>266688496360</v>
      </c>
      <c r="N598" s="97">
        <f t="shared" si="11"/>
        <v>1871492480</v>
      </c>
    </row>
    <row r="599" spans="5:14">
      <c r="E599" s="79"/>
      <c r="J599" s="72"/>
      <c r="L599">
        <v>573</v>
      </c>
      <c r="M599" s="96">
        <f>SUM($N$27:N598)</f>
        <v>268559988840</v>
      </c>
      <c r="N599" s="97">
        <f t="shared" si="11"/>
        <v>1881325170</v>
      </c>
    </row>
    <row r="600" spans="5:14">
      <c r="E600" s="79"/>
      <c r="J600" s="72"/>
      <c r="L600">
        <v>574</v>
      </c>
      <c r="M600" s="96">
        <f>SUM($N$27:N599)</f>
        <v>270441314010</v>
      </c>
      <c r="N600" s="97">
        <f t="shared" si="11"/>
        <v>1891192240</v>
      </c>
    </row>
    <row r="601" spans="5:14">
      <c r="E601" s="79"/>
      <c r="J601" s="72"/>
      <c r="L601">
        <v>575</v>
      </c>
      <c r="M601" s="96">
        <f>SUM($N$27:N600)</f>
        <v>272332506250</v>
      </c>
      <c r="N601" s="97">
        <f t="shared" si="11"/>
        <v>1901093750</v>
      </c>
    </row>
    <row r="602" spans="5:14">
      <c r="E602" s="79"/>
      <c r="J602" s="72"/>
      <c r="L602">
        <v>576</v>
      </c>
      <c r="M602" s="96">
        <f>SUM($N$27:N601)</f>
        <v>274233600000</v>
      </c>
      <c r="N602" s="97">
        <f t="shared" si="11"/>
        <v>1911029760</v>
      </c>
    </row>
    <row r="603" spans="5:14">
      <c r="E603" s="79"/>
      <c r="J603" s="72"/>
      <c r="L603">
        <v>577</v>
      </c>
      <c r="M603" s="96">
        <f>SUM($N$27:N602)</f>
        <v>276144629760</v>
      </c>
      <c r="N603" s="97">
        <f t="shared" si="11"/>
        <v>1921000330</v>
      </c>
    </row>
    <row r="604" spans="5:14">
      <c r="E604" s="79"/>
      <c r="J604" s="72"/>
      <c r="L604">
        <v>578</v>
      </c>
      <c r="M604" s="96">
        <f>SUM($N$27:N603)</f>
        <v>278065630090</v>
      </c>
      <c r="N604" s="97">
        <f t="shared" ref="N604:N667" si="12">10*L604^3</f>
        <v>1931005520</v>
      </c>
    </row>
    <row r="605" spans="5:14">
      <c r="E605" s="79"/>
      <c r="J605" s="72"/>
      <c r="L605">
        <v>579</v>
      </c>
      <c r="M605" s="96">
        <f>SUM($N$27:N604)</f>
        <v>279996635610</v>
      </c>
      <c r="N605" s="97">
        <f t="shared" si="12"/>
        <v>1941045390</v>
      </c>
    </row>
    <row r="606" spans="5:14">
      <c r="E606" s="79"/>
      <c r="J606" s="72"/>
      <c r="L606">
        <v>580</v>
      </c>
      <c r="M606" s="96">
        <f>SUM($N$27:N605)</f>
        <v>281937681000</v>
      </c>
      <c r="N606" s="97">
        <f t="shared" si="12"/>
        <v>1951120000</v>
      </c>
    </row>
    <row r="607" spans="5:14">
      <c r="E607" s="79"/>
      <c r="J607" s="72"/>
      <c r="L607">
        <v>581</v>
      </c>
      <c r="M607" s="96">
        <f>SUM($N$27:N606)</f>
        <v>283888801000</v>
      </c>
      <c r="N607" s="97">
        <f t="shared" si="12"/>
        <v>1961229410</v>
      </c>
    </row>
    <row r="608" spans="5:14">
      <c r="E608" s="79"/>
      <c r="J608" s="72"/>
      <c r="L608">
        <v>582</v>
      </c>
      <c r="M608" s="96">
        <f>SUM($N$27:N607)</f>
        <v>285850030410</v>
      </c>
      <c r="N608" s="97">
        <f t="shared" si="12"/>
        <v>1971373680</v>
      </c>
    </row>
    <row r="609" spans="5:14">
      <c r="E609" s="79"/>
      <c r="J609" s="72"/>
      <c r="L609">
        <v>583</v>
      </c>
      <c r="M609" s="96">
        <f>SUM($N$27:N608)</f>
        <v>287821404090</v>
      </c>
      <c r="N609" s="97">
        <f t="shared" si="12"/>
        <v>1981552870</v>
      </c>
    </row>
    <row r="610" spans="5:14">
      <c r="E610" s="79"/>
      <c r="J610" s="72"/>
      <c r="L610">
        <v>584</v>
      </c>
      <c r="M610" s="96">
        <f>SUM($N$27:N609)</f>
        <v>289802956960</v>
      </c>
      <c r="N610" s="97">
        <f t="shared" si="12"/>
        <v>1991767040</v>
      </c>
    </row>
    <row r="611" spans="5:14">
      <c r="E611" s="79"/>
      <c r="J611" s="72"/>
      <c r="L611">
        <v>585</v>
      </c>
      <c r="M611" s="96">
        <f>SUM($N$27:N610)</f>
        <v>291794724000</v>
      </c>
      <c r="N611" s="97">
        <f t="shared" si="12"/>
        <v>2002016250</v>
      </c>
    </row>
    <row r="612" spans="5:14">
      <c r="E612" s="79"/>
      <c r="J612" s="72"/>
      <c r="L612">
        <v>586</v>
      </c>
      <c r="M612" s="96">
        <f>SUM($N$27:N611)</f>
        <v>293796740250</v>
      </c>
      <c r="N612" s="97">
        <f t="shared" si="12"/>
        <v>2012300560</v>
      </c>
    </row>
    <row r="613" spans="5:14">
      <c r="E613" s="79"/>
      <c r="J613" s="72"/>
      <c r="L613">
        <v>587</v>
      </c>
      <c r="M613" s="96">
        <f>SUM($N$27:N612)</f>
        <v>295809040810</v>
      </c>
      <c r="N613" s="97">
        <f t="shared" si="12"/>
        <v>2022620030</v>
      </c>
    </row>
    <row r="614" spans="5:14">
      <c r="E614" s="79"/>
      <c r="J614" s="72"/>
      <c r="L614">
        <v>588</v>
      </c>
      <c r="M614" s="96">
        <f>SUM($N$27:N613)</f>
        <v>297831660840</v>
      </c>
      <c r="N614" s="97">
        <f t="shared" si="12"/>
        <v>2032974720</v>
      </c>
    </row>
    <row r="615" spans="5:14">
      <c r="E615" s="79"/>
      <c r="J615" s="72"/>
      <c r="L615">
        <v>589</v>
      </c>
      <c r="M615" s="96">
        <f>SUM($N$27:N614)</f>
        <v>299864635560</v>
      </c>
      <c r="N615" s="97">
        <f t="shared" si="12"/>
        <v>2043364690</v>
      </c>
    </row>
    <row r="616" spans="5:14">
      <c r="E616" s="79"/>
      <c r="J616" s="72"/>
      <c r="L616">
        <v>590</v>
      </c>
      <c r="M616" s="96">
        <f>SUM($N$27:N615)</f>
        <v>301908000250</v>
      </c>
      <c r="N616" s="97">
        <f t="shared" si="12"/>
        <v>2053790000</v>
      </c>
    </row>
    <row r="617" spans="5:14">
      <c r="E617" s="79"/>
      <c r="J617" s="72"/>
      <c r="L617">
        <v>591</v>
      </c>
      <c r="M617" s="96">
        <f>SUM($N$27:N616)</f>
        <v>303961790250</v>
      </c>
      <c r="N617" s="97">
        <f t="shared" si="12"/>
        <v>2064250710</v>
      </c>
    </row>
    <row r="618" spans="5:14">
      <c r="E618" s="79"/>
      <c r="J618" s="72"/>
      <c r="L618">
        <v>592</v>
      </c>
      <c r="M618" s="96">
        <f>SUM($N$27:N617)</f>
        <v>306026040960</v>
      </c>
      <c r="N618" s="97">
        <f t="shared" si="12"/>
        <v>2074746880</v>
      </c>
    </row>
    <row r="619" spans="5:14">
      <c r="E619" s="79"/>
      <c r="J619" s="72"/>
      <c r="L619">
        <v>593</v>
      </c>
      <c r="M619" s="96">
        <f>SUM($N$27:N618)</f>
        <v>308100787840</v>
      </c>
      <c r="N619" s="97">
        <f t="shared" si="12"/>
        <v>2085278570</v>
      </c>
    </row>
    <row r="620" spans="5:14">
      <c r="E620" s="79"/>
      <c r="J620" s="72"/>
      <c r="L620">
        <v>594</v>
      </c>
      <c r="M620" s="96">
        <f>SUM($N$27:N619)</f>
        <v>310186066410</v>
      </c>
      <c r="N620" s="97">
        <f t="shared" si="12"/>
        <v>2095845840</v>
      </c>
    </row>
    <row r="621" spans="5:14">
      <c r="E621" s="79"/>
      <c r="J621" s="72"/>
      <c r="L621">
        <v>595</v>
      </c>
      <c r="M621" s="96">
        <f>SUM($N$27:N620)</f>
        <v>312281912250</v>
      </c>
      <c r="N621" s="97">
        <f t="shared" si="12"/>
        <v>2106448750</v>
      </c>
    </row>
    <row r="622" spans="5:14">
      <c r="E622" s="79"/>
      <c r="J622" s="72"/>
      <c r="L622">
        <v>596</v>
      </c>
      <c r="M622" s="96">
        <f>SUM($N$27:N621)</f>
        <v>314388361000</v>
      </c>
      <c r="N622" s="97">
        <f t="shared" si="12"/>
        <v>2117087360</v>
      </c>
    </row>
    <row r="623" spans="5:14">
      <c r="E623" s="79"/>
      <c r="J623" s="72"/>
      <c r="L623">
        <v>597</v>
      </c>
      <c r="M623" s="96">
        <f>SUM($N$27:N622)</f>
        <v>316505448360</v>
      </c>
      <c r="N623" s="97">
        <f t="shared" si="12"/>
        <v>2127761730</v>
      </c>
    </row>
    <row r="624" spans="5:14">
      <c r="E624" s="79"/>
      <c r="J624" s="72"/>
      <c r="L624">
        <v>598</v>
      </c>
      <c r="M624" s="96">
        <f>SUM($N$27:N623)</f>
        <v>318633210090</v>
      </c>
      <c r="N624" s="97">
        <f t="shared" si="12"/>
        <v>2138471920</v>
      </c>
    </row>
    <row r="625" spans="5:14">
      <c r="E625" s="79"/>
      <c r="J625" s="72"/>
      <c r="L625">
        <v>599</v>
      </c>
      <c r="M625" s="96">
        <f>SUM($N$27:N624)</f>
        <v>320771682010</v>
      </c>
      <c r="N625" s="97">
        <f t="shared" si="12"/>
        <v>2149217990</v>
      </c>
    </row>
    <row r="626" spans="5:14">
      <c r="E626" s="79"/>
      <c r="J626" s="72"/>
      <c r="L626">
        <v>600</v>
      </c>
      <c r="M626" s="96">
        <f>SUM($N$27:N625)</f>
        <v>322920900000</v>
      </c>
      <c r="N626" s="97">
        <f t="shared" si="12"/>
        <v>2160000000</v>
      </c>
    </row>
    <row r="627" spans="5:14">
      <c r="E627" s="79"/>
      <c r="J627" s="72"/>
      <c r="L627">
        <v>601</v>
      </c>
      <c r="M627" s="96">
        <f>SUM($N$27:N626)</f>
        <v>325080900000</v>
      </c>
      <c r="N627" s="97">
        <f t="shared" si="12"/>
        <v>2170818010</v>
      </c>
    </row>
    <row r="628" spans="5:14">
      <c r="E628" s="79"/>
      <c r="J628" s="72"/>
      <c r="L628">
        <v>602</v>
      </c>
      <c r="M628" s="96">
        <f>SUM($N$27:N627)</f>
        <v>327251718010</v>
      </c>
      <c r="N628" s="97">
        <f t="shared" si="12"/>
        <v>2181672080</v>
      </c>
    </row>
    <row r="629" spans="5:14">
      <c r="E629" s="79"/>
      <c r="J629" s="72"/>
      <c r="L629">
        <v>603</v>
      </c>
      <c r="M629" s="96">
        <f>SUM($N$27:N628)</f>
        <v>329433390090</v>
      </c>
      <c r="N629" s="97">
        <f t="shared" si="12"/>
        <v>2192562270</v>
      </c>
    </row>
    <row r="630" spans="5:14">
      <c r="E630" s="79"/>
      <c r="J630" s="72"/>
      <c r="L630">
        <v>604</v>
      </c>
      <c r="M630" s="96">
        <f>SUM($N$27:N629)</f>
        <v>331625952360</v>
      </c>
      <c r="N630" s="97">
        <f t="shared" si="12"/>
        <v>2203488640</v>
      </c>
    </row>
    <row r="631" spans="5:14">
      <c r="E631" s="79"/>
      <c r="J631" s="72"/>
      <c r="L631">
        <v>605</v>
      </c>
      <c r="M631" s="96">
        <f>SUM($N$27:N630)</f>
        <v>333829441000</v>
      </c>
      <c r="N631" s="97">
        <f t="shared" si="12"/>
        <v>2214451250</v>
      </c>
    </row>
    <row r="632" spans="5:14">
      <c r="J632" s="72"/>
      <c r="L632">
        <v>606</v>
      </c>
      <c r="M632" s="96">
        <f>SUM($N$27:N631)</f>
        <v>336043892250</v>
      </c>
      <c r="N632" s="97">
        <f t="shared" si="12"/>
        <v>2225450160</v>
      </c>
    </row>
    <row r="633" spans="5:14">
      <c r="J633" s="72"/>
      <c r="L633">
        <v>607</v>
      </c>
      <c r="M633" s="96">
        <f>SUM($N$27:N632)</f>
        <v>338269342410</v>
      </c>
      <c r="N633" s="97">
        <f t="shared" si="12"/>
        <v>2236485430</v>
      </c>
    </row>
    <row r="634" spans="5:14">
      <c r="J634" s="72"/>
      <c r="L634">
        <v>608</v>
      </c>
      <c r="M634" s="96">
        <f>SUM($N$27:N633)</f>
        <v>340505827840</v>
      </c>
      <c r="N634" s="97">
        <f t="shared" si="12"/>
        <v>2247557120</v>
      </c>
    </row>
    <row r="635" spans="5:14">
      <c r="J635" s="72"/>
      <c r="L635">
        <v>609</v>
      </c>
      <c r="M635" s="96">
        <f>SUM($N$27:N634)</f>
        <v>342753384960</v>
      </c>
      <c r="N635" s="97">
        <f t="shared" si="12"/>
        <v>2258665290</v>
      </c>
    </row>
    <row r="636" spans="5:14">
      <c r="J636" s="72"/>
      <c r="L636">
        <v>610</v>
      </c>
      <c r="M636" s="96">
        <f>SUM($N$27:N635)</f>
        <v>345012050250</v>
      </c>
      <c r="N636" s="97">
        <f t="shared" si="12"/>
        <v>2269810000</v>
      </c>
    </row>
    <row r="637" spans="5:14">
      <c r="J637" s="72"/>
      <c r="L637">
        <v>611</v>
      </c>
      <c r="M637" s="96">
        <f>SUM($N$27:N636)</f>
        <v>347281860250</v>
      </c>
      <c r="N637" s="97">
        <f t="shared" si="12"/>
        <v>2280991310</v>
      </c>
    </row>
    <row r="638" spans="5:14">
      <c r="J638" s="72"/>
      <c r="L638">
        <v>612</v>
      </c>
      <c r="M638" s="96">
        <f>SUM($N$27:N637)</f>
        <v>349562851560</v>
      </c>
      <c r="N638" s="97">
        <f t="shared" si="12"/>
        <v>2292209280</v>
      </c>
    </row>
    <row r="639" spans="5:14">
      <c r="J639" s="72"/>
      <c r="L639">
        <v>613</v>
      </c>
      <c r="M639" s="96">
        <f>SUM($N$27:N638)</f>
        <v>351855060840</v>
      </c>
      <c r="N639" s="97">
        <f t="shared" si="12"/>
        <v>2303463970</v>
      </c>
    </row>
    <row r="640" spans="5:14">
      <c r="J640" s="72"/>
      <c r="L640">
        <v>614</v>
      </c>
      <c r="M640" s="96">
        <f>SUM($N$27:N639)</f>
        <v>354158524810</v>
      </c>
      <c r="N640" s="97">
        <f t="shared" si="12"/>
        <v>2314755440</v>
      </c>
    </row>
    <row r="641" spans="10:14">
      <c r="J641" s="72"/>
      <c r="L641">
        <v>615</v>
      </c>
      <c r="M641" s="96">
        <f>SUM($N$27:N640)</f>
        <v>356473280250</v>
      </c>
      <c r="N641" s="97">
        <f t="shared" si="12"/>
        <v>2326083750</v>
      </c>
    </row>
    <row r="642" spans="10:14">
      <c r="J642" s="72"/>
      <c r="L642">
        <v>616</v>
      </c>
      <c r="M642" s="96">
        <f>SUM($N$27:N641)</f>
        <v>358799364000</v>
      </c>
      <c r="N642" s="97">
        <f t="shared" si="12"/>
        <v>2337448960</v>
      </c>
    </row>
    <row r="643" spans="10:14">
      <c r="J643" s="72"/>
      <c r="L643">
        <v>617</v>
      </c>
      <c r="M643" s="96">
        <f>SUM($N$27:N642)</f>
        <v>361136812960</v>
      </c>
      <c r="N643" s="97">
        <f t="shared" si="12"/>
        <v>2348851130</v>
      </c>
    </row>
    <row r="644" spans="10:14">
      <c r="J644" s="72"/>
      <c r="L644">
        <v>618</v>
      </c>
      <c r="M644" s="96">
        <f>SUM($N$27:N643)</f>
        <v>363485664090</v>
      </c>
      <c r="N644" s="97">
        <f t="shared" si="12"/>
        <v>2360290320</v>
      </c>
    </row>
    <row r="645" spans="10:14">
      <c r="J645" s="72"/>
      <c r="L645">
        <v>619</v>
      </c>
      <c r="M645" s="96">
        <f>SUM($N$27:N644)</f>
        <v>365845954410</v>
      </c>
      <c r="N645" s="97">
        <f t="shared" si="12"/>
        <v>2371766590</v>
      </c>
    </row>
    <row r="646" spans="10:14">
      <c r="J646" s="72"/>
      <c r="L646">
        <v>620</v>
      </c>
      <c r="M646" s="96">
        <f>SUM($N$27:N645)</f>
        <v>368217721000</v>
      </c>
      <c r="N646" s="97">
        <f t="shared" si="12"/>
        <v>2383280000</v>
      </c>
    </row>
    <row r="647" spans="10:14">
      <c r="J647" s="72"/>
      <c r="L647">
        <v>621</v>
      </c>
      <c r="M647" s="96">
        <f>SUM($N$27:N646)</f>
        <v>370601001000</v>
      </c>
      <c r="N647" s="97">
        <f t="shared" si="12"/>
        <v>2394830610</v>
      </c>
    </row>
    <row r="648" spans="10:14">
      <c r="J648" s="72"/>
      <c r="L648">
        <v>622</v>
      </c>
      <c r="M648" s="96">
        <f>SUM($N$27:N647)</f>
        <v>372995831610</v>
      </c>
      <c r="N648" s="97">
        <f t="shared" si="12"/>
        <v>2406418480</v>
      </c>
    </row>
    <row r="649" spans="10:14">
      <c r="J649" s="72"/>
      <c r="L649">
        <v>623</v>
      </c>
      <c r="M649" s="96">
        <f>SUM($N$27:N648)</f>
        <v>375402250090</v>
      </c>
      <c r="N649" s="97">
        <f t="shared" si="12"/>
        <v>2418043670</v>
      </c>
    </row>
    <row r="650" spans="10:14">
      <c r="J650" s="72"/>
      <c r="L650">
        <v>624</v>
      </c>
      <c r="M650" s="96">
        <f>SUM($N$27:N649)</f>
        <v>377820293760</v>
      </c>
      <c r="N650" s="97">
        <f t="shared" si="12"/>
        <v>2429706240</v>
      </c>
    </row>
    <row r="651" spans="10:14">
      <c r="J651" s="72"/>
      <c r="L651">
        <v>625</v>
      </c>
      <c r="M651" s="96">
        <f>SUM($N$27:N650)</f>
        <v>380250000000</v>
      </c>
      <c r="N651" s="97">
        <f t="shared" si="12"/>
        <v>2441406250</v>
      </c>
    </row>
    <row r="652" spans="10:14">
      <c r="J652" s="72"/>
      <c r="L652">
        <v>626</v>
      </c>
      <c r="M652" s="96">
        <f>SUM($N$27:N651)</f>
        <v>382691406250</v>
      </c>
      <c r="N652" s="97">
        <f t="shared" si="12"/>
        <v>2453143760</v>
      </c>
    </row>
    <row r="653" spans="10:14">
      <c r="J653" s="72"/>
      <c r="L653">
        <v>627</v>
      </c>
      <c r="M653" s="96">
        <f>SUM($N$27:N652)</f>
        <v>385144550010</v>
      </c>
      <c r="N653" s="97">
        <f t="shared" si="12"/>
        <v>2464918830</v>
      </c>
    </row>
    <row r="654" spans="10:14">
      <c r="J654" s="72"/>
      <c r="L654">
        <v>628</v>
      </c>
      <c r="M654" s="96">
        <f>SUM($N$27:N653)</f>
        <v>387609468840</v>
      </c>
      <c r="N654" s="97">
        <f t="shared" si="12"/>
        <v>2476731520</v>
      </c>
    </row>
    <row r="655" spans="10:14">
      <c r="J655" s="72"/>
      <c r="L655">
        <v>629</v>
      </c>
      <c r="M655" s="96">
        <f>SUM($N$27:N654)</f>
        <v>390086200360</v>
      </c>
      <c r="N655" s="97">
        <f t="shared" si="12"/>
        <v>2488581890</v>
      </c>
    </row>
    <row r="656" spans="10:14">
      <c r="L656">
        <v>630</v>
      </c>
      <c r="M656" s="96">
        <f>SUM($N$27:N655)</f>
        <v>392574782250</v>
      </c>
      <c r="N656" s="97">
        <f t="shared" si="12"/>
        <v>2500470000</v>
      </c>
    </row>
    <row r="657" spans="12:14">
      <c r="L657">
        <v>631</v>
      </c>
      <c r="M657" s="96">
        <f>SUM($N$27:N656)</f>
        <v>395075252250</v>
      </c>
      <c r="N657" s="97">
        <f t="shared" si="12"/>
        <v>2512395910</v>
      </c>
    </row>
    <row r="658" spans="12:14">
      <c r="L658">
        <v>632</v>
      </c>
      <c r="M658" s="96">
        <f>SUM($N$27:N657)</f>
        <v>397587648160</v>
      </c>
      <c r="N658" s="97">
        <f t="shared" si="12"/>
        <v>2524359680</v>
      </c>
    </row>
    <row r="659" spans="12:14">
      <c r="L659">
        <v>633</v>
      </c>
      <c r="M659" s="96">
        <f>SUM($N$27:N658)</f>
        <v>400112007840</v>
      </c>
      <c r="N659" s="97">
        <f t="shared" si="12"/>
        <v>2536361370</v>
      </c>
    </row>
    <row r="660" spans="12:14">
      <c r="L660">
        <v>634</v>
      </c>
      <c r="M660" s="96">
        <f>SUM($N$27:N659)</f>
        <v>402648369210</v>
      </c>
      <c r="N660" s="97">
        <f t="shared" si="12"/>
        <v>2548401040</v>
      </c>
    </row>
    <row r="661" spans="12:14">
      <c r="L661">
        <v>635</v>
      </c>
      <c r="M661" s="96">
        <f>SUM($N$27:N660)</f>
        <v>405196770250</v>
      </c>
      <c r="N661" s="97">
        <f t="shared" si="12"/>
        <v>2560478750</v>
      </c>
    </row>
    <row r="662" spans="12:14">
      <c r="L662">
        <v>636</v>
      </c>
      <c r="M662" s="96">
        <f>SUM($N$27:N661)</f>
        <v>407757249000</v>
      </c>
      <c r="N662" s="97">
        <f t="shared" si="12"/>
        <v>2572594560</v>
      </c>
    </row>
    <row r="663" spans="12:14">
      <c r="L663">
        <v>637</v>
      </c>
      <c r="M663" s="96">
        <f>SUM($N$27:N662)</f>
        <v>410329843560</v>
      </c>
      <c r="N663" s="97">
        <f t="shared" si="12"/>
        <v>2584748530</v>
      </c>
    </row>
    <row r="664" spans="12:14">
      <c r="L664">
        <v>638</v>
      </c>
      <c r="M664" s="96">
        <f>SUM($N$27:N663)</f>
        <v>412914592090</v>
      </c>
      <c r="N664" s="97">
        <f t="shared" si="12"/>
        <v>2596940720</v>
      </c>
    </row>
    <row r="665" spans="12:14">
      <c r="L665">
        <v>639</v>
      </c>
      <c r="M665" s="96">
        <f>SUM($N$27:N664)</f>
        <v>415511532810</v>
      </c>
      <c r="N665" s="97">
        <f t="shared" si="12"/>
        <v>2609171190</v>
      </c>
    </row>
    <row r="666" spans="12:14">
      <c r="L666">
        <v>640</v>
      </c>
      <c r="M666" s="96">
        <f>SUM($N$27:N665)</f>
        <v>418120704000</v>
      </c>
      <c r="N666" s="97">
        <f t="shared" si="12"/>
        <v>2621440000</v>
      </c>
    </row>
    <row r="667" spans="12:14">
      <c r="L667">
        <v>641</v>
      </c>
      <c r="M667" s="96">
        <f>SUM($N$27:N666)</f>
        <v>420742144000</v>
      </c>
      <c r="N667" s="97">
        <f t="shared" si="12"/>
        <v>2633747210</v>
      </c>
    </row>
    <row r="668" spans="12:14">
      <c r="L668">
        <v>642</v>
      </c>
      <c r="M668" s="96">
        <f>SUM($N$27:N667)</f>
        <v>423375891210</v>
      </c>
      <c r="N668" s="97">
        <f t="shared" ref="N668:N731" si="13">10*L668^3</f>
        <v>2646092880</v>
      </c>
    </row>
    <row r="669" spans="12:14">
      <c r="L669">
        <v>643</v>
      </c>
      <c r="M669" s="96">
        <f>SUM($N$27:N668)</f>
        <v>426021984090</v>
      </c>
      <c r="N669" s="97">
        <f t="shared" si="13"/>
        <v>2658477070</v>
      </c>
    </row>
    <row r="670" spans="12:14">
      <c r="L670">
        <v>644</v>
      </c>
      <c r="M670" s="96">
        <f>SUM($N$27:N669)</f>
        <v>428680461160</v>
      </c>
      <c r="N670" s="97">
        <f t="shared" si="13"/>
        <v>2670899840</v>
      </c>
    </row>
    <row r="671" spans="12:14">
      <c r="L671">
        <v>645</v>
      </c>
      <c r="M671" s="96">
        <f>SUM($N$27:N670)</f>
        <v>431351361000</v>
      </c>
      <c r="N671" s="97">
        <f t="shared" si="13"/>
        <v>2683361250</v>
      </c>
    </row>
    <row r="672" spans="12:14">
      <c r="L672">
        <v>646</v>
      </c>
      <c r="M672" s="96">
        <f>SUM($N$27:N671)</f>
        <v>434034722250</v>
      </c>
      <c r="N672" s="97">
        <f t="shared" si="13"/>
        <v>2695861360</v>
      </c>
    </row>
    <row r="673" spans="12:14">
      <c r="L673">
        <v>647</v>
      </c>
      <c r="M673" s="96">
        <f>SUM($N$27:N672)</f>
        <v>436730583610</v>
      </c>
      <c r="N673" s="97">
        <f t="shared" si="13"/>
        <v>2708400230</v>
      </c>
    </row>
    <row r="674" spans="12:14">
      <c r="L674">
        <v>648</v>
      </c>
      <c r="M674" s="96">
        <f>SUM($N$27:N673)</f>
        <v>439438983840</v>
      </c>
      <c r="N674" s="97">
        <f t="shared" si="13"/>
        <v>2720977920</v>
      </c>
    </row>
    <row r="675" spans="12:14">
      <c r="L675">
        <v>649</v>
      </c>
      <c r="M675" s="96">
        <f>SUM($N$27:N674)</f>
        <v>442159961760</v>
      </c>
      <c r="N675" s="97">
        <f t="shared" si="13"/>
        <v>2733594490</v>
      </c>
    </row>
    <row r="676" spans="12:14">
      <c r="L676">
        <v>650</v>
      </c>
      <c r="M676" s="96">
        <f>SUM($N$27:N675)</f>
        <v>444893556250</v>
      </c>
      <c r="N676" s="97">
        <f t="shared" si="13"/>
        <v>2746250000</v>
      </c>
    </row>
    <row r="677" spans="12:14">
      <c r="L677">
        <v>651</v>
      </c>
      <c r="M677" s="96">
        <f>SUM($N$27:N676)</f>
        <v>447639806250</v>
      </c>
      <c r="N677" s="97">
        <f t="shared" si="13"/>
        <v>2758944510</v>
      </c>
    </row>
    <row r="678" spans="12:14">
      <c r="L678">
        <v>652</v>
      </c>
      <c r="M678" s="96">
        <f>SUM($N$27:N677)</f>
        <v>450398750760</v>
      </c>
      <c r="N678" s="97">
        <f t="shared" si="13"/>
        <v>2771678080</v>
      </c>
    </row>
    <row r="679" spans="12:14">
      <c r="L679">
        <v>653</v>
      </c>
      <c r="M679" s="96">
        <f>SUM($N$27:N678)</f>
        <v>453170428840</v>
      </c>
      <c r="N679" s="97">
        <f t="shared" si="13"/>
        <v>2784450770</v>
      </c>
    </row>
    <row r="680" spans="12:14">
      <c r="L680">
        <v>654</v>
      </c>
      <c r="M680" s="96">
        <f>SUM($N$27:N679)</f>
        <v>455954879610</v>
      </c>
      <c r="N680" s="97">
        <f t="shared" si="13"/>
        <v>2797262640</v>
      </c>
    </row>
    <row r="681" spans="12:14">
      <c r="L681">
        <v>655</v>
      </c>
      <c r="M681" s="96">
        <f>SUM($N$27:N680)</f>
        <v>458752142250</v>
      </c>
      <c r="N681" s="97">
        <f t="shared" si="13"/>
        <v>2810113750</v>
      </c>
    </row>
    <row r="682" spans="12:14">
      <c r="L682">
        <v>656</v>
      </c>
      <c r="M682" s="96">
        <f>SUM($N$27:N681)</f>
        <v>461562256000</v>
      </c>
      <c r="N682" s="97">
        <f t="shared" si="13"/>
        <v>2823004160</v>
      </c>
    </row>
    <row r="683" spans="12:14">
      <c r="L683">
        <v>657</v>
      </c>
      <c r="M683" s="96">
        <f>SUM($N$27:N682)</f>
        <v>464385260160</v>
      </c>
      <c r="N683" s="97">
        <f t="shared" si="13"/>
        <v>2835933930</v>
      </c>
    </row>
    <row r="684" spans="12:14">
      <c r="L684">
        <v>658</v>
      </c>
      <c r="M684" s="96">
        <f>SUM($N$27:N683)</f>
        <v>467221194090</v>
      </c>
      <c r="N684" s="97">
        <f t="shared" si="13"/>
        <v>2848903120</v>
      </c>
    </row>
    <row r="685" spans="12:14">
      <c r="L685">
        <v>659</v>
      </c>
      <c r="M685" s="96">
        <f>SUM($N$27:N684)</f>
        <v>470070097210</v>
      </c>
      <c r="N685" s="97">
        <f t="shared" si="13"/>
        <v>2861911790</v>
      </c>
    </row>
    <row r="686" spans="12:14">
      <c r="L686">
        <v>660</v>
      </c>
      <c r="M686" s="96">
        <f>SUM($N$27:N685)</f>
        <v>472932009000</v>
      </c>
      <c r="N686" s="97">
        <f t="shared" si="13"/>
        <v>2874960000</v>
      </c>
    </row>
    <row r="687" spans="12:14">
      <c r="L687">
        <v>661</v>
      </c>
      <c r="M687" s="96">
        <f>SUM($N$27:N686)</f>
        <v>475806969000</v>
      </c>
      <c r="N687" s="97">
        <f t="shared" si="13"/>
        <v>2888047810</v>
      </c>
    </row>
    <row r="688" spans="12:14">
      <c r="L688">
        <v>662</v>
      </c>
      <c r="M688" s="96">
        <f>SUM($N$27:N687)</f>
        <v>478695016810</v>
      </c>
      <c r="N688" s="97">
        <f t="shared" si="13"/>
        <v>2901175280</v>
      </c>
    </row>
    <row r="689" spans="12:14">
      <c r="L689">
        <v>663</v>
      </c>
      <c r="M689" s="96">
        <f>SUM($N$27:N688)</f>
        <v>481596192090</v>
      </c>
      <c r="N689" s="97">
        <f t="shared" si="13"/>
        <v>2914342470</v>
      </c>
    </row>
    <row r="690" spans="12:14">
      <c r="L690">
        <v>664</v>
      </c>
      <c r="M690" s="96">
        <f>SUM($N$27:N689)</f>
        <v>484510534560</v>
      </c>
      <c r="N690" s="97">
        <f t="shared" si="13"/>
        <v>2927549440</v>
      </c>
    </row>
    <row r="691" spans="12:14">
      <c r="L691">
        <v>665</v>
      </c>
      <c r="M691" s="96">
        <f>SUM($N$27:N690)</f>
        <v>487438084000</v>
      </c>
      <c r="N691" s="97">
        <f t="shared" si="13"/>
        <v>2940796250</v>
      </c>
    </row>
    <row r="692" spans="12:14">
      <c r="L692">
        <v>666</v>
      </c>
      <c r="M692" s="96">
        <f>SUM($N$27:N691)</f>
        <v>490378880250</v>
      </c>
      <c r="N692" s="97">
        <f t="shared" si="13"/>
        <v>2954082960</v>
      </c>
    </row>
    <row r="693" spans="12:14">
      <c r="L693">
        <v>667</v>
      </c>
      <c r="M693" s="96">
        <f>SUM($N$27:N692)</f>
        <v>493332963210</v>
      </c>
      <c r="N693" s="97">
        <f t="shared" si="13"/>
        <v>2967409630</v>
      </c>
    </row>
    <row r="694" spans="12:14">
      <c r="L694">
        <v>668</v>
      </c>
      <c r="M694" s="96">
        <f>SUM($N$27:N693)</f>
        <v>496300372840</v>
      </c>
      <c r="N694" s="97">
        <f t="shared" si="13"/>
        <v>2980776320</v>
      </c>
    </row>
    <row r="695" spans="12:14">
      <c r="L695">
        <v>669</v>
      </c>
      <c r="M695" s="96">
        <f>SUM($N$27:N694)</f>
        <v>499281149160</v>
      </c>
      <c r="N695" s="97">
        <f t="shared" si="13"/>
        <v>2994183090</v>
      </c>
    </row>
    <row r="696" spans="12:14">
      <c r="L696">
        <v>670</v>
      </c>
      <c r="M696" s="96">
        <f>SUM($N$27:N695)</f>
        <v>502275332250</v>
      </c>
      <c r="N696" s="97">
        <f t="shared" si="13"/>
        <v>3007630000</v>
      </c>
    </row>
    <row r="697" spans="12:14">
      <c r="L697">
        <v>671</v>
      </c>
      <c r="M697" s="96">
        <f>SUM($N$27:N696)</f>
        <v>505282962250</v>
      </c>
      <c r="N697" s="97">
        <f t="shared" si="13"/>
        <v>3021117110</v>
      </c>
    </row>
    <row r="698" spans="12:14">
      <c r="L698">
        <v>672</v>
      </c>
      <c r="M698" s="96">
        <f>SUM($N$27:N697)</f>
        <v>508304079360</v>
      </c>
      <c r="N698" s="97">
        <f t="shared" si="13"/>
        <v>3034644480</v>
      </c>
    </row>
    <row r="699" spans="12:14">
      <c r="L699">
        <v>673</v>
      </c>
      <c r="M699" s="96">
        <f>SUM($N$27:N698)</f>
        <v>511338723840</v>
      </c>
      <c r="N699" s="97">
        <f t="shared" si="13"/>
        <v>3048212170</v>
      </c>
    </row>
    <row r="700" spans="12:14">
      <c r="L700">
        <v>674</v>
      </c>
      <c r="M700" s="96">
        <f>SUM($N$27:N699)</f>
        <v>514386936010</v>
      </c>
      <c r="N700" s="97">
        <f t="shared" si="13"/>
        <v>3061820240</v>
      </c>
    </row>
    <row r="701" spans="12:14">
      <c r="L701">
        <v>675</v>
      </c>
      <c r="M701" s="96">
        <f>SUM($N$27:N700)</f>
        <v>517448756250</v>
      </c>
      <c r="N701" s="97">
        <f t="shared" si="13"/>
        <v>3075468750</v>
      </c>
    </row>
    <row r="702" spans="12:14">
      <c r="L702">
        <v>676</v>
      </c>
      <c r="M702" s="96">
        <f>SUM($N$27:N701)</f>
        <v>520524225000</v>
      </c>
      <c r="N702" s="97">
        <f t="shared" si="13"/>
        <v>3089157760</v>
      </c>
    </row>
    <row r="703" spans="12:14">
      <c r="L703">
        <v>677</v>
      </c>
      <c r="M703" s="96">
        <f>SUM($N$27:N702)</f>
        <v>523613382760</v>
      </c>
      <c r="N703" s="97">
        <f t="shared" si="13"/>
        <v>3102887330</v>
      </c>
    </row>
    <row r="704" spans="12:14">
      <c r="L704">
        <v>678</v>
      </c>
      <c r="M704" s="96">
        <f>SUM($N$27:N703)</f>
        <v>526716270090</v>
      </c>
      <c r="N704" s="97">
        <f t="shared" si="13"/>
        <v>3116657520</v>
      </c>
    </row>
    <row r="705" spans="12:14">
      <c r="L705">
        <v>679</v>
      </c>
      <c r="M705" s="96">
        <f>SUM($N$27:N704)</f>
        <v>529832927610</v>
      </c>
      <c r="N705" s="97">
        <f t="shared" si="13"/>
        <v>3130468390</v>
      </c>
    </row>
    <row r="706" spans="12:14">
      <c r="L706">
        <v>680</v>
      </c>
      <c r="M706" s="96">
        <f>SUM($N$27:N705)</f>
        <v>532963396000</v>
      </c>
      <c r="N706" s="97">
        <f t="shared" si="13"/>
        <v>3144320000</v>
      </c>
    </row>
    <row r="707" spans="12:14">
      <c r="L707">
        <v>681</v>
      </c>
      <c r="M707" s="96">
        <f>SUM($N$27:N706)</f>
        <v>536107716000</v>
      </c>
      <c r="N707" s="97">
        <f t="shared" si="13"/>
        <v>3158212410</v>
      </c>
    </row>
    <row r="708" spans="12:14">
      <c r="L708">
        <v>682</v>
      </c>
      <c r="M708" s="96">
        <f>SUM($N$27:N707)</f>
        <v>539265928410</v>
      </c>
      <c r="N708" s="97">
        <f t="shared" si="13"/>
        <v>3172145680</v>
      </c>
    </row>
    <row r="709" spans="12:14">
      <c r="L709">
        <v>683</v>
      </c>
      <c r="M709" s="96">
        <f>SUM($N$27:N708)</f>
        <v>542438074090</v>
      </c>
      <c r="N709" s="97">
        <f t="shared" si="13"/>
        <v>3186119870</v>
      </c>
    </row>
    <row r="710" spans="12:14">
      <c r="L710">
        <v>684</v>
      </c>
      <c r="M710" s="96">
        <f>SUM($N$27:N709)</f>
        <v>545624193960</v>
      </c>
      <c r="N710" s="97">
        <f t="shared" si="13"/>
        <v>3200135040</v>
      </c>
    </row>
    <row r="711" spans="12:14">
      <c r="L711">
        <v>685</v>
      </c>
      <c r="M711" s="96">
        <f>SUM($N$27:N710)</f>
        <v>548824329000</v>
      </c>
      <c r="N711" s="97">
        <f t="shared" si="13"/>
        <v>3214191250</v>
      </c>
    </row>
    <row r="712" spans="12:14">
      <c r="L712">
        <v>686</v>
      </c>
      <c r="M712" s="96">
        <f>SUM($N$27:N711)</f>
        <v>552038520250</v>
      </c>
      <c r="N712" s="97">
        <f t="shared" si="13"/>
        <v>3228288560</v>
      </c>
    </row>
    <row r="713" spans="12:14">
      <c r="L713">
        <v>687</v>
      </c>
      <c r="M713" s="96">
        <f>SUM($N$27:N712)</f>
        <v>555266808810</v>
      </c>
      <c r="N713" s="97">
        <f t="shared" si="13"/>
        <v>3242427030</v>
      </c>
    </row>
    <row r="714" spans="12:14">
      <c r="L714">
        <v>688</v>
      </c>
      <c r="M714" s="96">
        <f>SUM($N$27:N713)</f>
        <v>558509235840</v>
      </c>
      <c r="N714" s="97">
        <f t="shared" si="13"/>
        <v>3256606720</v>
      </c>
    </row>
    <row r="715" spans="12:14">
      <c r="L715">
        <v>689</v>
      </c>
      <c r="M715" s="96">
        <f>SUM($N$27:N714)</f>
        <v>561765842560</v>
      </c>
      <c r="N715" s="97">
        <f t="shared" si="13"/>
        <v>3270827690</v>
      </c>
    </row>
    <row r="716" spans="12:14">
      <c r="L716">
        <v>690</v>
      </c>
      <c r="M716" s="96">
        <f>SUM($N$27:N715)</f>
        <v>565036670250</v>
      </c>
      <c r="N716" s="97">
        <f t="shared" si="13"/>
        <v>3285090000</v>
      </c>
    </row>
    <row r="717" spans="12:14">
      <c r="L717">
        <v>691</v>
      </c>
      <c r="M717" s="96">
        <f>SUM($N$27:N716)</f>
        <v>568321760250</v>
      </c>
      <c r="N717" s="97">
        <f t="shared" si="13"/>
        <v>3299393710</v>
      </c>
    </row>
    <row r="718" spans="12:14">
      <c r="L718">
        <v>692</v>
      </c>
      <c r="M718" s="96">
        <f>SUM($N$27:N717)</f>
        <v>571621153960</v>
      </c>
      <c r="N718" s="97">
        <f t="shared" si="13"/>
        <v>3313738880</v>
      </c>
    </row>
    <row r="719" spans="12:14">
      <c r="L719">
        <v>693</v>
      </c>
      <c r="M719" s="96">
        <f>SUM($N$27:N718)</f>
        <v>574934892840</v>
      </c>
      <c r="N719" s="97">
        <f t="shared" si="13"/>
        <v>3328125570</v>
      </c>
    </row>
    <row r="720" spans="12:14">
      <c r="L720">
        <v>694</v>
      </c>
      <c r="M720" s="96">
        <f>SUM($N$27:N719)</f>
        <v>578263018410</v>
      </c>
      <c r="N720" s="97">
        <f t="shared" si="13"/>
        <v>3342553840</v>
      </c>
    </row>
    <row r="721" spans="12:14">
      <c r="L721">
        <v>695</v>
      </c>
      <c r="M721" s="96">
        <f>SUM($N$27:N720)</f>
        <v>581605572250</v>
      </c>
      <c r="N721" s="97">
        <f t="shared" si="13"/>
        <v>3357023750</v>
      </c>
    </row>
    <row r="722" spans="12:14">
      <c r="L722">
        <v>696</v>
      </c>
      <c r="M722" s="96">
        <f>SUM($N$27:N721)</f>
        <v>584962596000</v>
      </c>
      <c r="N722" s="97">
        <f t="shared" si="13"/>
        <v>3371535360</v>
      </c>
    </row>
    <row r="723" spans="12:14">
      <c r="L723">
        <v>697</v>
      </c>
      <c r="M723" s="96">
        <f>SUM($N$27:N722)</f>
        <v>588334131360</v>
      </c>
      <c r="N723" s="97">
        <f t="shared" si="13"/>
        <v>3386088730</v>
      </c>
    </row>
    <row r="724" spans="12:14">
      <c r="L724">
        <v>698</v>
      </c>
      <c r="M724" s="96">
        <f>SUM($N$27:N723)</f>
        <v>591720220090</v>
      </c>
      <c r="N724" s="97">
        <f t="shared" si="13"/>
        <v>3400683920</v>
      </c>
    </row>
    <row r="725" spans="12:14">
      <c r="L725">
        <v>699</v>
      </c>
      <c r="M725" s="96">
        <f>SUM($N$27:N724)</f>
        <v>595120904010</v>
      </c>
      <c r="N725" s="97">
        <f t="shared" si="13"/>
        <v>3415320990</v>
      </c>
    </row>
    <row r="726" spans="12:14">
      <c r="L726">
        <v>700</v>
      </c>
      <c r="M726" s="96">
        <f>SUM($N$27:N725)</f>
        <v>598536225000</v>
      </c>
      <c r="N726" s="97">
        <f t="shared" si="13"/>
        <v>3430000000</v>
      </c>
    </row>
    <row r="727" spans="12:14">
      <c r="L727">
        <v>701</v>
      </c>
      <c r="M727" s="96">
        <f>SUM($N$27:N726)</f>
        <v>601966225000</v>
      </c>
      <c r="N727" s="97">
        <f t="shared" si="13"/>
        <v>3444721010</v>
      </c>
    </row>
    <row r="728" spans="12:14">
      <c r="L728">
        <v>702</v>
      </c>
      <c r="M728" s="96">
        <f>SUM($N$27:N727)</f>
        <v>605410946010</v>
      </c>
      <c r="N728" s="97">
        <f t="shared" si="13"/>
        <v>3459484080</v>
      </c>
    </row>
    <row r="729" spans="12:14">
      <c r="L729">
        <v>703</v>
      </c>
      <c r="M729" s="96">
        <f>SUM($N$27:N728)</f>
        <v>608870430090</v>
      </c>
      <c r="N729" s="97">
        <f t="shared" si="13"/>
        <v>3474289270</v>
      </c>
    </row>
    <row r="730" spans="12:14">
      <c r="L730">
        <v>704</v>
      </c>
      <c r="M730" s="96">
        <f>SUM($N$27:N729)</f>
        <v>612344719360</v>
      </c>
      <c r="N730" s="97">
        <f t="shared" si="13"/>
        <v>3489136640</v>
      </c>
    </row>
    <row r="731" spans="12:14">
      <c r="L731">
        <v>705</v>
      </c>
      <c r="M731" s="96">
        <f>SUM($N$27:N730)</f>
        <v>615833856000</v>
      </c>
      <c r="N731" s="97">
        <f t="shared" si="13"/>
        <v>3504026250</v>
      </c>
    </row>
    <row r="732" spans="12:14">
      <c r="L732">
        <v>706</v>
      </c>
      <c r="M732" s="96">
        <f>SUM($N$27:N731)</f>
        <v>619337882250</v>
      </c>
      <c r="N732" s="97">
        <f t="shared" ref="N732:N795" si="14">10*L732^3</f>
        <v>3518958160</v>
      </c>
    </row>
    <row r="733" spans="12:14">
      <c r="L733">
        <v>707</v>
      </c>
      <c r="M733" s="96">
        <f>SUM($N$27:N732)</f>
        <v>622856840410</v>
      </c>
      <c r="N733" s="97">
        <f t="shared" si="14"/>
        <v>3533932430</v>
      </c>
    </row>
    <row r="734" spans="12:14">
      <c r="L734">
        <v>708</v>
      </c>
      <c r="M734" s="96">
        <f>SUM($N$27:N733)</f>
        <v>626390772840</v>
      </c>
      <c r="N734" s="97">
        <f t="shared" si="14"/>
        <v>3548949120</v>
      </c>
    </row>
    <row r="735" spans="12:14">
      <c r="L735">
        <v>709</v>
      </c>
      <c r="M735" s="96">
        <f>SUM($N$27:N734)</f>
        <v>629939721960</v>
      </c>
      <c r="N735" s="97">
        <f t="shared" si="14"/>
        <v>3564008290</v>
      </c>
    </row>
    <row r="736" spans="12:14">
      <c r="L736">
        <v>710</v>
      </c>
      <c r="M736" s="96">
        <f>SUM($N$27:N735)</f>
        <v>633503730250</v>
      </c>
      <c r="N736" s="97">
        <f t="shared" si="14"/>
        <v>3579110000</v>
      </c>
    </row>
    <row r="737" spans="12:14">
      <c r="L737">
        <v>711</v>
      </c>
      <c r="M737" s="96">
        <f>SUM($N$27:N736)</f>
        <v>637082840250</v>
      </c>
      <c r="N737" s="97">
        <f t="shared" si="14"/>
        <v>3594254310</v>
      </c>
    </row>
    <row r="738" spans="12:14">
      <c r="L738">
        <v>712</v>
      </c>
      <c r="M738" s="96">
        <f>SUM($N$27:N737)</f>
        <v>640677094560</v>
      </c>
      <c r="N738" s="97">
        <f t="shared" si="14"/>
        <v>3609441280</v>
      </c>
    </row>
    <row r="739" spans="12:14">
      <c r="L739">
        <v>713</v>
      </c>
      <c r="M739" s="96">
        <f>SUM($N$27:N738)</f>
        <v>644286535840</v>
      </c>
      <c r="N739" s="97">
        <f t="shared" si="14"/>
        <v>3624670970</v>
      </c>
    </row>
    <row r="740" spans="12:14">
      <c r="L740">
        <v>714</v>
      </c>
      <c r="M740" s="96">
        <f>SUM($N$27:N739)</f>
        <v>647911206810</v>
      </c>
      <c r="N740" s="97">
        <f t="shared" si="14"/>
        <v>3639943440</v>
      </c>
    </row>
    <row r="741" spans="12:14">
      <c r="L741">
        <v>715</v>
      </c>
      <c r="M741" s="96">
        <f>SUM($N$27:N740)</f>
        <v>651551150250</v>
      </c>
      <c r="N741" s="97">
        <f t="shared" si="14"/>
        <v>3655258750</v>
      </c>
    </row>
    <row r="742" spans="12:14">
      <c r="L742">
        <v>716</v>
      </c>
      <c r="M742" s="96">
        <f>SUM($N$27:N741)</f>
        <v>655206409000</v>
      </c>
      <c r="N742" s="97">
        <f t="shared" si="14"/>
        <v>3670616960</v>
      </c>
    </row>
    <row r="743" spans="12:14">
      <c r="L743">
        <v>717</v>
      </c>
      <c r="M743" s="96">
        <f>SUM($N$27:N742)</f>
        <v>658877025960</v>
      </c>
      <c r="N743" s="97">
        <f t="shared" si="14"/>
        <v>3686018130</v>
      </c>
    </row>
    <row r="744" spans="12:14">
      <c r="L744">
        <v>718</v>
      </c>
      <c r="M744" s="96">
        <f>SUM($N$27:N743)</f>
        <v>662563044090</v>
      </c>
      <c r="N744" s="97">
        <f t="shared" si="14"/>
        <v>3701462320</v>
      </c>
    </row>
    <row r="745" spans="12:14">
      <c r="L745">
        <v>719</v>
      </c>
      <c r="M745" s="96">
        <f>SUM($N$27:N744)</f>
        <v>666264506410</v>
      </c>
      <c r="N745" s="97">
        <f t="shared" si="14"/>
        <v>3716949590</v>
      </c>
    </row>
    <row r="746" spans="12:14">
      <c r="L746">
        <v>720</v>
      </c>
      <c r="M746" s="96">
        <f>SUM($N$27:N745)</f>
        <v>669981456000</v>
      </c>
      <c r="N746" s="97">
        <f t="shared" si="14"/>
        <v>3732480000</v>
      </c>
    </row>
    <row r="747" spans="12:14">
      <c r="L747">
        <v>721</v>
      </c>
      <c r="M747" s="96">
        <f>SUM($N$27:N746)</f>
        <v>673713936000</v>
      </c>
      <c r="N747" s="97">
        <f t="shared" si="14"/>
        <v>3748053610</v>
      </c>
    </row>
    <row r="748" spans="12:14">
      <c r="L748">
        <v>722</v>
      </c>
      <c r="M748" s="96">
        <f>SUM($N$27:N747)</f>
        <v>677461989610</v>
      </c>
      <c r="N748" s="97">
        <f t="shared" si="14"/>
        <v>3763670480</v>
      </c>
    </row>
    <row r="749" spans="12:14">
      <c r="L749">
        <v>723</v>
      </c>
      <c r="M749" s="96">
        <f>SUM($N$27:N748)</f>
        <v>681225660090</v>
      </c>
      <c r="N749" s="97">
        <f t="shared" si="14"/>
        <v>3779330670</v>
      </c>
    </row>
    <row r="750" spans="12:14">
      <c r="L750">
        <v>724</v>
      </c>
      <c r="M750" s="96">
        <f>SUM($N$27:N749)</f>
        <v>685004990760</v>
      </c>
      <c r="N750" s="97">
        <f t="shared" si="14"/>
        <v>3795034240</v>
      </c>
    </row>
    <row r="751" spans="12:14">
      <c r="L751">
        <v>725</v>
      </c>
      <c r="M751" s="96">
        <f>SUM($N$27:N750)</f>
        <v>688800025000</v>
      </c>
      <c r="N751" s="97">
        <f t="shared" si="14"/>
        <v>3810781250</v>
      </c>
    </row>
    <row r="752" spans="12:14">
      <c r="L752">
        <v>726</v>
      </c>
      <c r="M752" s="96">
        <f>SUM($N$27:N751)</f>
        <v>692610806250</v>
      </c>
      <c r="N752" s="97">
        <f t="shared" si="14"/>
        <v>3826571760</v>
      </c>
    </row>
    <row r="753" spans="12:14">
      <c r="L753">
        <v>727</v>
      </c>
      <c r="M753" s="96">
        <f>SUM($N$27:N752)</f>
        <v>696437378010</v>
      </c>
      <c r="N753" s="97">
        <f t="shared" si="14"/>
        <v>3842405830</v>
      </c>
    </row>
    <row r="754" spans="12:14">
      <c r="L754">
        <v>728</v>
      </c>
      <c r="M754" s="96">
        <f>SUM($N$27:N753)</f>
        <v>700279783840</v>
      </c>
      <c r="N754" s="97">
        <f t="shared" si="14"/>
        <v>3858283520</v>
      </c>
    </row>
    <row r="755" spans="12:14">
      <c r="L755">
        <v>729</v>
      </c>
      <c r="M755" s="96">
        <f>SUM($N$27:N754)</f>
        <v>704138067360</v>
      </c>
      <c r="N755" s="97">
        <f t="shared" si="14"/>
        <v>3874204890</v>
      </c>
    </row>
    <row r="756" spans="12:14">
      <c r="L756">
        <v>730</v>
      </c>
      <c r="M756" s="96">
        <f>SUM($N$27:N755)</f>
        <v>708012272250</v>
      </c>
      <c r="N756" s="97">
        <f t="shared" si="14"/>
        <v>3890170000</v>
      </c>
    </row>
    <row r="757" spans="12:14">
      <c r="L757">
        <v>731</v>
      </c>
      <c r="M757" s="96">
        <f>SUM($N$27:N756)</f>
        <v>711902442250</v>
      </c>
      <c r="N757" s="97">
        <f t="shared" si="14"/>
        <v>3906178910</v>
      </c>
    </row>
    <row r="758" spans="12:14">
      <c r="L758">
        <v>732</v>
      </c>
      <c r="M758" s="96">
        <f>SUM($N$27:N757)</f>
        <v>715808621160</v>
      </c>
      <c r="N758" s="97">
        <f t="shared" si="14"/>
        <v>3922231680</v>
      </c>
    </row>
    <row r="759" spans="12:14">
      <c r="L759">
        <v>733</v>
      </c>
      <c r="M759" s="96">
        <f>SUM($N$27:N758)</f>
        <v>719730852840</v>
      </c>
      <c r="N759" s="97">
        <f t="shared" si="14"/>
        <v>3938328370</v>
      </c>
    </row>
    <row r="760" spans="12:14">
      <c r="L760">
        <v>734</v>
      </c>
      <c r="M760" s="96">
        <f>SUM($N$27:N759)</f>
        <v>723669181210</v>
      </c>
      <c r="N760" s="97">
        <f t="shared" si="14"/>
        <v>3954469040</v>
      </c>
    </row>
    <row r="761" spans="12:14">
      <c r="L761">
        <v>735</v>
      </c>
      <c r="M761" s="96">
        <f>SUM($N$27:N760)</f>
        <v>727623650250</v>
      </c>
      <c r="N761" s="97">
        <f t="shared" si="14"/>
        <v>3970653750</v>
      </c>
    </row>
    <row r="762" spans="12:14">
      <c r="L762">
        <v>736</v>
      </c>
      <c r="M762" s="96">
        <f>SUM($N$27:N761)</f>
        <v>731594304000</v>
      </c>
      <c r="N762" s="97">
        <f t="shared" si="14"/>
        <v>3986882560</v>
      </c>
    </row>
    <row r="763" spans="12:14">
      <c r="L763">
        <v>737</v>
      </c>
      <c r="M763" s="96">
        <f>SUM($N$27:N762)</f>
        <v>735581186560</v>
      </c>
      <c r="N763" s="97">
        <f t="shared" si="14"/>
        <v>4003155530</v>
      </c>
    </row>
    <row r="764" spans="12:14">
      <c r="L764">
        <v>738</v>
      </c>
      <c r="M764" s="96">
        <f>SUM($N$27:N763)</f>
        <v>739584342090</v>
      </c>
      <c r="N764" s="97">
        <f t="shared" si="14"/>
        <v>4019472720</v>
      </c>
    </row>
    <row r="765" spans="12:14">
      <c r="L765">
        <v>739</v>
      </c>
      <c r="M765" s="96">
        <f>SUM($N$27:N764)</f>
        <v>743603814810</v>
      </c>
      <c r="N765" s="97">
        <f t="shared" si="14"/>
        <v>4035834190</v>
      </c>
    </row>
    <row r="766" spans="12:14">
      <c r="L766">
        <v>740</v>
      </c>
      <c r="M766" s="96">
        <f>SUM($N$27:N765)</f>
        <v>747639649000</v>
      </c>
      <c r="N766" s="97">
        <f t="shared" si="14"/>
        <v>4052240000</v>
      </c>
    </row>
    <row r="767" spans="12:14">
      <c r="L767">
        <v>741</v>
      </c>
      <c r="M767" s="96">
        <f>SUM($N$27:N766)</f>
        <v>751691889000</v>
      </c>
      <c r="N767" s="97">
        <f t="shared" si="14"/>
        <v>4068690210</v>
      </c>
    </row>
    <row r="768" spans="12:14">
      <c r="L768">
        <v>742</v>
      </c>
      <c r="M768" s="96">
        <f>SUM($N$27:N767)</f>
        <v>755760579210</v>
      </c>
      <c r="N768" s="97">
        <f t="shared" si="14"/>
        <v>4085184880</v>
      </c>
    </row>
    <row r="769" spans="12:14">
      <c r="L769">
        <v>743</v>
      </c>
      <c r="M769" s="96">
        <f>SUM($N$27:N768)</f>
        <v>759845764090</v>
      </c>
      <c r="N769" s="97">
        <f t="shared" si="14"/>
        <v>4101724070</v>
      </c>
    </row>
    <row r="770" spans="12:14">
      <c r="L770">
        <v>744</v>
      </c>
      <c r="M770" s="96">
        <f>SUM($N$27:N769)</f>
        <v>763947488160</v>
      </c>
      <c r="N770" s="97">
        <f t="shared" si="14"/>
        <v>4118307840</v>
      </c>
    </row>
    <row r="771" spans="12:14">
      <c r="L771">
        <v>745</v>
      </c>
      <c r="M771" s="96">
        <f>SUM($N$27:N770)</f>
        <v>768065796000</v>
      </c>
      <c r="N771" s="97">
        <f t="shared" si="14"/>
        <v>4134936250</v>
      </c>
    </row>
    <row r="772" spans="12:14">
      <c r="L772">
        <v>746</v>
      </c>
      <c r="M772" s="96">
        <f>SUM($N$27:N771)</f>
        <v>772200732250</v>
      </c>
      <c r="N772" s="97">
        <f t="shared" si="14"/>
        <v>4151609360</v>
      </c>
    </row>
    <row r="773" spans="12:14">
      <c r="L773">
        <v>747</v>
      </c>
      <c r="M773" s="96">
        <f>SUM($N$27:N772)</f>
        <v>776352341610</v>
      </c>
      <c r="N773" s="97">
        <f t="shared" si="14"/>
        <v>4168327230</v>
      </c>
    </row>
    <row r="774" spans="12:14">
      <c r="L774">
        <v>748</v>
      </c>
      <c r="M774" s="96">
        <f>SUM($N$27:N773)</f>
        <v>780520668840</v>
      </c>
      <c r="N774" s="97">
        <f t="shared" si="14"/>
        <v>4185089920</v>
      </c>
    </row>
    <row r="775" spans="12:14">
      <c r="L775">
        <v>749</v>
      </c>
      <c r="M775" s="96">
        <f>SUM($N$27:N774)</f>
        <v>784705758760</v>
      </c>
      <c r="N775" s="97">
        <f t="shared" si="14"/>
        <v>4201897490</v>
      </c>
    </row>
    <row r="776" spans="12:14">
      <c r="L776">
        <v>750</v>
      </c>
      <c r="M776" s="96">
        <f>SUM($N$27:N775)</f>
        <v>788907656250</v>
      </c>
      <c r="N776" s="97">
        <f t="shared" si="14"/>
        <v>4218750000</v>
      </c>
    </row>
    <row r="777" spans="12:14">
      <c r="L777">
        <v>751</v>
      </c>
      <c r="M777" s="96">
        <f>SUM($N$27:N776)</f>
        <v>793126406250</v>
      </c>
      <c r="N777" s="97">
        <f t="shared" si="14"/>
        <v>4235647510</v>
      </c>
    </row>
    <row r="778" spans="12:14">
      <c r="L778">
        <v>752</v>
      </c>
      <c r="M778" s="96">
        <f>SUM($N$27:N777)</f>
        <v>797362053760</v>
      </c>
      <c r="N778" s="97">
        <f t="shared" si="14"/>
        <v>4252590080</v>
      </c>
    </row>
    <row r="779" spans="12:14">
      <c r="L779">
        <v>753</v>
      </c>
      <c r="M779" s="96">
        <f>SUM($N$27:N778)</f>
        <v>801614643840</v>
      </c>
      <c r="N779" s="97">
        <f t="shared" si="14"/>
        <v>4269577770</v>
      </c>
    </row>
    <row r="780" spans="12:14">
      <c r="L780">
        <v>754</v>
      </c>
      <c r="M780" s="96">
        <f>SUM($N$27:N779)</f>
        <v>805884221610</v>
      </c>
      <c r="N780" s="97">
        <f t="shared" si="14"/>
        <v>4286610640</v>
      </c>
    </row>
    <row r="781" spans="12:14">
      <c r="L781">
        <v>755</v>
      </c>
      <c r="M781" s="96">
        <f>SUM($N$27:N780)</f>
        <v>810170832250</v>
      </c>
      <c r="N781" s="97">
        <f t="shared" si="14"/>
        <v>4303688750</v>
      </c>
    </row>
    <row r="782" spans="12:14">
      <c r="L782">
        <v>756</v>
      </c>
      <c r="M782" s="96">
        <f>SUM($N$27:N781)</f>
        <v>814474521000</v>
      </c>
      <c r="N782" s="97">
        <f t="shared" si="14"/>
        <v>4320812160</v>
      </c>
    </row>
    <row r="783" spans="12:14">
      <c r="L783">
        <v>757</v>
      </c>
      <c r="M783" s="96">
        <f>SUM($N$27:N782)</f>
        <v>818795333160</v>
      </c>
      <c r="N783" s="97">
        <f t="shared" si="14"/>
        <v>4337980930</v>
      </c>
    </row>
    <row r="784" spans="12:14">
      <c r="L784">
        <v>758</v>
      </c>
      <c r="M784" s="96">
        <f>SUM($N$27:N783)</f>
        <v>823133314090</v>
      </c>
      <c r="N784" s="97">
        <f t="shared" si="14"/>
        <v>4355195120</v>
      </c>
    </row>
    <row r="785" spans="12:14">
      <c r="L785">
        <v>759</v>
      </c>
      <c r="M785" s="96">
        <f>SUM($N$27:N784)</f>
        <v>827488509210</v>
      </c>
      <c r="N785" s="97">
        <f t="shared" si="14"/>
        <v>4372454790</v>
      </c>
    </row>
    <row r="786" spans="12:14">
      <c r="L786">
        <v>760</v>
      </c>
      <c r="M786" s="96">
        <f>SUM($N$27:N785)</f>
        <v>831860964000</v>
      </c>
      <c r="N786" s="97">
        <f t="shared" si="14"/>
        <v>4389760000</v>
      </c>
    </row>
    <row r="787" spans="12:14">
      <c r="L787">
        <v>761</v>
      </c>
      <c r="M787" s="96">
        <f>SUM($N$27:N786)</f>
        <v>836250724000</v>
      </c>
      <c r="N787" s="97">
        <f t="shared" si="14"/>
        <v>4407110810</v>
      </c>
    </row>
    <row r="788" spans="12:14">
      <c r="L788">
        <v>762</v>
      </c>
      <c r="M788" s="96">
        <f>SUM($N$27:N787)</f>
        <v>840657834810</v>
      </c>
      <c r="N788" s="97">
        <f t="shared" si="14"/>
        <v>4424507280</v>
      </c>
    </row>
    <row r="789" spans="12:14">
      <c r="L789">
        <v>763</v>
      </c>
      <c r="M789" s="96">
        <f>SUM($N$27:N788)</f>
        <v>845082342090</v>
      </c>
      <c r="N789" s="97">
        <f t="shared" si="14"/>
        <v>4441949470</v>
      </c>
    </row>
    <row r="790" spans="12:14">
      <c r="L790">
        <v>764</v>
      </c>
      <c r="M790" s="96">
        <f>SUM($N$27:N789)</f>
        <v>849524291560</v>
      </c>
      <c r="N790" s="97">
        <f t="shared" si="14"/>
        <v>4459437440</v>
      </c>
    </row>
    <row r="791" spans="12:14">
      <c r="L791">
        <v>765</v>
      </c>
      <c r="M791" s="96">
        <f>SUM($N$27:N790)</f>
        <v>853983729000</v>
      </c>
      <c r="N791" s="97">
        <f t="shared" si="14"/>
        <v>4476971250</v>
      </c>
    </row>
    <row r="792" spans="12:14">
      <c r="L792">
        <v>766</v>
      </c>
      <c r="M792" s="96">
        <f>SUM($N$27:N791)</f>
        <v>858460700250</v>
      </c>
      <c r="N792" s="97">
        <f t="shared" si="14"/>
        <v>4494550960</v>
      </c>
    </row>
    <row r="793" spans="12:14">
      <c r="L793">
        <v>767</v>
      </c>
      <c r="M793" s="96">
        <f>SUM($N$27:N792)</f>
        <v>862955251210</v>
      </c>
      <c r="N793" s="97">
        <f t="shared" si="14"/>
        <v>4512176630</v>
      </c>
    </row>
    <row r="794" spans="12:14">
      <c r="L794">
        <v>768</v>
      </c>
      <c r="M794" s="96">
        <f>SUM($N$27:N793)</f>
        <v>867467427840</v>
      </c>
      <c r="N794" s="97">
        <f t="shared" si="14"/>
        <v>4529848320</v>
      </c>
    </row>
    <row r="795" spans="12:14">
      <c r="L795">
        <v>769</v>
      </c>
      <c r="M795" s="96">
        <f>SUM($N$27:N794)</f>
        <v>871997276160</v>
      </c>
      <c r="N795" s="97">
        <f t="shared" si="14"/>
        <v>4547566090</v>
      </c>
    </row>
    <row r="796" spans="12:14">
      <c r="L796">
        <v>770</v>
      </c>
      <c r="M796" s="96">
        <f>SUM($N$27:N795)</f>
        <v>876544842250</v>
      </c>
      <c r="N796" s="97">
        <f t="shared" ref="N796:N859" si="15">10*L796^3</f>
        <v>4565330000</v>
      </c>
    </row>
    <row r="797" spans="12:14">
      <c r="L797">
        <v>771</v>
      </c>
      <c r="M797" s="96">
        <f>SUM($N$27:N796)</f>
        <v>881110172250</v>
      </c>
      <c r="N797" s="97">
        <f t="shared" si="15"/>
        <v>4583140110</v>
      </c>
    </row>
    <row r="798" spans="12:14">
      <c r="L798">
        <v>772</v>
      </c>
      <c r="M798" s="96">
        <f>SUM($N$27:N797)</f>
        <v>885693312360</v>
      </c>
      <c r="N798" s="97">
        <f t="shared" si="15"/>
        <v>4600996480</v>
      </c>
    </row>
    <row r="799" spans="12:14">
      <c r="L799">
        <v>773</v>
      </c>
      <c r="M799" s="96">
        <f>SUM($N$27:N798)</f>
        <v>890294308840</v>
      </c>
      <c r="N799" s="97">
        <f t="shared" si="15"/>
        <v>4618899170</v>
      </c>
    </row>
    <row r="800" spans="12:14">
      <c r="L800">
        <v>774</v>
      </c>
      <c r="M800" s="96">
        <f>SUM($N$27:N799)</f>
        <v>894913208010</v>
      </c>
      <c r="N800" s="97">
        <f t="shared" si="15"/>
        <v>4636848240</v>
      </c>
    </row>
    <row r="801" spans="12:14">
      <c r="L801">
        <v>775</v>
      </c>
      <c r="M801" s="96">
        <f>SUM($N$27:N800)</f>
        <v>899550056250</v>
      </c>
      <c r="N801" s="97">
        <f t="shared" si="15"/>
        <v>4654843750</v>
      </c>
    </row>
    <row r="802" spans="12:14">
      <c r="L802">
        <v>776</v>
      </c>
      <c r="M802" s="96">
        <f>SUM($N$27:N801)</f>
        <v>904204900000</v>
      </c>
      <c r="N802" s="97">
        <f t="shared" si="15"/>
        <v>4672885760</v>
      </c>
    </row>
    <row r="803" spans="12:14">
      <c r="L803">
        <v>777</v>
      </c>
      <c r="M803" s="96">
        <f>SUM($N$27:N802)</f>
        <v>908877785760</v>
      </c>
      <c r="N803" s="97">
        <f t="shared" si="15"/>
        <v>4690974330</v>
      </c>
    </row>
    <row r="804" spans="12:14">
      <c r="L804">
        <v>778</v>
      </c>
      <c r="M804" s="96">
        <f>SUM($N$27:N803)</f>
        <v>913568760090</v>
      </c>
      <c r="N804" s="97">
        <f t="shared" si="15"/>
        <v>4709109520</v>
      </c>
    </row>
    <row r="805" spans="12:14">
      <c r="L805">
        <v>779</v>
      </c>
      <c r="M805" s="96">
        <f>SUM($N$27:N804)</f>
        <v>918277869610</v>
      </c>
      <c r="N805" s="97">
        <f t="shared" si="15"/>
        <v>4727291390</v>
      </c>
    </row>
    <row r="806" spans="12:14">
      <c r="L806">
        <v>780</v>
      </c>
      <c r="M806" s="96">
        <f>SUM($N$27:N805)</f>
        <v>923005161000</v>
      </c>
      <c r="N806" s="97">
        <f t="shared" si="15"/>
        <v>4745520000</v>
      </c>
    </row>
    <row r="807" spans="12:14">
      <c r="L807">
        <v>781</v>
      </c>
      <c r="M807" s="96">
        <f>SUM($N$27:N806)</f>
        <v>927750681000</v>
      </c>
      <c r="N807" s="97">
        <f t="shared" si="15"/>
        <v>4763795410</v>
      </c>
    </row>
    <row r="808" spans="12:14">
      <c r="L808">
        <v>782</v>
      </c>
      <c r="M808" s="96">
        <f>SUM($N$27:N807)</f>
        <v>932514476410</v>
      </c>
      <c r="N808" s="97">
        <f t="shared" si="15"/>
        <v>4782117680</v>
      </c>
    </row>
    <row r="809" spans="12:14">
      <c r="L809">
        <v>783</v>
      </c>
      <c r="M809" s="96">
        <f>SUM($N$27:N808)</f>
        <v>937296594090</v>
      </c>
      <c r="N809" s="97">
        <f t="shared" si="15"/>
        <v>4800486870</v>
      </c>
    </row>
    <row r="810" spans="12:14">
      <c r="L810">
        <v>784</v>
      </c>
      <c r="M810" s="96">
        <f>SUM($N$27:N809)</f>
        <v>942097080960</v>
      </c>
      <c r="N810" s="97">
        <f t="shared" si="15"/>
        <v>4818903040</v>
      </c>
    </row>
    <row r="811" spans="12:14">
      <c r="L811">
        <v>785</v>
      </c>
      <c r="M811" s="96">
        <f>SUM($N$27:N810)</f>
        <v>946915984000</v>
      </c>
      <c r="N811" s="97">
        <f t="shared" si="15"/>
        <v>4837366250</v>
      </c>
    </row>
    <row r="812" spans="12:14">
      <c r="L812">
        <v>786</v>
      </c>
      <c r="M812" s="96">
        <f>SUM($N$27:N811)</f>
        <v>951753350250</v>
      </c>
      <c r="N812" s="97">
        <f t="shared" si="15"/>
        <v>4855876560</v>
      </c>
    </row>
    <row r="813" spans="12:14">
      <c r="L813">
        <v>787</v>
      </c>
      <c r="M813" s="96">
        <f>SUM($N$27:N812)</f>
        <v>956609226810</v>
      </c>
      <c r="N813" s="97">
        <f t="shared" si="15"/>
        <v>4874434030</v>
      </c>
    </row>
    <row r="814" spans="12:14">
      <c r="L814">
        <v>788</v>
      </c>
      <c r="M814" s="96">
        <f>SUM($N$27:N813)</f>
        <v>961483660840</v>
      </c>
      <c r="N814" s="97">
        <f t="shared" si="15"/>
        <v>4893038720</v>
      </c>
    </row>
    <row r="815" spans="12:14">
      <c r="L815">
        <v>789</v>
      </c>
      <c r="M815" s="96">
        <f>SUM($N$27:N814)</f>
        <v>966376699560</v>
      </c>
      <c r="N815" s="97">
        <f t="shared" si="15"/>
        <v>4911690690</v>
      </c>
    </row>
    <row r="816" spans="12:14">
      <c r="L816">
        <v>790</v>
      </c>
      <c r="M816" s="96">
        <f>SUM($N$27:N815)</f>
        <v>971288390250</v>
      </c>
      <c r="N816" s="97">
        <f t="shared" si="15"/>
        <v>4930390000</v>
      </c>
    </row>
    <row r="817" spans="12:14">
      <c r="L817">
        <v>791</v>
      </c>
      <c r="M817" s="96">
        <f>SUM($N$27:N816)</f>
        <v>976218780250</v>
      </c>
      <c r="N817" s="97">
        <f t="shared" si="15"/>
        <v>4949136710</v>
      </c>
    </row>
    <row r="818" spans="12:14">
      <c r="L818">
        <v>792</v>
      </c>
      <c r="M818" s="96">
        <f>SUM($N$27:N817)</f>
        <v>981167916960</v>
      </c>
      <c r="N818" s="97">
        <f t="shared" si="15"/>
        <v>4967930880</v>
      </c>
    </row>
    <row r="819" spans="12:14">
      <c r="L819">
        <v>793</v>
      </c>
      <c r="M819" s="96">
        <f>SUM($N$27:N818)</f>
        <v>986135847840</v>
      </c>
      <c r="N819" s="97">
        <f t="shared" si="15"/>
        <v>4986772570</v>
      </c>
    </row>
    <row r="820" spans="12:14">
      <c r="L820">
        <v>794</v>
      </c>
      <c r="M820" s="96">
        <f>SUM($N$27:N819)</f>
        <v>991122620410</v>
      </c>
      <c r="N820" s="97">
        <f t="shared" si="15"/>
        <v>5005661840</v>
      </c>
    </row>
    <row r="821" spans="12:14">
      <c r="L821">
        <v>795</v>
      </c>
      <c r="M821" s="96">
        <f>SUM($N$27:N820)</f>
        <v>996128282250</v>
      </c>
      <c r="N821" s="97">
        <f t="shared" si="15"/>
        <v>5024598750</v>
      </c>
    </row>
    <row r="822" spans="12:14">
      <c r="L822">
        <v>796</v>
      </c>
      <c r="M822" s="96">
        <f>SUM($N$27:N821)</f>
        <v>1001152881000</v>
      </c>
      <c r="N822" s="97">
        <f t="shared" si="15"/>
        <v>5043583360</v>
      </c>
    </row>
    <row r="823" spans="12:14">
      <c r="L823">
        <v>797</v>
      </c>
      <c r="M823" s="96">
        <f>SUM($N$27:N822)</f>
        <v>1006196464360</v>
      </c>
      <c r="N823" s="97">
        <f t="shared" si="15"/>
        <v>5062615730</v>
      </c>
    </row>
    <row r="824" spans="12:14">
      <c r="L824">
        <v>798</v>
      </c>
      <c r="M824" s="96">
        <f>SUM($N$27:N823)</f>
        <v>1011259080090</v>
      </c>
      <c r="N824" s="97">
        <f t="shared" si="15"/>
        <v>5081695920</v>
      </c>
    </row>
    <row r="825" spans="12:14">
      <c r="L825">
        <v>799</v>
      </c>
      <c r="M825" s="96">
        <f>SUM($N$27:N824)</f>
        <v>1016340776010</v>
      </c>
      <c r="N825" s="97">
        <f t="shared" si="15"/>
        <v>5100823990</v>
      </c>
    </row>
    <row r="826" spans="12:14">
      <c r="L826">
        <v>800</v>
      </c>
      <c r="M826" s="96">
        <f>SUM($N$27:N825)</f>
        <v>1021441600000</v>
      </c>
      <c r="N826" s="97">
        <f t="shared" si="15"/>
        <v>5120000000</v>
      </c>
    </row>
    <row r="827" spans="12:14">
      <c r="L827">
        <v>801</v>
      </c>
      <c r="M827" s="96">
        <f>SUM($N$27:N826)</f>
        <v>1026561600000</v>
      </c>
      <c r="N827" s="97">
        <f t="shared" si="15"/>
        <v>5139224010</v>
      </c>
    </row>
    <row r="828" spans="12:14">
      <c r="L828">
        <v>802</v>
      </c>
      <c r="M828" s="96">
        <f>SUM($N$27:N827)</f>
        <v>1031700824010</v>
      </c>
      <c r="N828" s="97">
        <f t="shared" si="15"/>
        <v>5158496080</v>
      </c>
    </row>
    <row r="829" spans="12:14">
      <c r="L829">
        <v>803</v>
      </c>
      <c r="M829" s="96">
        <f>SUM($N$27:N828)</f>
        <v>1036859320090</v>
      </c>
      <c r="N829" s="97">
        <f t="shared" si="15"/>
        <v>5177816270</v>
      </c>
    </row>
    <row r="830" spans="12:14">
      <c r="L830">
        <v>804</v>
      </c>
      <c r="M830" s="96">
        <f>SUM($N$27:N829)</f>
        <v>1042037136360</v>
      </c>
      <c r="N830" s="97">
        <f t="shared" si="15"/>
        <v>5197184640</v>
      </c>
    </row>
    <row r="831" spans="12:14">
      <c r="L831">
        <v>805</v>
      </c>
      <c r="M831" s="96">
        <f>SUM($N$27:N830)</f>
        <v>1047234321000</v>
      </c>
      <c r="N831" s="97">
        <f t="shared" si="15"/>
        <v>5216601250</v>
      </c>
    </row>
    <row r="832" spans="12:14">
      <c r="L832">
        <v>806</v>
      </c>
      <c r="M832" s="96">
        <f>SUM($N$27:N831)</f>
        <v>1052450922250</v>
      </c>
      <c r="N832" s="97">
        <f t="shared" si="15"/>
        <v>5236066160</v>
      </c>
    </row>
    <row r="833" spans="12:14">
      <c r="L833">
        <v>807</v>
      </c>
      <c r="M833" s="96">
        <f>SUM($N$27:N832)</f>
        <v>1057686988410</v>
      </c>
      <c r="N833" s="97">
        <f t="shared" si="15"/>
        <v>5255579430</v>
      </c>
    </row>
    <row r="834" spans="12:14">
      <c r="L834">
        <v>808</v>
      </c>
      <c r="M834" s="96">
        <f>SUM($N$27:N833)</f>
        <v>1062942567840</v>
      </c>
      <c r="N834" s="97">
        <f t="shared" si="15"/>
        <v>5275141120</v>
      </c>
    </row>
    <row r="835" spans="12:14">
      <c r="L835">
        <v>809</v>
      </c>
      <c r="M835" s="96">
        <f>SUM($N$27:N834)</f>
        <v>1068217708960</v>
      </c>
      <c r="N835" s="97">
        <f t="shared" si="15"/>
        <v>5294751290</v>
      </c>
    </row>
    <row r="836" spans="12:14">
      <c r="L836">
        <v>810</v>
      </c>
      <c r="M836" s="96">
        <f>SUM($N$27:N835)</f>
        <v>1073512460250</v>
      </c>
      <c r="N836" s="97">
        <f t="shared" si="15"/>
        <v>5314410000</v>
      </c>
    </row>
    <row r="837" spans="12:14">
      <c r="L837">
        <v>811</v>
      </c>
      <c r="M837" s="96">
        <f>SUM($N$27:N836)</f>
        <v>1078826870250</v>
      </c>
      <c r="N837" s="97">
        <f t="shared" si="15"/>
        <v>5334117310</v>
      </c>
    </row>
    <row r="838" spans="12:14">
      <c r="L838">
        <v>812</v>
      </c>
      <c r="M838" s="96">
        <f>SUM($N$27:N837)</f>
        <v>1084160987560</v>
      </c>
      <c r="N838" s="97">
        <f t="shared" si="15"/>
        <v>5353873280</v>
      </c>
    </row>
    <row r="839" spans="12:14">
      <c r="L839">
        <v>813</v>
      </c>
      <c r="M839" s="96">
        <f>SUM($N$27:N838)</f>
        <v>1089514860840</v>
      </c>
      <c r="N839" s="97">
        <f t="shared" si="15"/>
        <v>5373677970</v>
      </c>
    </row>
    <row r="840" spans="12:14">
      <c r="L840">
        <v>814</v>
      </c>
      <c r="M840" s="96">
        <f>SUM($N$27:N839)</f>
        <v>1094888538810</v>
      </c>
      <c r="N840" s="97">
        <f t="shared" si="15"/>
        <v>5393531440</v>
      </c>
    </row>
    <row r="841" spans="12:14">
      <c r="L841">
        <v>815</v>
      </c>
      <c r="M841" s="96">
        <f>SUM($N$27:N840)</f>
        <v>1100282070250</v>
      </c>
      <c r="N841" s="97">
        <f t="shared" si="15"/>
        <v>5413433750</v>
      </c>
    </row>
    <row r="842" spans="12:14">
      <c r="L842">
        <v>816</v>
      </c>
      <c r="M842" s="96">
        <f>SUM($N$27:N841)</f>
        <v>1105695504000</v>
      </c>
      <c r="N842" s="97">
        <f t="shared" si="15"/>
        <v>5433384960</v>
      </c>
    </row>
    <row r="843" spans="12:14">
      <c r="L843">
        <v>817</v>
      </c>
      <c r="M843" s="96">
        <f>SUM($N$27:N842)</f>
        <v>1111128888960</v>
      </c>
      <c r="N843" s="97">
        <f t="shared" si="15"/>
        <v>5453385130</v>
      </c>
    </row>
    <row r="844" spans="12:14">
      <c r="L844">
        <v>818</v>
      </c>
      <c r="M844" s="96">
        <f>SUM($N$27:N843)</f>
        <v>1116582274090</v>
      </c>
      <c r="N844" s="97">
        <f t="shared" si="15"/>
        <v>5473434320</v>
      </c>
    </row>
    <row r="845" spans="12:14">
      <c r="L845">
        <v>819</v>
      </c>
      <c r="M845" s="96">
        <f>SUM($N$27:N844)</f>
        <v>1122055708410</v>
      </c>
      <c r="N845" s="97">
        <f t="shared" si="15"/>
        <v>5493532590</v>
      </c>
    </row>
    <row r="846" spans="12:14">
      <c r="L846">
        <v>820</v>
      </c>
      <c r="M846" s="96">
        <f>SUM($N$27:N845)</f>
        <v>1127549241000</v>
      </c>
      <c r="N846" s="97">
        <f t="shared" si="15"/>
        <v>5513680000</v>
      </c>
    </row>
    <row r="847" spans="12:14">
      <c r="L847">
        <v>821</v>
      </c>
      <c r="M847" s="96">
        <f>SUM($N$27:N846)</f>
        <v>1133062921000</v>
      </c>
      <c r="N847" s="97">
        <f t="shared" si="15"/>
        <v>5533876610</v>
      </c>
    </row>
    <row r="848" spans="12:14">
      <c r="L848">
        <v>822</v>
      </c>
      <c r="M848" s="96">
        <f>SUM($N$27:N847)</f>
        <v>1138596797610</v>
      </c>
      <c r="N848" s="97">
        <f t="shared" si="15"/>
        <v>5554122480</v>
      </c>
    </row>
    <row r="849" spans="12:14">
      <c r="L849">
        <v>823</v>
      </c>
      <c r="M849" s="96">
        <f>SUM($N$27:N848)</f>
        <v>1144150920090</v>
      </c>
      <c r="N849" s="97">
        <f t="shared" si="15"/>
        <v>5574417670</v>
      </c>
    </row>
    <row r="850" spans="12:14">
      <c r="L850">
        <v>824</v>
      </c>
      <c r="M850" s="96">
        <f>SUM($N$27:N849)</f>
        <v>1149725337760</v>
      </c>
      <c r="N850" s="97">
        <f t="shared" si="15"/>
        <v>5594762240</v>
      </c>
    </row>
    <row r="851" spans="12:14">
      <c r="L851">
        <v>825</v>
      </c>
      <c r="M851" s="96">
        <f>SUM($N$27:N850)</f>
        <v>1155320100000</v>
      </c>
      <c r="N851" s="97">
        <f t="shared" si="15"/>
        <v>5615156250</v>
      </c>
    </row>
    <row r="852" spans="12:14">
      <c r="L852">
        <v>826</v>
      </c>
      <c r="M852" s="96">
        <f>SUM($N$27:N851)</f>
        <v>1160935256250</v>
      </c>
      <c r="N852" s="97">
        <f t="shared" si="15"/>
        <v>5635599760</v>
      </c>
    </row>
    <row r="853" spans="12:14">
      <c r="L853">
        <v>827</v>
      </c>
      <c r="M853" s="96">
        <f>SUM($N$27:N852)</f>
        <v>1166570856010</v>
      </c>
      <c r="N853" s="97">
        <f t="shared" si="15"/>
        <v>5656092830</v>
      </c>
    </row>
    <row r="854" spans="12:14">
      <c r="L854">
        <v>828</v>
      </c>
      <c r="M854" s="96">
        <f>SUM($N$27:N853)</f>
        <v>1172226948840</v>
      </c>
      <c r="N854" s="97">
        <f t="shared" si="15"/>
        <v>5676635520</v>
      </c>
    </row>
    <row r="855" spans="12:14">
      <c r="L855">
        <v>829</v>
      </c>
      <c r="M855" s="96">
        <f>SUM($N$27:N854)</f>
        <v>1177903584360</v>
      </c>
      <c r="N855" s="97">
        <f t="shared" si="15"/>
        <v>5697227890</v>
      </c>
    </row>
    <row r="856" spans="12:14">
      <c r="L856">
        <v>830</v>
      </c>
      <c r="M856" s="96">
        <f>SUM($N$27:N855)</f>
        <v>1183600812250</v>
      </c>
      <c r="N856" s="97">
        <f t="shared" si="15"/>
        <v>5717870000</v>
      </c>
    </row>
    <row r="857" spans="12:14">
      <c r="L857">
        <v>831</v>
      </c>
      <c r="M857" s="96">
        <f>SUM($N$27:N856)</f>
        <v>1189318682250</v>
      </c>
      <c r="N857" s="97">
        <f t="shared" si="15"/>
        <v>5738561910</v>
      </c>
    </row>
    <row r="858" spans="12:14">
      <c r="L858">
        <v>832</v>
      </c>
      <c r="M858" s="96">
        <f>SUM($N$27:N857)</f>
        <v>1195057244160</v>
      </c>
      <c r="N858" s="97">
        <f t="shared" si="15"/>
        <v>5759303680</v>
      </c>
    </row>
    <row r="859" spans="12:14">
      <c r="L859">
        <v>833</v>
      </c>
      <c r="M859" s="96">
        <f>SUM($N$27:N858)</f>
        <v>1200816547840</v>
      </c>
      <c r="N859" s="97">
        <f t="shared" si="15"/>
        <v>5780095370</v>
      </c>
    </row>
    <row r="860" spans="12:14">
      <c r="L860">
        <v>834</v>
      </c>
      <c r="M860" s="96">
        <f>SUM($N$27:N859)</f>
        <v>1206596643210</v>
      </c>
      <c r="N860" s="97">
        <f t="shared" ref="N860:N923" si="16">10*L860^3</f>
        <v>5800937040</v>
      </c>
    </row>
    <row r="861" spans="12:14">
      <c r="L861">
        <v>835</v>
      </c>
      <c r="M861" s="96">
        <f>SUM($N$27:N860)</f>
        <v>1212397580250</v>
      </c>
      <c r="N861" s="97">
        <f t="shared" si="16"/>
        <v>5821828750</v>
      </c>
    </row>
    <row r="862" spans="12:14">
      <c r="L862">
        <v>836</v>
      </c>
      <c r="M862" s="96">
        <f>SUM($N$27:N861)</f>
        <v>1218219409000</v>
      </c>
      <c r="N862" s="97">
        <f t="shared" si="16"/>
        <v>5842770560</v>
      </c>
    </row>
    <row r="863" spans="12:14">
      <c r="L863">
        <v>837</v>
      </c>
      <c r="M863" s="96">
        <f>SUM($N$27:N862)</f>
        <v>1224062179560</v>
      </c>
      <c r="N863" s="97">
        <f t="shared" si="16"/>
        <v>5863762530</v>
      </c>
    </row>
    <row r="864" spans="12:14">
      <c r="L864">
        <v>838</v>
      </c>
      <c r="M864" s="96">
        <f>SUM($N$27:N863)</f>
        <v>1229925942090</v>
      </c>
      <c r="N864" s="97">
        <f t="shared" si="16"/>
        <v>5884804720</v>
      </c>
    </row>
    <row r="865" spans="12:14">
      <c r="L865">
        <v>839</v>
      </c>
      <c r="M865" s="96">
        <f>SUM($N$27:N864)</f>
        <v>1235810746810</v>
      </c>
      <c r="N865" s="97">
        <f t="shared" si="16"/>
        <v>5905897190</v>
      </c>
    </row>
    <row r="866" spans="12:14">
      <c r="L866">
        <v>840</v>
      </c>
      <c r="M866" s="96">
        <f>SUM($N$27:N865)</f>
        <v>1241716644000</v>
      </c>
      <c r="N866" s="97">
        <f t="shared" si="16"/>
        <v>5927040000</v>
      </c>
    </row>
    <row r="867" spans="12:14">
      <c r="L867">
        <v>841</v>
      </c>
      <c r="M867" s="96">
        <f>SUM($N$27:N866)</f>
        <v>1247643684000</v>
      </c>
      <c r="N867" s="97">
        <f t="shared" si="16"/>
        <v>5948233210</v>
      </c>
    </row>
    <row r="868" spans="12:14">
      <c r="L868">
        <v>842</v>
      </c>
      <c r="M868" s="96">
        <f>SUM($N$27:N867)</f>
        <v>1253591917210</v>
      </c>
      <c r="N868" s="97">
        <f t="shared" si="16"/>
        <v>5969476880</v>
      </c>
    </row>
    <row r="869" spans="12:14">
      <c r="L869">
        <v>843</v>
      </c>
      <c r="M869" s="96">
        <f>SUM($N$27:N868)</f>
        <v>1259561394090</v>
      </c>
      <c r="N869" s="97">
        <f t="shared" si="16"/>
        <v>5990771070</v>
      </c>
    </row>
    <row r="870" spans="12:14">
      <c r="L870">
        <v>844</v>
      </c>
      <c r="M870" s="96">
        <f>SUM($N$27:N869)</f>
        <v>1265552165160</v>
      </c>
      <c r="N870" s="97">
        <f t="shared" si="16"/>
        <v>6012115840</v>
      </c>
    </row>
    <row r="871" spans="12:14">
      <c r="L871">
        <v>845</v>
      </c>
      <c r="M871" s="96">
        <f>SUM($N$27:N870)</f>
        <v>1271564281000</v>
      </c>
      <c r="N871" s="97">
        <f t="shared" si="16"/>
        <v>6033511250</v>
      </c>
    </row>
    <row r="872" spans="12:14">
      <c r="L872">
        <v>846</v>
      </c>
      <c r="M872" s="96">
        <f>SUM($N$27:N871)</f>
        <v>1277597792250</v>
      </c>
      <c r="N872" s="97">
        <f t="shared" si="16"/>
        <v>6054957360</v>
      </c>
    </row>
    <row r="873" spans="12:14">
      <c r="L873">
        <v>847</v>
      </c>
      <c r="M873" s="96">
        <f>SUM($N$27:N872)</f>
        <v>1283652749610</v>
      </c>
      <c r="N873" s="97">
        <f t="shared" si="16"/>
        <v>6076454230</v>
      </c>
    </row>
    <row r="874" spans="12:14">
      <c r="L874">
        <v>848</v>
      </c>
      <c r="M874" s="96">
        <f>SUM($N$27:N873)</f>
        <v>1289729203840</v>
      </c>
      <c r="N874" s="97">
        <f t="shared" si="16"/>
        <v>6098001920</v>
      </c>
    </row>
    <row r="875" spans="12:14">
      <c r="L875">
        <v>849</v>
      </c>
      <c r="M875" s="96">
        <f>SUM($N$27:N874)</f>
        <v>1295827205760</v>
      </c>
      <c r="N875" s="97">
        <f t="shared" si="16"/>
        <v>6119600490</v>
      </c>
    </row>
    <row r="876" spans="12:14">
      <c r="L876">
        <v>850</v>
      </c>
      <c r="M876" s="96">
        <f>SUM($N$27:N875)</f>
        <v>1301946806250</v>
      </c>
      <c r="N876" s="97">
        <f t="shared" si="16"/>
        <v>6141250000</v>
      </c>
    </row>
    <row r="877" spans="12:14">
      <c r="L877">
        <v>851</v>
      </c>
      <c r="M877" s="96">
        <f>SUM($N$27:N876)</f>
        <v>1308088056250</v>
      </c>
      <c r="N877" s="97">
        <f t="shared" si="16"/>
        <v>6162950510</v>
      </c>
    </row>
    <row r="878" spans="12:14">
      <c r="L878">
        <v>852</v>
      </c>
      <c r="M878" s="96">
        <f>SUM($N$27:N877)</f>
        <v>1314251006760</v>
      </c>
      <c r="N878" s="97">
        <f t="shared" si="16"/>
        <v>6184702080</v>
      </c>
    </row>
    <row r="879" spans="12:14">
      <c r="L879">
        <v>853</v>
      </c>
      <c r="M879" s="96">
        <f>SUM($N$27:N878)</f>
        <v>1320435708840</v>
      </c>
      <c r="N879" s="97">
        <f t="shared" si="16"/>
        <v>6206504770</v>
      </c>
    </row>
    <row r="880" spans="12:14">
      <c r="L880">
        <v>854</v>
      </c>
      <c r="M880" s="96">
        <f>SUM($N$27:N879)</f>
        <v>1326642213610</v>
      </c>
      <c r="N880" s="97">
        <f t="shared" si="16"/>
        <v>6228358640</v>
      </c>
    </row>
    <row r="881" spans="12:14">
      <c r="L881">
        <v>855</v>
      </c>
      <c r="M881" s="96">
        <f>SUM($N$27:N880)</f>
        <v>1332870572250</v>
      </c>
      <c r="N881" s="97">
        <f t="shared" si="16"/>
        <v>6250263750</v>
      </c>
    </row>
    <row r="882" spans="12:14">
      <c r="L882">
        <v>856</v>
      </c>
      <c r="M882" s="96">
        <f>SUM($N$27:N881)</f>
        <v>1339120836000</v>
      </c>
      <c r="N882" s="97">
        <f t="shared" si="16"/>
        <v>6272220160</v>
      </c>
    </row>
    <row r="883" spans="12:14">
      <c r="L883">
        <v>857</v>
      </c>
      <c r="M883" s="96">
        <f>SUM($N$27:N882)</f>
        <v>1345393056160</v>
      </c>
      <c r="N883" s="97">
        <f t="shared" si="16"/>
        <v>6294227930</v>
      </c>
    </row>
    <row r="884" spans="12:14">
      <c r="L884">
        <v>858</v>
      </c>
      <c r="M884" s="96">
        <f>SUM($N$27:N883)</f>
        <v>1351687284090</v>
      </c>
      <c r="N884" s="97">
        <f t="shared" si="16"/>
        <v>6316287120</v>
      </c>
    </row>
    <row r="885" spans="12:14">
      <c r="L885">
        <v>859</v>
      </c>
      <c r="M885" s="96">
        <f>SUM($N$27:N884)</f>
        <v>1358003571210</v>
      </c>
      <c r="N885" s="97">
        <f t="shared" si="16"/>
        <v>6338397790</v>
      </c>
    </row>
    <row r="886" spans="12:14">
      <c r="L886">
        <v>860</v>
      </c>
      <c r="M886" s="96">
        <f>SUM($N$27:N885)</f>
        <v>1364341969000</v>
      </c>
      <c r="N886" s="97">
        <f t="shared" si="16"/>
        <v>6360560000</v>
      </c>
    </row>
    <row r="887" spans="12:14">
      <c r="L887">
        <v>861</v>
      </c>
      <c r="M887" s="96">
        <f>SUM($N$27:N886)</f>
        <v>1370702529000</v>
      </c>
      <c r="N887" s="97">
        <f t="shared" si="16"/>
        <v>6382773810</v>
      </c>
    </row>
    <row r="888" spans="12:14">
      <c r="L888">
        <v>862</v>
      </c>
      <c r="M888" s="96">
        <f>SUM($N$27:N887)</f>
        <v>1377085302810</v>
      </c>
      <c r="N888" s="97">
        <f t="shared" si="16"/>
        <v>6405039280</v>
      </c>
    </row>
    <row r="889" spans="12:14">
      <c r="L889">
        <v>863</v>
      </c>
      <c r="M889" s="96">
        <f>SUM($N$27:N888)</f>
        <v>1383490342090</v>
      </c>
      <c r="N889" s="97">
        <f t="shared" si="16"/>
        <v>6427356470</v>
      </c>
    </row>
    <row r="890" spans="12:14">
      <c r="L890">
        <v>864</v>
      </c>
      <c r="M890" s="96">
        <f>SUM($N$27:N889)</f>
        <v>1389917698560</v>
      </c>
      <c r="N890" s="97">
        <f t="shared" si="16"/>
        <v>6449725440</v>
      </c>
    </row>
    <row r="891" spans="12:14">
      <c r="L891">
        <v>865</v>
      </c>
      <c r="M891" s="96">
        <f>SUM($N$27:N890)</f>
        <v>1396367424000</v>
      </c>
      <c r="N891" s="97">
        <f t="shared" si="16"/>
        <v>6472146250</v>
      </c>
    </row>
    <row r="892" spans="12:14">
      <c r="L892">
        <v>866</v>
      </c>
      <c r="M892" s="96">
        <f>SUM($N$27:N891)</f>
        <v>1402839570250</v>
      </c>
      <c r="N892" s="97">
        <f t="shared" si="16"/>
        <v>6494618960</v>
      </c>
    </row>
    <row r="893" spans="12:14">
      <c r="L893">
        <v>867</v>
      </c>
      <c r="M893" s="96">
        <f>SUM($N$27:N892)</f>
        <v>1409334189210</v>
      </c>
      <c r="N893" s="97">
        <f t="shared" si="16"/>
        <v>6517143630</v>
      </c>
    </row>
    <row r="894" spans="12:14">
      <c r="L894">
        <v>868</v>
      </c>
      <c r="M894" s="96">
        <f>SUM($N$27:N893)</f>
        <v>1415851332840</v>
      </c>
      <c r="N894" s="97">
        <f t="shared" si="16"/>
        <v>6539720320</v>
      </c>
    </row>
    <row r="895" spans="12:14">
      <c r="L895">
        <v>869</v>
      </c>
      <c r="M895" s="96">
        <f>SUM($N$27:N894)</f>
        <v>1422391053160</v>
      </c>
      <c r="N895" s="97">
        <f t="shared" si="16"/>
        <v>6562349090</v>
      </c>
    </row>
    <row r="896" spans="12:14">
      <c r="L896">
        <v>870</v>
      </c>
      <c r="M896" s="96">
        <f>SUM($N$27:N895)</f>
        <v>1428953402250</v>
      </c>
      <c r="N896" s="97">
        <f t="shared" si="16"/>
        <v>6585030000</v>
      </c>
    </row>
    <row r="897" spans="12:14">
      <c r="L897">
        <v>871</v>
      </c>
      <c r="M897" s="96">
        <f>SUM($N$27:N896)</f>
        <v>1435538432250</v>
      </c>
      <c r="N897" s="97">
        <f t="shared" si="16"/>
        <v>6607763110</v>
      </c>
    </row>
    <row r="898" spans="12:14">
      <c r="L898">
        <v>872</v>
      </c>
      <c r="M898" s="96">
        <f>SUM($N$27:N897)</f>
        <v>1442146195360</v>
      </c>
      <c r="N898" s="97">
        <f t="shared" si="16"/>
        <v>6630548480</v>
      </c>
    </row>
    <row r="899" spans="12:14">
      <c r="L899">
        <v>873</v>
      </c>
      <c r="M899" s="96">
        <f>SUM($N$27:N898)</f>
        <v>1448776743840</v>
      </c>
      <c r="N899" s="97">
        <f t="shared" si="16"/>
        <v>6653386170</v>
      </c>
    </row>
    <row r="900" spans="12:14">
      <c r="L900">
        <v>874</v>
      </c>
      <c r="M900" s="96">
        <f>SUM($N$27:N899)</f>
        <v>1455430130010</v>
      </c>
      <c r="N900" s="97">
        <f t="shared" si="16"/>
        <v>6676276240</v>
      </c>
    </row>
    <row r="901" spans="12:14">
      <c r="L901">
        <v>875</v>
      </c>
      <c r="M901" s="96">
        <f>SUM($N$27:N900)</f>
        <v>1462106406250</v>
      </c>
      <c r="N901" s="97">
        <f t="shared" si="16"/>
        <v>6699218750</v>
      </c>
    </row>
    <row r="902" spans="12:14">
      <c r="L902">
        <v>876</v>
      </c>
      <c r="M902" s="96">
        <f>SUM($N$27:N901)</f>
        <v>1468805625000</v>
      </c>
      <c r="N902" s="97">
        <f t="shared" si="16"/>
        <v>6722213760</v>
      </c>
    </row>
    <row r="903" spans="12:14">
      <c r="L903">
        <v>877</v>
      </c>
      <c r="M903" s="96">
        <f>SUM($N$27:N902)</f>
        <v>1475527838760</v>
      </c>
      <c r="N903" s="97">
        <f t="shared" si="16"/>
        <v>6745261330</v>
      </c>
    </row>
    <row r="904" spans="12:14">
      <c r="L904">
        <v>878</v>
      </c>
      <c r="M904" s="96">
        <f>SUM($N$27:N903)</f>
        <v>1482273100090</v>
      </c>
      <c r="N904" s="97">
        <f t="shared" si="16"/>
        <v>6768361520</v>
      </c>
    </row>
    <row r="905" spans="12:14">
      <c r="L905">
        <v>879</v>
      </c>
      <c r="M905" s="96">
        <f>SUM($N$27:N904)</f>
        <v>1489041461610</v>
      </c>
      <c r="N905" s="97">
        <f t="shared" si="16"/>
        <v>6791514390</v>
      </c>
    </row>
    <row r="906" spans="12:14">
      <c r="L906">
        <v>880</v>
      </c>
      <c r="M906" s="96">
        <f>SUM($N$27:N905)</f>
        <v>1495832976000</v>
      </c>
      <c r="N906" s="97">
        <f t="shared" si="16"/>
        <v>6814720000</v>
      </c>
    </row>
    <row r="907" spans="12:14">
      <c r="L907">
        <v>881</v>
      </c>
      <c r="M907" s="96">
        <f>SUM($N$27:N906)</f>
        <v>1502647696000</v>
      </c>
      <c r="N907" s="97">
        <f t="shared" si="16"/>
        <v>6837978410</v>
      </c>
    </row>
    <row r="908" spans="12:14">
      <c r="L908">
        <v>882</v>
      </c>
      <c r="M908" s="96">
        <f>SUM($N$27:N907)</f>
        <v>1509485674410</v>
      </c>
      <c r="N908" s="97">
        <f t="shared" si="16"/>
        <v>6861289680</v>
      </c>
    </row>
    <row r="909" spans="12:14">
      <c r="L909">
        <v>883</v>
      </c>
      <c r="M909" s="96">
        <f>SUM($N$27:N908)</f>
        <v>1516346964090</v>
      </c>
      <c r="N909" s="97">
        <f t="shared" si="16"/>
        <v>6884653870</v>
      </c>
    </row>
    <row r="910" spans="12:14">
      <c r="L910">
        <v>884</v>
      </c>
      <c r="M910" s="96">
        <f>SUM($N$27:N909)</f>
        <v>1523231617960</v>
      </c>
      <c r="N910" s="97">
        <f t="shared" si="16"/>
        <v>6908071040</v>
      </c>
    </row>
    <row r="911" spans="12:14">
      <c r="L911">
        <v>885</v>
      </c>
      <c r="M911" s="96">
        <f>SUM($N$27:N910)</f>
        <v>1530139689000</v>
      </c>
      <c r="N911" s="97">
        <f t="shared" si="16"/>
        <v>6931541250</v>
      </c>
    </row>
    <row r="912" spans="12:14">
      <c r="L912">
        <v>886</v>
      </c>
      <c r="M912" s="96">
        <f>SUM($N$27:N911)</f>
        <v>1537071230250</v>
      </c>
      <c r="N912" s="97">
        <f t="shared" si="16"/>
        <v>6955064560</v>
      </c>
    </row>
    <row r="913" spans="12:14">
      <c r="L913">
        <v>887</v>
      </c>
      <c r="M913" s="96">
        <f>SUM($N$27:N912)</f>
        <v>1544026294810</v>
      </c>
      <c r="N913" s="97">
        <f t="shared" si="16"/>
        <v>6978641030</v>
      </c>
    </row>
    <row r="914" spans="12:14">
      <c r="L914">
        <v>888</v>
      </c>
      <c r="M914" s="96">
        <f>SUM($N$27:N913)</f>
        <v>1551004935840</v>
      </c>
      <c r="N914" s="97">
        <f t="shared" si="16"/>
        <v>7002270720</v>
      </c>
    </row>
    <row r="915" spans="12:14">
      <c r="L915">
        <v>889</v>
      </c>
      <c r="M915" s="96">
        <f>SUM($N$27:N914)</f>
        <v>1558007206560</v>
      </c>
      <c r="N915" s="97">
        <f t="shared" si="16"/>
        <v>7025953690</v>
      </c>
    </row>
    <row r="916" spans="12:14">
      <c r="L916">
        <v>890</v>
      </c>
      <c r="M916" s="96">
        <f>SUM($N$27:N915)</f>
        <v>1565033160250</v>
      </c>
      <c r="N916" s="97">
        <f t="shared" si="16"/>
        <v>7049690000</v>
      </c>
    </row>
    <row r="917" spans="12:14">
      <c r="L917">
        <v>891</v>
      </c>
      <c r="M917" s="96">
        <f>SUM($N$27:N916)</f>
        <v>1572082850250</v>
      </c>
      <c r="N917" s="97">
        <f t="shared" si="16"/>
        <v>7073479710</v>
      </c>
    </row>
    <row r="918" spans="12:14">
      <c r="L918">
        <v>892</v>
      </c>
      <c r="M918" s="96">
        <f>SUM($N$27:N917)</f>
        <v>1579156329960</v>
      </c>
      <c r="N918" s="97">
        <f t="shared" si="16"/>
        <v>7097322880</v>
      </c>
    </row>
    <row r="919" spans="12:14">
      <c r="L919">
        <v>893</v>
      </c>
      <c r="M919" s="96">
        <f>SUM($N$27:N918)</f>
        <v>1586253652840</v>
      </c>
      <c r="N919" s="97">
        <f t="shared" si="16"/>
        <v>7121219570</v>
      </c>
    </row>
    <row r="920" spans="12:14">
      <c r="L920">
        <v>894</v>
      </c>
      <c r="M920" s="96">
        <f>SUM($N$27:N919)</f>
        <v>1593374872410</v>
      </c>
      <c r="N920" s="97">
        <f t="shared" si="16"/>
        <v>7145169840</v>
      </c>
    </row>
    <row r="921" spans="12:14">
      <c r="L921">
        <v>895</v>
      </c>
      <c r="M921" s="96">
        <f>SUM($N$27:N920)</f>
        <v>1600520042250</v>
      </c>
      <c r="N921" s="97">
        <f t="shared" si="16"/>
        <v>7169173750</v>
      </c>
    </row>
    <row r="922" spans="12:14">
      <c r="L922">
        <v>896</v>
      </c>
      <c r="M922" s="96">
        <f>SUM($N$27:N921)</f>
        <v>1607689216000</v>
      </c>
      <c r="N922" s="97">
        <f t="shared" si="16"/>
        <v>7193231360</v>
      </c>
    </row>
    <row r="923" spans="12:14">
      <c r="L923">
        <v>897</v>
      </c>
      <c r="M923" s="96">
        <f>SUM($N$27:N922)</f>
        <v>1614882447360</v>
      </c>
      <c r="N923" s="97">
        <f t="shared" si="16"/>
        <v>7217342730</v>
      </c>
    </row>
    <row r="924" spans="12:14">
      <c r="L924">
        <v>898</v>
      </c>
      <c r="M924" s="96">
        <f>SUM($N$27:N923)</f>
        <v>1622099790090</v>
      </c>
      <c r="N924" s="97">
        <f t="shared" ref="N924:N987" si="17">10*L924^3</f>
        <v>7241507920</v>
      </c>
    </row>
    <row r="925" spans="12:14">
      <c r="L925">
        <v>899</v>
      </c>
      <c r="M925" s="96">
        <f>SUM($N$27:N924)</f>
        <v>1629341298010</v>
      </c>
      <c r="N925" s="97">
        <f t="shared" si="17"/>
        <v>7265726990</v>
      </c>
    </row>
    <row r="926" spans="12:14">
      <c r="L926">
        <v>900</v>
      </c>
      <c r="M926" s="96">
        <f>SUM($N$27:N925)</f>
        <v>1636607025000</v>
      </c>
      <c r="N926" s="97">
        <f t="shared" si="17"/>
        <v>7290000000</v>
      </c>
    </row>
    <row r="927" spans="12:14">
      <c r="L927">
        <v>901</v>
      </c>
      <c r="M927" s="96">
        <f>SUM($N$27:N926)</f>
        <v>1643897025000</v>
      </c>
      <c r="N927" s="97">
        <f t="shared" si="17"/>
        <v>7314327010</v>
      </c>
    </row>
    <row r="928" spans="12:14">
      <c r="L928">
        <v>902</v>
      </c>
      <c r="M928" s="96">
        <f>SUM($N$27:N927)</f>
        <v>1651211352010</v>
      </c>
      <c r="N928" s="97">
        <f t="shared" si="17"/>
        <v>7338708080</v>
      </c>
    </row>
    <row r="929" spans="12:14">
      <c r="L929">
        <v>903</v>
      </c>
      <c r="M929" s="96">
        <f>SUM($N$27:N928)</f>
        <v>1658550060090</v>
      </c>
      <c r="N929" s="97">
        <f t="shared" si="17"/>
        <v>7363143270</v>
      </c>
    </row>
    <row r="930" spans="12:14">
      <c r="L930">
        <v>904</v>
      </c>
      <c r="M930" s="96">
        <f>SUM($N$27:N929)</f>
        <v>1665913203360</v>
      </c>
      <c r="N930" s="97">
        <f t="shared" si="17"/>
        <v>7387632640</v>
      </c>
    </row>
    <row r="931" spans="12:14">
      <c r="L931">
        <v>905</v>
      </c>
      <c r="M931" s="96">
        <f>SUM($N$27:N930)</f>
        <v>1673300836000</v>
      </c>
      <c r="N931" s="97">
        <f t="shared" si="17"/>
        <v>7412176250</v>
      </c>
    </row>
    <row r="932" spans="12:14">
      <c r="L932">
        <v>906</v>
      </c>
      <c r="M932" s="96">
        <f>SUM($N$27:N931)</f>
        <v>1680713012250</v>
      </c>
      <c r="N932" s="97">
        <f t="shared" si="17"/>
        <v>7436774160</v>
      </c>
    </row>
    <row r="933" spans="12:14">
      <c r="L933">
        <v>907</v>
      </c>
      <c r="M933" s="96">
        <f>SUM($N$27:N932)</f>
        <v>1688149786410</v>
      </c>
      <c r="N933" s="97">
        <f t="shared" si="17"/>
        <v>7461426430</v>
      </c>
    </row>
    <row r="934" spans="12:14">
      <c r="L934">
        <v>908</v>
      </c>
      <c r="M934" s="96">
        <f>SUM($N$27:N933)</f>
        <v>1695611212840</v>
      </c>
      <c r="N934" s="97">
        <f t="shared" si="17"/>
        <v>7486133120</v>
      </c>
    </row>
    <row r="935" spans="12:14">
      <c r="L935">
        <v>909</v>
      </c>
      <c r="M935" s="96">
        <f>SUM($N$27:N934)</f>
        <v>1703097345960</v>
      </c>
      <c r="N935" s="97">
        <f t="shared" si="17"/>
        <v>7510894290</v>
      </c>
    </row>
    <row r="936" spans="12:14">
      <c r="L936">
        <v>910</v>
      </c>
      <c r="M936" s="96">
        <f>SUM($N$27:N935)</f>
        <v>1710608240250</v>
      </c>
      <c r="N936" s="97">
        <f t="shared" si="17"/>
        <v>7535710000</v>
      </c>
    </row>
    <row r="937" spans="12:14">
      <c r="L937">
        <v>911</v>
      </c>
      <c r="M937" s="96">
        <f>SUM($N$27:N936)</f>
        <v>1718143950250</v>
      </c>
      <c r="N937" s="97">
        <f t="shared" si="17"/>
        <v>7560580310</v>
      </c>
    </row>
    <row r="938" spans="12:14">
      <c r="L938">
        <v>912</v>
      </c>
      <c r="M938" s="96">
        <f>SUM($N$27:N937)</f>
        <v>1725704530560</v>
      </c>
      <c r="N938" s="97">
        <f t="shared" si="17"/>
        <v>7585505280</v>
      </c>
    </row>
    <row r="939" spans="12:14">
      <c r="L939">
        <v>913</v>
      </c>
      <c r="M939" s="96">
        <f>SUM($N$27:N938)</f>
        <v>1733290035840</v>
      </c>
      <c r="N939" s="97">
        <f t="shared" si="17"/>
        <v>7610484970</v>
      </c>
    </row>
    <row r="940" spans="12:14">
      <c r="L940">
        <v>914</v>
      </c>
      <c r="M940" s="96">
        <f>SUM($N$27:N939)</f>
        <v>1740900520810</v>
      </c>
      <c r="N940" s="97">
        <f t="shared" si="17"/>
        <v>7635519440</v>
      </c>
    </row>
    <row r="941" spans="12:14">
      <c r="L941">
        <v>915</v>
      </c>
      <c r="M941" s="96">
        <f>SUM($N$27:N940)</f>
        <v>1748536040250</v>
      </c>
      <c r="N941" s="97">
        <f t="shared" si="17"/>
        <v>7660608750</v>
      </c>
    </row>
    <row r="942" spans="12:14">
      <c r="L942">
        <v>916</v>
      </c>
      <c r="M942" s="96">
        <f>SUM($N$27:N941)</f>
        <v>1756196649000</v>
      </c>
      <c r="N942" s="97">
        <f t="shared" si="17"/>
        <v>7685752960</v>
      </c>
    </row>
    <row r="943" spans="12:14">
      <c r="L943">
        <v>917</v>
      </c>
      <c r="M943" s="96">
        <f>SUM($N$27:N942)</f>
        <v>1763882401960</v>
      </c>
      <c r="N943" s="97">
        <f t="shared" si="17"/>
        <v>7710952130</v>
      </c>
    </row>
    <row r="944" spans="12:14">
      <c r="L944">
        <v>918</v>
      </c>
      <c r="M944" s="96">
        <f>SUM($N$27:N943)</f>
        <v>1771593354090</v>
      </c>
      <c r="N944" s="97">
        <f t="shared" si="17"/>
        <v>7736206320</v>
      </c>
    </row>
    <row r="945" spans="12:14">
      <c r="L945">
        <v>919</v>
      </c>
      <c r="M945" s="96">
        <f>SUM($N$27:N944)</f>
        <v>1779329560410</v>
      </c>
      <c r="N945" s="97">
        <f t="shared" si="17"/>
        <v>7761515590</v>
      </c>
    </row>
    <row r="946" spans="12:14">
      <c r="L946">
        <v>920</v>
      </c>
      <c r="M946" s="96">
        <f>SUM($N$27:N945)</f>
        <v>1787091076000</v>
      </c>
      <c r="N946" s="97">
        <f t="shared" si="17"/>
        <v>7786880000</v>
      </c>
    </row>
    <row r="947" spans="12:14">
      <c r="L947">
        <v>921</v>
      </c>
      <c r="M947" s="96">
        <f>SUM($N$27:N946)</f>
        <v>1794877956000</v>
      </c>
      <c r="N947" s="97">
        <f t="shared" si="17"/>
        <v>7812299610</v>
      </c>
    </row>
    <row r="948" spans="12:14">
      <c r="L948">
        <v>922</v>
      </c>
      <c r="M948" s="96">
        <f>SUM($N$27:N947)</f>
        <v>1802690255610</v>
      </c>
      <c r="N948" s="97">
        <f t="shared" si="17"/>
        <v>7837774480</v>
      </c>
    </row>
    <row r="949" spans="12:14">
      <c r="L949">
        <v>923</v>
      </c>
      <c r="M949" s="96">
        <f>SUM($N$27:N948)</f>
        <v>1810528030090</v>
      </c>
      <c r="N949" s="97">
        <f t="shared" si="17"/>
        <v>7863304670</v>
      </c>
    </row>
    <row r="950" spans="12:14">
      <c r="L950">
        <v>924</v>
      </c>
      <c r="M950" s="96">
        <f>SUM($N$27:N949)</f>
        <v>1818391334760</v>
      </c>
      <c r="N950" s="97">
        <f t="shared" si="17"/>
        <v>7888890240</v>
      </c>
    </row>
    <row r="951" spans="12:14">
      <c r="L951">
        <v>925</v>
      </c>
      <c r="M951" s="96">
        <f>SUM($N$27:N950)</f>
        <v>1826280225000</v>
      </c>
      <c r="N951" s="97">
        <f t="shared" si="17"/>
        <v>7914531250</v>
      </c>
    </row>
    <row r="952" spans="12:14">
      <c r="L952">
        <v>926</v>
      </c>
      <c r="M952" s="96">
        <f>SUM($N$27:N951)</f>
        <v>1834194756250</v>
      </c>
      <c r="N952" s="97">
        <f t="shared" si="17"/>
        <v>7940227760</v>
      </c>
    </row>
    <row r="953" spans="12:14">
      <c r="L953">
        <v>927</v>
      </c>
      <c r="M953" s="96">
        <f>SUM($N$27:N952)</f>
        <v>1842134984010</v>
      </c>
      <c r="N953" s="97">
        <f t="shared" si="17"/>
        <v>7965979830</v>
      </c>
    </row>
    <row r="954" spans="12:14">
      <c r="L954">
        <v>928</v>
      </c>
      <c r="M954" s="96">
        <f>SUM($N$27:N953)</f>
        <v>1850100963840</v>
      </c>
      <c r="N954" s="97">
        <f t="shared" si="17"/>
        <v>7991787520</v>
      </c>
    </row>
    <row r="955" spans="12:14">
      <c r="L955">
        <v>929</v>
      </c>
      <c r="M955" s="96">
        <f>SUM($N$27:N954)</f>
        <v>1858092751360</v>
      </c>
      <c r="N955" s="97">
        <f t="shared" si="17"/>
        <v>8017650890</v>
      </c>
    </row>
    <row r="956" spans="12:14">
      <c r="L956">
        <v>930</v>
      </c>
      <c r="M956" s="96">
        <f>SUM($N$27:N955)</f>
        <v>1866110402250</v>
      </c>
      <c r="N956" s="97">
        <f t="shared" si="17"/>
        <v>8043570000</v>
      </c>
    </row>
    <row r="957" spans="12:14">
      <c r="L957">
        <v>931</v>
      </c>
      <c r="M957" s="96">
        <f>SUM($N$27:N956)</f>
        <v>1874153972250</v>
      </c>
      <c r="N957" s="97">
        <f t="shared" si="17"/>
        <v>8069544910</v>
      </c>
    </row>
    <row r="958" spans="12:14">
      <c r="L958">
        <v>932</v>
      </c>
      <c r="M958" s="96">
        <f>SUM($N$27:N957)</f>
        <v>1882223517160</v>
      </c>
      <c r="N958" s="97">
        <f t="shared" si="17"/>
        <v>8095575680</v>
      </c>
    </row>
    <row r="959" spans="12:14">
      <c r="L959">
        <v>933</v>
      </c>
      <c r="M959" s="96">
        <f>SUM($N$27:N958)</f>
        <v>1890319092840</v>
      </c>
      <c r="N959" s="97">
        <f t="shared" si="17"/>
        <v>8121662370</v>
      </c>
    </row>
    <row r="960" spans="12:14">
      <c r="L960">
        <v>934</v>
      </c>
      <c r="M960" s="96">
        <f>SUM($N$27:N959)</f>
        <v>1898440755210</v>
      </c>
      <c r="N960" s="97">
        <f t="shared" si="17"/>
        <v>8147805040</v>
      </c>
    </row>
    <row r="961" spans="12:14">
      <c r="L961">
        <v>935</v>
      </c>
      <c r="M961" s="96">
        <f>SUM($N$27:N960)</f>
        <v>1906588560250</v>
      </c>
      <c r="N961" s="97">
        <f t="shared" si="17"/>
        <v>8174003750</v>
      </c>
    </row>
    <row r="962" spans="12:14">
      <c r="L962">
        <v>936</v>
      </c>
      <c r="M962" s="96">
        <f>SUM($N$27:N961)</f>
        <v>1914762564000</v>
      </c>
      <c r="N962" s="97">
        <f t="shared" si="17"/>
        <v>8200258560</v>
      </c>
    </row>
    <row r="963" spans="12:14">
      <c r="L963">
        <v>937</v>
      </c>
      <c r="M963" s="96">
        <f>SUM($N$27:N962)</f>
        <v>1922962822560</v>
      </c>
      <c r="N963" s="97">
        <f t="shared" si="17"/>
        <v>8226569530</v>
      </c>
    </row>
    <row r="964" spans="12:14">
      <c r="L964">
        <v>938</v>
      </c>
      <c r="M964" s="96">
        <f>SUM($N$27:N963)</f>
        <v>1931189392090</v>
      </c>
      <c r="N964" s="97">
        <f t="shared" si="17"/>
        <v>8252936720</v>
      </c>
    </row>
    <row r="965" spans="12:14">
      <c r="L965">
        <v>939</v>
      </c>
      <c r="M965" s="96">
        <f>SUM($N$27:N964)</f>
        <v>1939442328810</v>
      </c>
      <c r="N965" s="97">
        <f t="shared" si="17"/>
        <v>8279360190</v>
      </c>
    </row>
    <row r="966" spans="12:14">
      <c r="L966">
        <v>940</v>
      </c>
      <c r="M966" s="96">
        <f>SUM($N$27:N965)</f>
        <v>1947721689000</v>
      </c>
      <c r="N966" s="97">
        <f t="shared" si="17"/>
        <v>8305840000</v>
      </c>
    </row>
    <row r="967" spans="12:14">
      <c r="L967">
        <v>941</v>
      </c>
      <c r="M967" s="96">
        <f>SUM($N$27:N966)</f>
        <v>1956027529000</v>
      </c>
      <c r="N967" s="97">
        <f t="shared" si="17"/>
        <v>8332376210</v>
      </c>
    </row>
    <row r="968" spans="12:14">
      <c r="L968">
        <v>942</v>
      </c>
      <c r="M968" s="96">
        <f>SUM($N$27:N967)</f>
        <v>1964359905210</v>
      </c>
      <c r="N968" s="97">
        <f t="shared" si="17"/>
        <v>8358968880</v>
      </c>
    </row>
    <row r="969" spans="12:14">
      <c r="L969">
        <v>943</v>
      </c>
      <c r="M969" s="96">
        <f>SUM($N$27:N968)</f>
        <v>1972718874090</v>
      </c>
      <c r="N969" s="97">
        <f t="shared" si="17"/>
        <v>8385618070</v>
      </c>
    </row>
    <row r="970" spans="12:14">
      <c r="L970">
        <v>944</v>
      </c>
      <c r="M970" s="96">
        <f>SUM($N$27:N969)</f>
        <v>1981104492160</v>
      </c>
      <c r="N970" s="97">
        <f t="shared" si="17"/>
        <v>8412323840</v>
      </c>
    </row>
    <row r="971" spans="12:14">
      <c r="L971">
        <v>945</v>
      </c>
      <c r="M971" s="96">
        <f>SUM($N$27:N970)</f>
        <v>1989516816000</v>
      </c>
      <c r="N971" s="97">
        <f t="shared" si="17"/>
        <v>8439086250</v>
      </c>
    </row>
    <row r="972" spans="12:14">
      <c r="L972">
        <v>946</v>
      </c>
      <c r="M972" s="96">
        <f>SUM($N$27:N971)</f>
        <v>1997955902250</v>
      </c>
      <c r="N972" s="97">
        <f t="shared" si="17"/>
        <v>8465905360</v>
      </c>
    </row>
    <row r="973" spans="12:14">
      <c r="L973">
        <v>947</v>
      </c>
      <c r="M973" s="96">
        <f>SUM($N$27:N972)</f>
        <v>2006421807610</v>
      </c>
      <c r="N973" s="97">
        <f t="shared" si="17"/>
        <v>8492781230</v>
      </c>
    </row>
    <row r="974" spans="12:14">
      <c r="L974">
        <v>948</v>
      </c>
      <c r="M974" s="96">
        <f>SUM($N$27:N973)</f>
        <v>2014914588840</v>
      </c>
      <c r="N974" s="97">
        <f t="shared" si="17"/>
        <v>8519713920</v>
      </c>
    </row>
    <row r="975" spans="12:14">
      <c r="L975">
        <v>949</v>
      </c>
      <c r="M975" s="96">
        <f>SUM($N$27:N974)</f>
        <v>2023434302760</v>
      </c>
      <c r="N975" s="97">
        <f t="shared" si="17"/>
        <v>8546703490</v>
      </c>
    </row>
    <row r="976" spans="12:14">
      <c r="L976">
        <v>950</v>
      </c>
      <c r="M976" s="96">
        <f>SUM($N$27:N975)</f>
        <v>2031981006250</v>
      </c>
      <c r="N976" s="97">
        <f t="shared" si="17"/>
        <v>8573750000</v>
      </c>
    </row>
    <row r="977" spans="12:14">
      <c r="L977">
        <v>951</v>
      </c>
      <c r="M977" s="96">
        <f>SUM($N$27:N976)</f>
        <v>2040554756250</v>
      </c>
      <c r="N977" s="97">
        <f t="shared" si="17"/>
        <v>8600853510</v>
      </c>
    </row>
    <row r="978" spans="12:14">
      <c r="L978">
        <v>952</v>
      </c>
      <c r="M978" s="96">
        <f>SUM($N$27:N977)</f>
        <v>2049155609760</v>
      </c>
      <c r="N978" s="97">
        <f t="shared" si="17"/>
        <v>8628014080</v>
      </c>
    </row>
    <row r="979" spans="12:14">
      <c r="L979">
        <v>953</v>
      </c>
      <c r="M979" s="96">
        <f>SUM($N$27:N978)</f>
        <v>2057783623840</v>
      </c>
      <c r="N979" s="97">
        <f t="shared" si="17"/>
        <v>8655231770</v>
      </c>
    </row>
    <row r="980" spans="12:14">
      <c r="L980">
        <v>954</v>
      </c>
      <c r="M980" s="96">
        <f>SUM($N$27:N979)</f>
        <v>2066438855610</v>
      </c>
      <c r="N980" s="97">
        <f t="shared" si="17"/>
        <v>8682506640</v>
      </c>
    </row>
    <row r="981" spans="12:14">
      <c r="L981">
        <v>955</v>
      </c>
      <c r="M981" s="96">
        <f>SUM($N$27:N980)</f>
        <v>2075121362250</v>
      </c>
      <c r="N981" s="97">
        <f t="shared" si="17"/>
        <v>8709838750</v>
      </c>
    </row>
    <row r="982" spans="12:14">
      <c r="L982">
        <v>956</v>
      </c>
      <c r="M982" s="96">
        <f>SUM($N$27:N981)</f>
        <v>2083831201000</v>
      </c>
      <c r="N982" s="97">
        <f t="shared" si="17"/>
        <v>8737228160</v>
      </c>
    </row>
    <row r="983" spans="12:14">
      <c r="L983">
        <v>957</v>
      </c>
      <c r="M983" s="96">
        <f>SUM($N$27:N982)</f>
        <v>2092568429160</v>
      </c>
      <c r="N983" s="97">
        <f t="shared" si="17"/>
        <v>8764674930</v>
      </c>
    </row>
    <row r="984" spans="12:14">
      <c r="L984">
        <v>958</v>
      </c>
      <c r="M984" s="96">
        <f>SUM($N$27:N983)</f>
        <v>2101333104090</v>
      </c>
      <c r="N984" s="97">
        <f t="shared" si="17"/>
        <v>8792179120</v>
      </c>
    </row>
    <row r="985" spans="12:14">
      <c r="L985">
        <v>959</v>
      </c>
      <c r="M985" s="96">
        <f>SUM($N$27:N984)</f>
        <v>2110125283210</v>
      </c>
      <c r="N985" s="97">
        <f t="shared" si="17"/>
        <v>8819740790</v>
      </c>
    </row>
    <row r="986" spans="12:14">
      <c r="L986">
        <v>960</v>
      </c>
      <c r="M986" s="96">
        <f>SUM($N$27:N985)</f>
        <v>2118945024000</v>
      </c>
      <c r="N986" s="97">
        <f t="shared" si="17"/>
        <v>8847360000</v>
      </c>
    </row>
    <row r="987" spans="12:14">
      <c r="L987">
        <v>961</v>
      </c>
      <c r="M987" s="96">
        <f>SUM($N$27:N986)</f>
        <v>2127792384000</v>
      </c>
      <c r="N987" s="97">
        <f t="shared" si="17"/>
        <v>8875036810</v>
      </c>
    </row>
    <row r="988" spans="12:14">
      <c r="L988">
        <v>962</v>
      </c>
      <c r="M988" s="96">
        <f>SUM($N$27:N987)</f>
        <v>2136667420810</v>
      </c>
      <c r="N988" s="97">
        <f t="shared" ref="N988:N1025" si="18">10*L988^3</f>
        <v>8902771280</v>
      </c>
    </row>
    <row r="989" spans="12:14">
      <c r="L989">
        <v>963</v>
      </c>
      <c r="M989" s="96">
        <f>SUM($N$27:N988)</f>
        <v>2145570192090</v>
      </c>
      <c r="N989" s="97">
        <f t="shared" si="18"/>
        <v>8930563470</v>
      </c>
    </row>
    <row r="990" spans="12:14">
      <c r="L990">
        <v>964</v>
      </c>
      <c r="M990" s="96">
        <f>SUM($N$27:N989)</f>
        <v>2154500755560</v>
      </c>
      <c r="N990" s="97">
        <f t="shared" si="18"/>
        <v>8958413440</v>
      </c>
    </row>
    <row r="991" spans="12:14">
      <c r="L991">
        <v>965</v>
      </c>
      <c r="M991" s="96">
        <f>SUM($N$27:N990)</f>
        <v>2163459169000</v>
      </c>
      <c r="N991" s="97">
        <f t="shared" si="18"/>
        <v>8986321250</v>
      </c>
    </row>
    <row r="992" spans="12:14">
      <c r="L992">
        <v>966</v>
      </c>
      <c r="M992" s="96">
        <f>SUM($N$27:N991)</f>
        <v>2172445490250</v>
      </c>
      <c r="N992" s="97">
        <f t="shared" si="18"/>
        <v>9014286960</v>
      </c>
    </row>
    <row r="993" spans="12:14">
      <c r="L993">
        <v>967</v>
      </c>
      <c r="M993" s="96">
        <f>SUM($N$27:N992)</f>
        <v>2181459777210</v>
      </c>
      <c r="N993" s="97">
        <f t="shared" si="18"/>
        <v>9042310630</v>
      </c>
    </row>
    <row r="994" spans="12:14">
      <c r="L994">
        <v>968</v>
      </c>
      <c r="M994" s="96">
        <f>SUM($N$27:N993)</f>
        <v>2190502087840</v>
      </c>
      <c r="N994" s="97">
        <f t="shared" si="18"/>
        <v>9070392320</v>
      </c>
    </row>
    <row r="995" spans="12:14">
      <c r="L995">
        <v>969</v>
      </c>
      <c r="M995" s="96">
        <f>SUM($N$27:N994)</f>
        <v>2199572480160</v>
      </c>
      <c r="N995" s="97">
        <f t="shared" si="18"/>
        <v>9098532090</v>
      </c>
    </row>
    <row r="996" spans="12:14">
      <c r="L996">
        <v>970</v>
      </c>
      <c r="M996" s="96">
        <f>SUM($N$27:N995)</f>
        <v>2208671012250</v>
      </c>
      <c r="N996" s="97">
        <f t="shared" si="18"/>
        <v>9126730000</v>
      </c>
    </row>
    <row r="997" spans="12:14">
      <c r="L997">
        <v>971</v>
      </c>
      <c r="M997" s="96">
        <f>SUM($N$27:N996)</f>
        <v>2217797742250</v>
      </c>
      <c r="N997" s="97">
        <f t="shared" si="18"/>
        <v>9154986110</v>
      </c>
    </row>
    <row r="998" spans="12:14">
      <c r="L998">
        <v>972</v>
      </c>
      <c r="M998" s="96">
        <f>SUM($N$27:N997)</f>
        <v>2226952728360</v>
      </c>
      <c r="N998" s="97">
        <f t="shared" si="18"/>
        <v>9183300480</v>
      </c>
    </row>
    <row r="999" spans="12:14">
      <c r="L999">
        <v>973</v>
      </c>
      <c r="M999" s="96">
        <f>SUM($N$27:N998)</f>
        <v>2236136028840</v>
      </c>
      <c r="N999" s="97">
        <f t="shared" si="18"/>
        <v>9211673170</v>
      </c>
    </row>
    <row r="1000" spans="12:14">
      <c r="L1000">
        <v>974</v>
      </c>
      <c r="M1000" s="96">
        <f>SUM($N$27:N999)</f>
        <v>2245347702010</v>
      </c>
      <c r="N1000" s="97">
        <f t="shared" si="18"/>
        <v>9240104240</v>
      </c>
    </row>
    <row r="1001" spans="12:14">
      <c r="L1001">
        <v>975</v>
      </c>
      <c r="M1001" s="96">
        <f>SUM($N$27:N1000)</f>
        <v>2254587806250</v>
      </c>
      <c r="N1001" s="97">
        <f t="shared" si="18"/>
        <v>9268593750</v>
      </c>
    </row>
    <row r="1002" spans="12:14">
      <c r="L1002">
        <v>976</v>
      </c>
      <c r="M1002" s="96">
        <f>SUM($N$27:N1001)</f>
        <v>2263856400000</v>
      </c>
      <c r="N1002" s="97">
        <f t="shared" si="18"/>
        <v>9297141760</v>
      </c>
    </row>
    <row r="1003" spans="12:14">
      <c r="L1003">
        <v>977</v>
      </c>
      <c r="M1003" s="96">
        <f>SUM($N$27:N1002)</f>
        <v>2273153541760</v>
      </c>
      <c r="N1003" s="97">
        <f t="shared" si="18"/>
        <v>9325748330</v>
      </c>
    </row>
    <row r="1004" spans="12:14">
      <c r="L1004">
        <v>978</v>
      </c>
      <c r="M1004" s="96">
        <f>SUM($N$27:N1003)</f>
        <v>2282479290090</v>
      </c>
      <c r="N1004" s="97">
        <f t="shared" si="18"/>
        <v>9354413520</v>
      </c>
    </row>
    <row r="1005" spans="12:14">
      <c r="L1005">
        <v>979</v>
      </c>
      <c r="M1005" s="96">
        <f>SUM($N$27:N1004)</f>
        <v>2291833703610</v>
      </c>
      <c r="N1005" s="97">
        <f t="shared" si="18"/>
        <v>9383137390</v>
      </c>
    </row>
    <row r="1006" spans="12:14">
      <c r="L1006">
        <v>980</v>
      </c>
      <c r="M1006" s="96">
        <f>SUM($N$27:N1005)</f>
        <v>2301216841000</v>
      </c>
      <c r="N1006" s="97">
        <f t="shared" si="18"/>
        <v>9411920000</v>
      </c>
    </row>
    <row r="1007" spans="12:14">
      <c r="L1007">
        <v>981</v>
      </c>
      <c r="M1007" s="96">
        <f>SUM($N$27:N1006)</f>
        <v>2310628761000</v>
      </c>
      <c r="N1007" s="97">
        <f t="shared" si="18"/>
        <v>9440761410</v>
      </c>
    </row>
    <row r="1008" spans="12:14">
      <c r="L1008">
        <v>982</v>
      </c>
      <c r="M1008" s="96">
        <f>SUM($N$27:N1007)</f>
        <v>2320069522410</v>
      </c>
      <c r="N1008" s="97">
        <f t="shared" si="18"/>
        <v>9469661680</v>
      </c>
    </row>
    <row r="1009" spans="12:14">
      <c r="L1009">
        <v>983</v>
      </c>
      <c r="M1009" s="96">
        <f>SUM($N$27:N1008)</f>
        <v>2329539184090</v>
      </c>
      <c r="N1009" s="97">
        <f t="shared" si="18"/>
        <v>9498620870</v>
      </c>
    </row>
    <row r="1010" spans="12:14">
      <c r="L1010">
        <v>984</v>
      </c>
      <c r="M1010" s="96">
        <f>SUM($N$27:N1009)</f>
        <v>2339037804960</v>
      </c>
      <c r="N1010" s="97">
        <f t="shared" si="18"/>
        <v>9527639040</v>
      </c>
    </row>
    <row r="1011" spans="12:14">
      <c r="L1011">
        <v>985</v>
      </c>
      <c r="M1011" s="96">
        <f>SUM($N$27:N1010)</f>
        <v>2348565444000</v>
      </c>
      <c r="N1011" s="97">
        <f t="shared" si="18"/>
        <v>9556716250</v>
      </c>
    </row>
    <row r="1012" spans="12:14">
      <c r="L1012">
        <v>986</v>
      </c>
      <c r="M1012" s="96">
        <f>SUM($N$27:N1011)</f>
        <v>2358122160250</v>
      </c>
      <c r="N1012" s="97">
        <f t="shared" si="18"/>
        <v>9585852560</v>
      </c>
    </row>
    <row r="1013" spans="12:14">
      <c r="L1013">
        <v>987</v>
      </c>
      <c r="M1013" s="96">
        <f>SUM($N$27:N1012)</f>
        <v>2367708012810</v>
      </c>
      <c r="N1013" s="97">
        <f t="shared" si="18"/>
        <v>9615048030</v>
      </c>
    </row>
    <row r="1014" spans="12:14">
      <c r="L1014">
        <v>988</v>
      </c>
      <c r="M1014" s="96">
        <f>SUM($N$27:N1013)</f>
        <v>2377323060840</v>
      </c>
      <c r="N1014" s="97">
        <f t="shared" si="18"/>
        <v>9644302720</v>
      </c>
    </row>
    <row r="1015" spans="12:14">
      <c r="L1015">
        <v>989</v>
      </c>
      <c r="M1015" s="96">
        <f>SUM($N$27:N1014)</f>
        <v>2386967363560</v>
      </c>
      <c r="N1015" s="97">
        <f t="shared" si="18"/>
        <v>9673616690</v>
      </c>
    </row>
    <row r="1016" spans="12:14">
      <c r="L1016">
        <v>990</v>
      </c>
      <c r="M1016" s="96">
        <f>SUM($N$27:N1015)</f>
        <v>2396640980250</v>
      </c>
      <c r="N1016" s="97">
        <f t="shared" si="18"/>
        <v>9702990000</v>
      </c>
    </row>
    <row r="1017" spans="12:14">
      <c r="L1017">
        <v>991</v>
      </c>
      <c r="M1017" s="96">
        <f>SUM($N$27:N1016)</f>
        <v>2406343970250</v>
      </c>
      <c r="N1017" s="97">
        <f t="shared" si="18"/>
        <v>9732422710</v>
      </c>
    </row>
    <row r="1018" spans="12:14">
      <c r="L1018">
        <v>992</v>
      </c>
      <c r="M1018" s="96">
        <f>SUM($N$27:N1017)</f>
        <v>2416076392960</v>
      </c>
      <c r="N1018" s="97">
        <f t="shared" si="18"/>
        <v>9761914880</v>
      </c>
    </row>
    <row r="1019" spans="12:14">
      <c r="L1019">
        <v>993</v>
      </c>
      <c r="M1019" s="96">
        <f>SUM($N$27:N1018)</f>
        <v>2425838307840</v>
      </c>
      <c r="N1019" s="97">
        <f t="shared" si="18"/>
        <v>9791466570</v>
      </c>
    </row>
    <row r="1020" spans="12:14">
      <c r="L1020">
        <v>994</v>
      </c>
      <c r="M1020" s="96">
        <f>SUM($N$27:N1019)</f>
        <v>2435629774410</v>
      </c>
      <c r="N1020" s="97">
        <f t="shared" si="18"/>
        <v>9821077840</v>
      </c>
    </row>
    <row r="1021" spans="12:14">
      <c r="L1021">
        <v>995</v>
      </c>
      <c r="M1021" s="96">
        <f>SUM($N$27:N1020)</f>
        <v>2445450852250</v>
      </c>
      <c r="N1021" s="97">
        <f t="shared" si="18"/>
        <v>9850748750</v>
      </c>
    </row>
    <row r="1022" spans="12:14">
      <c r="L1022">
        <v>996</v>
      </c>
      <c r="M1022" s="96">
        <f>SUM($N$27:N1021)</f>
        <v>2455301601000</v>
      </c>
      <c r="N1022" s="97">
        <f t="shared" si="18"/>
        <v>9880479360</v>
      </c>
    </row>
    <row r="1023" spans="12:14">
      <c r="L1023">
        <v>997</v>
      </c>
      <c r="M1023" s="96">
        <f>SUM($N$27:N1022)</f>
        <v>2465182080360</v>
      </c>
      <c r="N1023" s="97">
        <f t="shared" si="18"/>
        <v>9910269730</v>
      </c>
    </row>
    <row r="1024" spans="12:14">
      <c r="L1024">
        <v>998</v>
      </c>
      <c r="M1024" s="96">
        <f>SUM($N$27:N1023)</f>
        <v>2475092350090</v>
      </c>
      <c r="N1024" s="97">
        <f t="shared" si="18"/>
        <v>9940119920</v>
      </c>
    </row>
    <row r="1025" spans="12:14">
      <c r="L1025">
        <v>999</v>
      </c>
      <c r="M1025" s="96">
        <f>SUM($N$27:N1024)</f>
        <v>2485032470010</v>
      </c>
      <c r="N1025" s="97">
        <f t="shared" si="18"/>
        <v>9970029990</v>
      </c>
    </row>
  </sheetData>
  <sheetProtection selectLockedCells="1"/>
  <mergeCells count="53">
    <mergeCell ref="B25:C25"/>
    <mergeCell ref="E22:E23"/>
    <mergeCell ref="F18:F19"/>
    <mergeCell ref="G18:I19"/>
    <mergeCell ref="J18:J19"/>
    <mergeCell ref="F22:F23"/>
    <mergeCell ref="G22:I23"/>
    <mergeCell ref="J22:J23"/>
    <mergeCell ref="B21:C21"/>
    <mergeCell ref="G21:I21"/>
    <mergeCell ref="E18:E19"/>
    <mergeCell ref="D18:D19"/>
    <mergeCell ref="D22:D23"/>
    <mergeCell ref="K14:K15"/>
    <mergeCell ref="L14:L15"/>
    <mergeCell ref="N14:N15"/>
    <mergeCell ref="E14:E15"/>
    <mergeCell ref="M14:M15"/>
    <mergeCell ref="B13:C13"/>
    <mergeCell ref="G13:I13"/>
    <mergeCell ref="F14:F15"/>
    <mergeCell ref="G14:I15"/>
    <mergeCell ref="J14:J15"/>
    <mergeCell ref="B17:C17"/>
    <mergeCell ref="G17:I17"/>
    <mergeCell ref="B8:C8"/>
    <mergeCell ref="L8:M8"/>
    <mergeCell ref="N8:O8"/>
    <mergeCell ref="E9:E10"/>
    <mergeCell ref="J9:J10"/>
    <mergeCell ref="K9:K10"/>
    <mergeCell ref="L9:M10"/>
    <mergeCell ref="H8:I8"/>
    <mergeCell ref="F9:F10"/>
    <mergeCell ref="G9:G10"/>
    <mergeCell ref="H9:I10"/>
    <mergeCell ref="D9:D10"/>
    <mergeCell ref="D14:D15"/>
    <mergeCell ref="N9:O10"/>
    <mergeCell ref="B7:C7"/>
    <mergeCell ref="J7:K7"/>
    <mergeCell ref="L7:O7"/>
    <mergeCell ref="J1:N2"/>
    <mergeCell ref="B4:C4"/>
    <mergeCell ref="D4:E4"/>
    <mergeCell ref="F4:I4"/>
    <mergeCell ref="J4:K4"/>
    <mergeCell ref="B5:C6"/>
    <mergeCell ref="D5:E6"/>
    <mergeCell ref="F5:I6"/>
    <mergeCell ref="J5:K6"/>
    <mergeCell ref="B1:F1"/>
    <mergeCell ref="B2:F3"/>
  </mergeCells>
  <phoneticPr fontId="1"/>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職業リスト!$B:$B</xm:f>
          </x14:formula1>
          <xm:sqref>F5</xm:sqref>
        </x14:dataValidation>
        <x14:dataValidation type="list" allowBlank="1" showInputMessage="1" showErrorMessage="1">
          <x14:formula1>
            <xm:f>モンスターリスト!$B:$B</xm:f>
          </x14:formula1>
          <xm:sqref>D5:E6</xm:sqref>
        </x14:dataValidation>
        <x14:dataValidation type="list" allowBlank="1" showInputMessage="1" showErrorMessage="1">
          <x14:formula1>
            <xm:f>モンスターリスト!B:B</xm:f>
          </x14:formula1>
          <xm:sqref>G27:G30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00"/>
  <sheetViews>
    <sheetView workbookViewId="0">
      <pane ySplit="1" topLeftCell="A53" activePane="bottomLeft" state="frozen"/>
      <selection pane="bottomLeft" activeCell="B60" sqref="B60:B71"/>
    </sheetView>
  </sheetViews>
  <sheetFormatPr defaultRowHeight="13.5"/>
  <cols>
    <col min="1" max="1" width="18.875" bestFit="1" customWidth="1"/>
    <col min="2" max="2" width="18.5" bestFit="1" customWidth="1"/>
    <col min="3" max="3" width="13.125" customWidth="1"/>
    <col min="4" max="4" width="10.875" customWidth="1"/>
    <col min="5" max="7" width="5.375" customWidth="1"/>
    <col min="8" max="8" width="25.875" style="85" customWidth="1"/>
    <col min="9" max="9" width="11.25" bestFit="1" customWidth="1"/>
    <col min="10" max="10" width="10.625" bestFit="1" customWidth="1"/>
    <col min="11" max="11" width="10.625" customWidth="1"/>
    <col min="13" max="13" width="16.625" customWidth="1"/>
  </cols>
  <sheetData>
    <row r="1" spans="1:14">
      <c r="A1" t="str">
        <f t="shared" ref="A1" si="0">PHONETIC(B1)</f>
        <v>もんすたーめい</v>
      </c>
      <c r="B1" t="s">
        <v>621</v>
      </c>
      <c r="C1" t="s">
        <v>775</v>
      </c>
      <c r="D1" t="s">
        <v>734</v>
      </c>
      <c r="E1" t="s">
        <v>105</v>
      </c>
      <c r="F1" t="s">
        <v>8</v>
      </c>
      <c r="G1" t="s">
        <v>107</v>
      </c>
      <c r="H1" s="85" t="s">
        <v>808</v>
      </c>
      <c r="I1" s="104" t="s">
        <v>155</v>
      </c>
      <c r="J1" s="104"/>
      <c r="K1" s="104"/>
      <c r="L1" s="78" t="s">
        <v>129</v>
      </c>
      <c r="M1" t="s">
        <v>914</v>
      </c>
      <c r="N1" t="s">
        <v>772</v>
      </c>
    </row>
    <row r="2" spans="1:14">
      <c r="A2" t="str">
        <f t="shared" ref="A2:A33" si="1">PHONETIC(B2)</f>
        <v>ごぶりん</v>
      </c>
      <c r="B2" t="s">
        <v>652</v>
      </c>
      <c r="C2" s="73">
        <f t="shared" ref="C2:C33" si="2">MAX(E2:G2)</f>
        <v>2</v>
      </c>
      <c r="D2" t="s">
        <v>1130</v>
      </c>
      <c r="E2">
        <v>1</v>
      </c>
      <c r="F2">
        <v>1</v>
      </c>
      <c r="G2">
        <v>2</v>
      </c>
      <c r="H2" s="85">
        <f t="shared" ref="H2:H19" si="3">VLOOKUP(C2,L:N,3)</f>
        <v>40</v>
      </c>
      <c r="L2">
        <v>1</v>
      </c>
      <c r="M2" s="79"/>
      <c r="N2">
        <f>10*L2^2</f>
        <v>10</v>
      </c>
    </row>
    <row r="3" spans="1:14">
      <c r="A3" t="str">
        <f t="shared" si="1"/>
        <v>こぼると</v>
      </c>
      <c r="B3" t="s">
        <v>1133</v>
      </c>
      <c r="C3" s="73">
        <f t="shared" si="2"/>
        <v>2</v>
      </c>
      <c r="D3" t="s">
        <v>1130</v>
      </c>
      <c r="E3">
        <v>2</v>
      </c>
      <c r="F3">
        <v>2</v>
      </c>
      <c r="G3">
        <v>2</v>
      </c>
      <c r="H3" s="85">
        <f t="shared" si="3"/>
        <v>40</v>
      </c>
      <c r="L3">
        <v>2</v>
      </c>
      <c r="M3" s="72">
        <f>SUM($N$2:$N2)</f>
        <v>10</v>
      </c>
      <c r="N3">
        <f t="shared" ref="N3:N66" si="4">10*L3^2</f>
        <v>40</v>
      </c>
    </row>
    <row r="4" spans="1:14">
      <c r="A4" t="str">
        <f t="shared" si="1"/>
        <v>くー・しー</v>
      </c>
      <c r="B4" t="s">
        <v>642</v>
      </c>
      <c r="C4" s="73">
        <f t="shared" si="2"/>
        <v>7</v>
      </c>
      <c r="D4" t="s">
        <v>1130</v>
      </c>
      <c r="E4">
        <v>7</v>
      </c>
      <c r="F4">
        <v>7</v>
      </c>
      <c r="G4">
        <v>7</v>
      </c>
      <c r="H4" s="85">
        <f t="shared" si="3"/>
        <v>490</v>
      </c>
      <c r="L4">
        <v>3</v>
      </c>
      <c r="M4" s="72">
        <f>SUM($N$2:$N3)</f>
        <v>50</v>
      </c>
      <c r="N4">
        <f t="shared" si="4"/>
        <v>90</v>
      </c>
    </row>
    <row r="5" spans="1:14">
      <c r="A5" t="str">
        <f t="shared" si="1"/>
        <v>みのたうろす</v>
      </c>
      <c r="B5" t="s">
        <v>712</v>
      </c>
      <c r="C5" s="73">
        <f t="shared" si="2"/>
        <v>28</v>
      </c>
      <c r="D5" t="s">
        <v>1130</v>
      </c>
      <c r="E5">
        <v>8</v>
      </c>
      <c r="F5">
        <v>10</v>
      </c>
      <c r="G5">
        <v>28</v>
      </c>
      <c r="H5" s="85">
        <f t="shared" si="3"/>
        <v>7840</v>
      </c>
      <c r="L5">
        <v>4</v>
      </c>
      <c r="M5" s="72">
        <f>SUM($N$2:$N4)</f>
        <v>140</v>
      </c>
      <c r="N5">
        <f t="shared" si="4"/>
        <v>160</v>
      </c>
    </row>
    <row r="6" spans="1:14">
      <c r="A6" t="str">
        <f t="shared" si="1"/>
        <v>のらいぬ</v>
      </c>
      <c r="B6" t="s">
        <v>1134</v>
      </c>
      <c r="C6" s="73">
        <f t="shared" si="2"/>
        <v>5</v>
      </c>
      <c r="D6" t="s">
        <v>1211</v>
      </c>
      <c r="E6">
        <v>2</v>
      </c>
      <c r="F6">
        <v>1</v>
      </c>
      <c r="G6">
        <v>5</v>
      </c>
      <c r="H6" s="85">
        <f t="shared" si="3"/>
        <v>250</v>
      </c>
      <c r="L6">
        <v>5</v>
      </c>
      <c r="M6" s="72">
        <f>SUM($N$2:$N5)</f>
        <v>300</v>
      </c>
      <c r="N6">
        <f t="shared" si="4"/>
        <v>250</v>
      </c>
    </row>
    <row r="7" spans="1:14">
      <c r="A7" t="str">
        <f t="shared" si="1"/>
        <v>ふぇんりる</v>
      </c>
      <c r="B7" t="s">
        <v>701</v>
      </c>
      <c r="C7" s="73">
        <f t="shared" si="2"/>
        <v>70</v>
      </c>
      <c r="D7" t="s">
        <v>1211</v>
      </c>
      <c r="E7">
        <v>60</v>
      </c>
      <c r="F7">
        <v>70</v>
      </c>
      <c r="G7">
        <v>67</v>
      </c>
      <c r="H7" s="85">
        <f t="shared" si="3"/>
        <v>49000</v>
      </c>
      <c r="L7">
        <v>6</v>
      </c>
      <c r="M7" s="72">
        <f>SUM($N$2:$N6)</f>
        <v>550</v>
      </c>
      <c r="N7">
        <f t="shared" si="4"/>
        <v>360</v>
      </c>
    </row>
    <row r="8" spans="1:14">
      <c r="A8" t="str">
        <f t="shared" si="1"/>
        <v>しあんどっぐ</v>
      </c>
      <c r="B8" t="s">
        <v>657</v>
      </c>
      <c r="C8" s="73">
        <f t="shared" si="2"/>
        <v>125</v>
      </c>
      <c r="D8" t="s">
        <v>1211</v>
      </c>
      <c r="E8">
        <v>125</v>
      </c>
      <c r="F8">
        <v>125</v>
      </c>
      <c r="G8">
        <v>125</v>
      </c>
      <c r="H8" s="85">
        <f t="shared" si="3"/>
        <v>156250</v>
      </c>
      <c r="L8">
        <v>7</v>
      </c>
      <c r="M8" s="72">
        <f>SUM($N$2:$N7)</f>
        <v>910</v>
      </c>
      <c r="N8">
        <f t="shared" si="4"/>
        <v>490</v>
      </c>
    </row>
    <row r="9" spans="1:14">
      <c r="A9" t="str">
        <f t="shared" si="1"/>
        <v>ほーんらびっと</v>
      </c>
      <c r="B9" t="s">
        <v>622</v>
      </c>
      <c r="C9" s="73">
        <f t="shared" si="2"/>
        <v>1</v>
      </c>
      <c r="D9" t="s">
        <v>1214</v>
      </c>
      <c r="E9">
        <v>1</v>
      </c>
      <c r="F9">
        <v>1</v>
      </c>
      <c r="G9">
        <v>1</v>
      </c>
      <c r="H9" s="85">
        <f t="shared" si="3"/>
        <v>10</v>
      </c>
      <c r="I9" t="s">
        <v>156</v>
      </c>
      <c r="J9" t="s">
        <v>157</v>
      </c>
      <c r="K9" t="s">
        <v>158</v>
      </c>
      <c r="L9">
        <v>8</v>
      </c>
      <c r="M9" s="72">
        <f>SUM($N$2:$N8)</f>
        <v>1400</v>
      </c>
      <c r="N9">
        <f t="shared" si="4"/>
        <v>640</v>
      </c>
    </row>
    <row r="10" spans="1:14">
      <c r="A10" t="str">
        <f t="shared" si="1"/>
        <v>いなば</v>
      </c>
      <c r="B10" t="s">
        <v>627</v>
      </c>
      <c r="C10" s="73">
        <f t="shared" si="2"/>
        <v>30</v>
      </c>
      <c r="D10" t="s">
        <v>1214</v>
      </c>
      <c r="E10">
        <v>30</v>
      </c>
      <c r="F10">
        <v>14</v>
      </c>
      <c r="G10">
        <v>29</v>
      </c>
      <c r="H10" s="85">
        <f t="shared" si="3"/>
        <v>9000</v>
      </c>
      <c r="L10">
        <v>9</v>
      </c>
      <c r="M10" s="72">
        <f>SUM($N$2:$N9)</f>
        <v>2040</v>
      </c>
      <c r="N10">
        <f t="shared" si="4"/>
        <v>810</v>
      </c>
    </row>
    <row r="11" spans="1:14">
      <c r="A11" t="str">
        <f t="shared" si="1"/>
        <v>めにー・めりー</v>
      </c>
      <c r="B11" t="s">
        <v>717</v>
      </c>
      <c r="C11" s="73">
        <f t="shared" si="2"/>
        <v>4</v>
      </c>
      <c r="D11" t="s">
        <v>1226</v>
      </c>
      <c r="E11">
        <v>4</v>
      </c>
      <c r="F11">
        <v>4</v>
      </c>
      <c r="G11">
        <v>4</v>
      </c>
      <c r="H11" s="85">
        <f t="shared" si="3"/>
        <v>160</v>
      </c>
      <c r="L11">
        <v>10</v>
      </c>
      <c r="M11" s="72">
        <f>SUM($N$2:$N10)</f>
        <v>2850</v>
      </c>
      <c r="N11">
        <f t="shared" si="4"/>
        <v>1000</v>
      </c>
    </row>
    <row r="12" spans="1:14">
      <c r="A12" t="str">
        <f t="shared" si="1"/>
        <v>もーにんぐ</v>
      </c>
      <c r="B12" t="s">
        <v>719</v>
      </c>
      <c r="C12" s="73">
        <f t="shared" si="2"/>
        <v>15</v>
      </c>
      <c r="D12" t="s">
        <v>1226</v>
      </c>
      <c r="E12">
        <v>11</v>
      </c>
      <c r="F12">
        <v>11</v>
      </c>
      <c r="G12">
        <v>15</v>
      </c>
      <c r="H12" s="85">
        <f t="shared" si="3"/>
        <v>2250</v>
      </c>
      <c r="L12">
        <v>11</v>
      </c>
      <c r="M12" s="72">
        <f>SUM($N$2:$N11)</f>
        <v>3850</v>
      </c>
      <c r="N12">
        <f t="shared" si="4"/>
        <v>1210</v>
      </c>
    </row>
    <row r="13" spans="1:14">
      <c r="A13" t="str">
        <f t="shared" si="1"/>
        <v>ないとめあ</v>
      </c>
      <c r="B13" t="s">
        <v>685</v>
      </c>
      <c r="C13" s="73">
        <f t="shared" si="2"/>
        <v>62</v>
      </c>
      <c r="D13" t="s">
        <v>1226</v>
      </c>
      <c r="E13">
        <v>46</v>
      </c>
      <c r="F13">
        <v>62</v>
      </c>
      <c r="G13">
        <v>41</v>
      </c>
      <c r="H13" s="85">
        <f t="shared" si="3"/>
        <v>38440</v>
      </c>
      <c r="L13">
        <v>12</v>
      </c>
      <c r="M13" s="72">
        <f>SUM($N$2:$N12)</f>
        <v>5060</v>
      </c>
      <c r="N13">
        <f t="shared" si="4"/>
        <v>1440</v>
      </c>
    </row>
    <row r="14" spans="1:14">
      <c r="A14" t="str">
        <f t="shared" si="1"/>
        <v>べひーもす</v>
      </c>
      <c r="B14" t="s">
        <v>705</v>
      </c>
      <c r="C14" s="73">
        <f t="shared" si="2"/>
        <v>66</v>
      </c>
      <c r="D14" t="s">
        <v>1226</v>
      </c>
      <c r="E14">
        <v>53</v>
      </c>
      <c r="F14">
        <v>43</v>
      </c>
      <c r="G14">
        <v>66</v>
      </c>
      <c r="H14" s="85">
        <f t="shared" si="3"/>
        <v>43560</v>
      </c>
      <c r="L14">
        <v>13</v>
      </c>
      <c r="M14" s="72">
        <f>SUM($N$2:$N13)</f>
        <v>6500</v>
      </c>
      <c r="N14">
        <f t="shared" si="4"/>
        <v>1690</v>
      </c>
    </row>
    <row r="15" spans="1:14">
      <c r="A15" t="str">
        <f t="shared" si="1"/>
        <v>びーふふぉーとれす</v>
      </c>
      <c r="B15" t="s">
        <v>695</v>
      </c>
      <c r="C15" s="73">
        <f t="shared" si="2"/>
        <v>203</v>
      </c>
      <c r="D15" t="s">
        <v>1226</v>
      </c>
      <c r="E15">
        <v>203</v>
      </c>
      <c r="F15">
        <v>203</v>
      </c>
      <c r="G15">
        <v>203</v>
      </c>
      <c r="H15" s="85">
        <f t="shared" si="3"/>
        <v>412090</v>
      </c>
      <c r="L15">
        <v>14</v>
      </c>
      <c r="M15" s="72">
        <f>SUM($N$2:$N14)</f>
        <v>8190</v>
      </c>
      <c r="N15">
        <f t="shared" si="4"/>
        <v>1960</v>
      </c>
    </row>
    <row r="16" spans="1:14">
      <c r="A16" t="str">
        <f t="shared" si="1"/>
        <v>くらら</v>
      </c>
      <c r="B16" t="s">
        <v>644</v>
      </c>
      <c r="C16" s="73">
        <f t="shared" si="2"/>
        <v>10</v>
      </c>
      <c r="D16" t="s">
        <v>1219</v>
      </c>
      <c r="E16">
        <v>8</v>
      </c>
      <c r="F16">
        <v>9</v>
      </c>
      <c r="G16">
        <v>10</v>
      </c>
      <c r="H16" s="85">
        <f t="shared" si="3"/>
        <v>1000</v>
      </c>
      <c r="L16">
        <v>15</v>
      </c>
      <c r="M16" s="72">
        <f>SUM($N$2:$N15)</f>
        <v>10150</v>
      </c>
      <c r="N16">
        <f t="shared" si="4"/>
        <v>2250</v>
      </c>
    </row>
    <row r="17" spans="1:14">
      <c r="A17" t="str">
        <f t="shared" si="1"/>
        <v>くらーけん</v>
      </c>
      <c r="B17" t="s">
        <v>643</v>
      </c>
      <c r="C17" s="73">
        <f t="shared" si="2"/>
        <v>76</v>
      </c>
      <c r="D17" t="s">
        <v>1219</v>
      </c>
      <c r="E17">
        <v>45</v>
      </c>
      <c r="F17">
        <v>76</v>
      </c>
      <c r="G17">
        <v>32</v>
      </c>
      <c r="H17" s="85">
        <f t="shared" si="3"/>
        <v>57760</v>
      </c>
      <c r="L17">
        <v>16</v>
      </c>
      <c r="M17" s="72">
        <f>SUM($N$2:$N16)</f>
        <v>12400</v>
      </c>
      <c r="N17">
        <f t="shared" si="4"/>
        <v>2560</v>
      </c>
    </row>
    <row r="18" spans="1:14">
      <c r="A18" t="str">
        <f t="shared" si="1"/>
        <v>おるとろす</v>
      </c>
      <c r="B18" t="s">
        <v>634</v>
      </c>
      <c r="C18" s="73">
        <f t="shared" si="2"/>
        <v>81</v>
      </c>
      <c r="D18" t="s">
        <v>1216</v>
      </c>
      <c r="E18">
        <v>62</v>
      </c>
      <c r="F18">
        <v>52</v>
      </c>
      <c r="G18">
        <v>81</v>
      </c>
      <c r="H18" s="85">
        <f t="shared" si="3"/>
        <v>65610</v>
      </c>
      <c r="L18">
        <v>17</v>
      </c>
      <c r="M18" s="72">
        <f>SUM($N$2:$N17)</f>
        <v>14960</v>
      </c>
      <c r="N18">
        <f t="shared" si="4"/>
        <v>2890</v>
      </c>
    </row>
    <row r="19" spans="1:14">
      <c r="A19" t="str">
        <f t="shared" si="1"/>
        <v>かめ</v>
      </c>
      <c r="B19" t="s">
        <v>1135</v>
      </c>
      <c r="C19" s="73">
        <f t="shared" si="2"/>
        <v>2</v>
      </c>
      <c r="D19" t="s">
        <v>1135</v>
      </c>
      <c r="E19">
        <v>1</v>
      </c>
      <c r="F19">
        <v>1</v>
      </c>
      <c r="G19">
        <v>2</v>
      </c>
      <c r="H19" s="85">
        <f t="shared" si="3"/>
        <v>40</v>
      </c>
      <c r="L19">
        <v>18</v>
      </c>
      <c r="M19" s="72">
        <f>SUM($N$2:$N18)</f>
        <v>17850</v>
      </c>
      <c r="N19">
        <f t="shared" si="4"/>
        <v>3240</v>
      </c>
    </row>
    <row r="20" spans="1:14">
      <c r="A20" t="str">
        <f t="shared" si="1"/>
        <v>ぎがんとーたす</v>
      </c>
      <c r="B20" t="s">
        <v>1217</v>
      </c>
      <c r="C20" s="73">
        <f t="shared" si="2"/>
        <v>50</v>
      </c>
      <c r="D20" t="s">
        <v>1218</v>
      </c>
      <c r="E20">
        <v>30</v>
      </c>
      <c r="F20">
        <v>25</v>
      </c>
      <c r="G20">
        <v>50</v>
      </c>
      <c r="H20" s="85">
        <f>VLOOKUP(C20,L:N,3)/2</f>
        <v>12500</v>
      </c>
      <c r="L20">
        <v>19</v>
      </c>
      <c r="M20" s="72">
        <f>SUM($N$2:$N19)</f>
        <v>21090</v>
      </c>
      <c r="N20">
        <f t="shared" si="4"/>
        <v>3610</v>
      </c>
    </row>
    <row r="21" spans="1:14">
      <c r="A21" t="str">
        <f t="shared" si="1"/>
        <v>しものきょじん</v>
      </c>
      <c r="B21" t="s">
        <v>1140</v>
      </c>
      <c r="C21" s="73">
        <f t="shared" si="2"/>
        <v>25</v>
      </c>
      <c r="D21" t="s">
        <v>1141</v>
      </c>
      <c r="E21">
        <v>15</v>
      </c>
      <c r="F21">
        <v>13</v>
      </c>
      <c r="G21">
        <v>25</v>
      </c>
      <c r="H21" s="85">
        <f t="shared" ref="H21:H52" si="5">VLOOKUP(C21,L:N,3)</f>
        <v>6250</v>
      </c>
      <c r="L21">
        <v>20</v>
      </c>
      <c r="M21" s="72">
        <f>SUM($N$2:$N20)</f>
        <v>24700</v>
      </c>
      <c r="N21">
        <f t="shared" si="4"/>
        <v>4000</v>
      </c>
    </row>
    <row r="22" spans="1:14">
      <c r="A22" t="str">
        <f t="shared" si="1"/>
        <v>ぐりふぉん</v>
      </c>
      <c r="B22" t="s">
        <v>645</v>
      </c>
      <c r="C22" s="73">
        <f t="shared" si="2"/>
        <v>25</v>
      </c>
      <c r="D22" t="s">
        <v>1224</v>
      </c>
      <c r="E22">
        <v>25</v>
      </c>
      <c r="F22">
        <v>18</v>
      </c>
      <c r="G22">
        <v>12</v>
      </c>
      <c r="H22" s="85">
        <f t="shared" si="5"/>
        <v>6250</v>
      </c>
      <c r="L22">
        <v>21</v>
      </c>
      <c r="M22" s="72">
        <f>SUM($N$2:$N21)</f>
        <v>28700</v>
      </c>
      <c r="N22">
        <f t="shared" si="4"/>
        <v>4410</v>
      </c>
    </row>
    <row r="23" spans="1:14">
      <c r="A23" t="str">
        <f t="shared" si="1"/>
        <v>あいあん</v>
      </c>
      <c r="B23" t="s">
        <v>624</v>
      </c>
      <c r="C23" s="73">
        <f t="shared" si="2"/>
        <v>35</v>
      </c>
      <c r="D23" t="s">
        <v>1125</v>
      </c>
      <c r="E23">
        <v>35</v>
      </c>
      <c r="F23">
        <v>25</v>
      </c>
      <c r="G23">
        <v>35</v>
      </c>
      <c r="H23" s="85">
        <f t="shared" si="5"/>
        <v>12250</v>
      </c>
      <c r="L23">
        <v>22</v>
      </c>
      <c r="M23" s="72">
        <f>SUM($N$2:$N22)</f>
        <v>33110</v>
      </c>
      <c r="N23">
        <f t="shared" si="4"/>
        <v>4840</v>
      </c>
    </row>
    <row r="24" spans="1:14">
      <c r="A24" t="str">
        <f t="shared" si="1"/>
        <v>ですななふし</v>
      </c>
      <c r="B24" t="s">
        <v>680</v>
      </c>
      <c r="C24" s="73">
        <f t="shared" si="2"/>
        <v>30</v>
      </c>
      <c r="D24" t="s">
        <v>1126</v>
      </c>
      <c r="E24">
        <v>29</v>
      </c>
      <c r="F24">
        <v>30</v>
      </c>
      <c r="G24">
        <v>17</v>
      </c>
      <c r="H24" s="85">
        <f t="shared" si="5"/>
        <v>9000</v>
      </c>
      <c r="L24">
        <v>23</v>
      </c>
      <c r="M24" s="72">
        <f>SUM($N$2:$N23)</f>
        <v>37950</v>
      </c>
      <c r="N24">
        <f t="shared" si="4"/>
        <v>5290</v>
      </c>
    </row>
    <row r="25" spans="1:14">
      <c r="A25" t="str">
        <f t="shared" si="1"/>
        <v>さかな</v>
      </c>
      <c r="B25" t="s">
        <v>1136</v>
      </c>
      <c r="C25" s="73">
        <f t="shared" si="2"/>
        <v>1</v>
      </c>
      <c r="D25" t="s">
        <v>1136</v>
      </c>
      <c r="E25">
        <v>1</v>
      </c>
      <c r="F25">
        <v>1</v>
      </c>
      <c r="G25">
        <v>1</v>
      </c>
      <c r="H25" s="85">
        <f t="shared" si="5"/>
        <v>10</v>
      </c>
      <c r="L25">
        <v>24</v>
      </c>
      <c r="M25" s="72">
        <f>SUM($N$2:$N24)</f>
        <v>43240</v>
      </c>
      <c r="N25">
        <f t="shared" si="4"/>
        <v>5760</v>
      </c>
    </row>
    <row r="26" spans="1:14">
      <c r="A26" t="str">
        <f t="shared" si="1"/>
        <v>げつれいぎょ</v>
      </c>
      <c r="B26" t="s">
        <v>651</v>
      </c>
      <c r="C26" s="73">
        <f t="shared" si="2"/>
        <v>28</v>
      </c>
      <c r="D26" t="s">
        <v>1136</v>
      </c>
      <c r="E26">
        <v>28</v>
      </c>
      <c r="F26">
        <v>28</v>
      </c>
      <c r="G26">
        <v>28</v>
      </c>
      <c r="H26" s="85">
        <f t="shared" si="5"/>
        <v>7840</v>
      </c>
      <c r="L26">
        <v>25</v>
      </c>
      <c r="M26" s="72">
        <f>SUM($N$2:$N25)</f>
        <v>49000</v>
      </c>
      <c r="N26">
        <f t="shared" si="4"/>
        <v>6250</v>
      </c>
    </row>
    <row r="27" spans="1:14">
      <c r="A27" t="str">
        <f t="shared" si="1"/>
        <v>じむのーと</v>
      </c>
      <c r="B27" t="s">
        <v>658</v>
      </c>
      <c r="C27" s="73">
        <f t="shared" si="2"/>
        <v>39</v>
      </c>
      <c r="D27" t="s">
        <v>1136</v>
      </c>
      <c r="E27">
        <v>36</v>
      </c>
      <c r="F27">
        <v>30</v>
      </c>
      <c r="G27">
        <v>39</v>
      </c>
      <c r="H27" s="85">
        <f t="shared" si="5"/>
        <v>15210</v>
      </c>
      <c r="L27">
        <v>26</v>
      </c>
      <c r="M27" s="72">
        <f>SUM($N$2:$N26)</f>
        <v>55250</v>
      </c>
      <c r="N27">
        <f t="shared" si="4"/>
        <v>6760</v>
      </c>
    </row>
    <row r="28" spans="1:14">
      <c r="A28" t="str">
        <f t="shared" si="1"/>
        <v>ぞんび</v>
      </c>
      <c r="B28" t="s">
        <v>669</v>
      </c>
      <c r="C28" s="73">
        <f t="shared" si="2"/>
        <v>4</v>
      </c>
      <c r="D28" t="s">
        <v>1123</v>
      </c>
      <c r="E28">
        <v>4</v>
      </c>
      <c r="F28">
        <v>4</v>
      </c>
      <c r="G28">
        <v>4</v>
      </c>
      <c r="H28" s="85">
        <f t="shared" si="5"/>
        <v>160</v>
      </c>
      <c r="L28">
        <v>27</v>
      </c>
      <c r="M28" s="72">
        <f>SUM($N$2:$N27)</f>
        <v>62010</v>
      </c>
      <c r="N28">
        <f t="shared" si="4"/>
        <v>7290</v>
      </c>
    </row>
    <row r="29" spans="1:14">
      <c r="A29" t="str">
        <f t="shared" si="1"/>
        <v>りびんぐでっど</v>
      </c>
      <c r="B29" t="s">
        <v>1142</v>
      </c>
      <c r="C29" s="73">
        <f t="shared" si="2"/>
        <v>4</v>
      </c>
      <c r="D29" t="s">
        <v>1123</v>
      </c>
      <c r="E29">
        <v>1</v>
      </c>
      <c r="F29">
        <v>1</v>
      </c>
      <c r="G29">
        <v>4</v>
      </c>
      <c r="H29" s="85">
        <f t="shared" si="5"/>
        <v>160</v>
      </c>
      <c r="L29">
        <v>28</v>
      </c>
      <c r="M29" s="72">
        <f>SUM($N$2:$N28)</f>
        <v>69300</v>
      </c>
      <c r="N29">
        <f t="shared" si="4"/>
        <v>7840</v>
      </c>
    </row>
    <row r="30" spans="1:14">
      <c r="A30" t="str">
        <f t="shared" si="1"/>
        <v>すけるとん</v>
      </c>
      <c r="B30" t="s">
        <v>661</v>
      </c>
      <c r="C30" s="73">
        <f t="shared" si="2"/>
        <v>5</v>
      </c>
      <c r="D30" t="s">
        <v>1123</v>
      </c>
      <c r="E30">
        <v>1</v>
      </c>
      <c r="F30">
        <v>3</v>
      </c>
      <c r="G30">
        <v>5</v>
      </c>
      <c r="H30" s="85">
        <f t="shared" si="5"/>
        <v>250</v>
      </c>
      <c r="L30">
        <v>29</v>
      </c>
      <c r="M30" s="72">
        <f>SUM($N$2:$N29)</f>
        <v>77140</v>
      </c>
      <c r="N30">
        <f t="shared" si="4"/>
        <v>8410</v>
      </c>
    </row>
    <row r="31" spans="1:14">
      <c r="A31" t="str">
        <f t="shared" si="1"/>
        <v>がしゃどくろ</v>
      </c>
      <c r="B31" t="s">
        <v>636</v>
      </c>
      <c r="C31" s="73">
        <f t="shared" si="2"/>
        <v>115</v>
      </c>
      <c r="D31" t="s">
        <v>1123</v>
      </c>
      <c r="E31">
        <v>115</v>
      </c>
      <c r="F31">
        <v>115</v>
      </c>
      <c r="G31">
        <v>115</v>
      </c>
      <c r="H31" s="85">
        <f t="shared" si="5"/>
        <v>132250</v>
      </c>
      <c r="L31">
        <v>30</v>
      </c>
      <c r="M31" s="72">
        <f>SUM($N$2:$N30)</f>
        <v>85550</v>
      </c>
      <c r="N31">
        <f t="shared" si="4"/>
        <v>9000</v>
      </c>
    </row>
    <row r="32" spans="1:14">
      <c r="A32" t="str">
        <f t="shared" si="1"/>
        <v>くりすたるばんぶー</v>
      </c>
      <c r="B32" t="s">
        <v>647</v>
      </c>
      <c r="C32" s="73">
        <f t="shared" si="2"/>
        <v>7</v>
      </c>
      <c r="D32" t="s">
        <v>1127</v>
      </c>
      <c r="E32">
        <v>7</v>
      </c>
      <c r="F32">
        <v>7</v>
      </c>
      <c r="G32">
        <v>7</v>
      </c>
      <c r="H32" s="85">
        <f t="shared" si="5"/>
        <v>490</v>
      </c>
      <c r="L32">
        <v>31</v>
      </c>
      <c r="M32" s="72">
        <f>SUM($N$2:$N31)</f>
        <v>94550</v>
      </c>
      <c r="N32">
        <f t="shared" si="4"/>
        <v>9610</v>
      </c>
    </row>
    <row r="33" spans="1:14">
      <c r="A33" t="str">
        <f t="shared" si="1"/>
        <v>ふるーる</v>
      </c>
      <c r="B33" t="s">
        <v>703</v>
      </c>
      <c r="C33" s="73">
        <f t="shared" si="2"/>
        <v>25</v>
      </c>
      <c r="D33" t="s">
        <v>1127</v>
      </c>
      <c r="E33">
        <v>23</v>
      </c>
      <c r="F33">
        <v>23</v>
      </c>
      <c r="G33">
        <v>25</v>
      </c>
      <c r="H33" s="85">
        <f t="shared" si="5"/>
        <v>6250</v>
      </c>
      <c r="L33">
        <v>32</v>
      </c>
      <c r="M33" s="72">
        <f>SUM($N$2:$N32)</f>
        <v>104160</v>
      </c>
      <c r="N33">
        <f t="shared" si="4"/>
        <v>10240</v>
      </c>
    </row>
    <row r="34" spans="1:14">
      <c r="A34" t="str">
        <f t="shared" ref="A34:A65" si="6">PHONETIC(B34)</f>
        <v>へりおとろーぷ</v>
      </c>
      <c r="B34" t="s">
        <v>706</v>
      </c>
      <c r="C34" s="73">
        <f t="shared" ref="C34:C65" si="7">MAX(E34:G34)</f>
        <v>29</v>
      </c>
      <c r="D34" t="s">
        <v>1127</v>
      </c>
      <c r="E34">
        <v>29</v>
      </c>
      <c r="F34">
        <v>24</v>
      </c>
      <c r="G34">
        <v>20</v>
      </c>
      <c r="H34" s="85">
        <f t="shared" si="5"/>
        <v>8410</v>
      </c>
      <c r="L34">
        <v>33</v>
      </c>
      <c r="M34" s="72">
        <f>SUM($N$2:$N33)</f>
        <v>114400</v>
      </c>
      <c r="N34">
        <f t="shared" si="4"/>
        <v>10890</v>
      </c>
    </row>
    <row r="35" spans="1:14">
      <c r="A35" t="str">
        <f t="shared" si="6"/>
        <v>えめらるどえっぐ</v>
      </c>
      <c r="B35" t="s">
        <v>632</v>
      </c>
      <c r="C35" s="73">
        <f t="shared" si="7"/>
        <v>31</v>
      </c>
      <c r="D35" t="s">
        <v>1127</v>
      </c>
      <c r="E35">
        <v>21</v>
      </c>
      <c r="F35">
        <v>20</v>
      </c>
      <c r="G35">
        <v>31</v>
      </c>
      <c r="H35" s="85">
        <f t="shared" si="5"/>
        <v>9610</v>
      </c>
      <c r="L35">
        <v>34</v>
      </c>
      <c r="M35" s="72">
        <f>SUM($N$2:$N34)</f>
        <v>125290</v>
      </c>
      <c r="N35">
        <f t="shared" si="4"/>
        <v>11560</v>
      </c>
    </row>
    <row r="36" spans="1:14">
      <c r="A36" t="str">
        <f t="shared" si="6"/>
        <v>げんぶ</v>
      </c>
      <c r="B36" t="s">
        <v>1160</v>
      </c>
      <c r="C36" s="73">
        <f t="shared" si="7"/>
        <v>300</v>
      </c>
      <c r="D36" t="s">
        <v>1158</v>
      </c>
      <c r="E36">
        <v>300</v>
      </c>
      <c r="F36">
        <v>200</v>
      </c>
      <c r="G36">
        <v>300</v>
      </c>
      <c r="H36" s="85">
        <f t="shared" si="5"/>
        <v>900000</v>
      </c>
      <c r="L36">
        <v>35</v>
      </c>
      <c r="M36" s="72">
        <f>SUM($N$2:$N35)</f>
        <v>136850</v>
      </c>
      <c r="N36">
        <f t="shared" si="4"/>
        <v>12250</v>
      </c>
    </row>
    <row r="37" spans="1:14">
      <c r="A37" t="str">
        <f t="shared" si="6"/>
        <v>せいりゅう</v>
      </c>
      <c r="B37" t="s">
        <v>1157</v>
      </c>
      <c r="C37" s="73">
        <f t="shared" si="7"/>
        <v>300</v>
      </c>
      <c r="D37" t="s">
        <v>1158</v>
      </c>
      <c r="E37">
        <v>300</v>
      </c>
      <c r="F37">
        <v>300</v>
      </c>
      <c r="G37">
        <v>80</v>
      </c>
      <c r="H37" s="85">
        <f t="shared" si="5"/>
        <v>900000</v>
      </c>
      <c r="L37">
        <v>36</v>
      </c>
      <c r="M37" s="72">
        <f>SUM($N$2:$N36)</f>
        <v>149100</v>
      </c>
      <c r="N37">
        <f t="shared" si="4"/>
        <v>12960</v>
      </c>
    </row>
    <row r="38" spans="1:14">
      <c r="A38" t="str">
        <f t="shared" si="6"/>
        <v>すざく</v>
      </c>
      <c r="B38" t="s">
        <v>1159</v>
      </c>
      <c r="C38" s="73">
        <f t="shared" si="7"/>
        <v>350</v>
      </c>
      <c r="D38" t="s">
        <v>1158</v>
      </c>
      <c r="E38">
        <v>350</v>
      </c>
      <c r="F38">
        <v>240</v>
      </c>
      <c r="G38">
        <v>90</v>
      </c>
      <c r="H38" s="85">
        <f t="shared" si="5"/>
        <v>1225000</v>
      </c>
      <c r="L38">
        <v>37</v>
      </c>
      <c r="M38" s="72">
        <f>SUM($N$2:$N37)</f>
        <v>162060</v>
      </c>
      <c r="N38">
        <f t="shared" si="4"/>
        <v>13690</v>
      </c>
    </row>
    <row r="39" spans="1:14">
      <c r="A39" t="str">
        <f t="shared" si="6"/>
        <v>びゃっこ</v>
      </c>
      <c r="B39" t="s">
        <v>1161</v>
      </c>
      <c r="C39" s="73">
        <f t="shared" si="7"/>
        <v>999</v>
      </c>
      <c r="D39" t="s">
        <v>1158</v>
      </c>
      <c r="E39">
        <v>999</v>
      </c>
      <c r="F39">
        <v>999</v>
      </c>
      <c r="G39">
        <v>999</v>
      </c>
      <c r="H39" s="85">
        <f t="shared" si="5"/>
        <v>9980010</v>
      </c>
      <c r="L39">
        <v>38</v>
      </c>
      <c r="M39" s="72">
        <f>SUM($N$2:$N38)</f>
        <v>175750</v>
      </c>
      <c r="N39">
        <f t="shared" si="4"/>
        <v>14440</v>
      </c>
    </row>
    <row r="40" spans="1:14">
      <c r="A40" t="str">
        <f t="shared" si="6"/>
        <v>すらいむ</v>
      </c>
      <c r="B40" t="s">
        <v>662</v>
      </c>
      <c r="C40" s="73">
        <f t="shared" si="7"/>
        <v>0.1</v>
      </c>
      <c r="D40" t="s">
        <v>1205</v>
      </c>
      <c r="E40">
        <v>0.1</v>
      </c>
      <c r="F40">
        <v>0.1</v>
      </c>
      <c r="G40">
        <v>0.1</v>
      </c>
      <c r="H40" s="85" t="e">
        <f t="shared" si="5"/>
        <v>#N/A</v>
      </c>
      <c r="L40">
        <v>39</v>
      </c>
      <c r="M40" s="72">
        <f>SUM($N$2:$N39)</f>
        <v>190190</v>
      </c>
      <c r="N40">
        <f t="shared" si="4"/>
        <v>15210</v>
      </c>
    </row>
    <row r="41" spans="1:14">
      <c r="A41" t="str">
        <f t="shared" si="6"/>
        <v>きろすらいむ</v>
      </c>
      <c r="B41" t="s">
        <v>1207</v>
      </c>
      <c r="C41" s="73">
        <f t="shared" si="7"/>
        <v>1</v>
      </c>
      <c r="D41" t="s">
        <v>1206</v>
      </c>
      <c r="E41">
        <v>1</v>
      </c>
      <c r="F41">
        <v>1</v>
      </c>
      <c r="G41">
        <v>1</v>
      </c>
      <c r="H41" s="85">
        <f t="shared" si="5"/>
        <v>10</v>
      </c>
      <c r="L41">
        <v>40</v>
      </c>
      <c r="M41" s="72">
        <f>SUM($N$2:$N40)</f>
        <v>205400</v>
      </c>
      <c r="N41">
        <f t="shared" si="4"/>
        <v>16000</v>
      </c>
    </row>
    <row r="42" spans="1:14">
      <c r="A42" t="str">
        <f t="shared" si="6"/>
        <v>めがすらいむ</v>
      </c>
      <c r="B42" t="s">
        <v>1208</v>
      </c>
      <c r="C42" s="73">
        <f t="shared" si="7"/>
        <v>10</v>
      </c>
      <c r="D42" t="s">
        <v>1206</v>
      </c>
      <c r="E42">
        <v>10</v>
      </c>
      <c r="F42">
        <v>10</v>
      </c>
      <c r="G42">
        <v>10</v>
      </c>
      <c r="H42" s="85">
        <f t="shared" si="5"/>
        <v>1000</v>
      </c>
      <c r="L42">
        <v>41</v>
      </c>
      <c r="M42" s="72">
        <f>SUM($N$2:$N41)</f>
        <v>221400</v>
      </c>
      <c r="N42">
        <f t="shared" si="4"/>
        <v>16810</v>
      </c>
    </row>
    <row r="43" spans="1:14">
      <c r="A43" t="str">
        <f t="shared" si="6"/>
        <v>ぎがすらいむ</v>
      </c>
      <c r="B43" t="s">
        <v>1209</v>
      </c>
      <c r="C43" s="73">
        <f t="shared" si="7"/>
        <v>100</v>
      </c>
      <c r="D43" t="s">
        <v>1206</v>
      </c>
      <c r="E43">
        <v>100</v>
      </c>
      <c r="F43">
        <v>100</v>
      </c>
      <c r="G43">
        <v>100</v>
      </c>
      <c r="H43" s="85">
        <f t="shared" si="5"/>
        <v>100000</v>
      </c>
      <c r="L43">
        <v>42</v>
      </c>
      <c r="M43" s="72">
        <f>SUM($N$2:$N42)</f>
        <v>238210</v>
      </c>
      <c r="N43">
        <f t="shared" si="4"/>
        <v>17640</v>
      </c>
    </row>
    <row r="44" spans="1:14">
      <c r="A44" t="str">
        <f t="shared" si="6"/>
        <v>ほのお</v>
      </c>
      <c r="B44" t="s">
        <v>1164</v>
      </c>
      <c r="C44" s="73">
        <f t="shared" si="7"/>
        <v>100</v>
      </c>
      <c r="D44" t="s">
        <v>1165</v>
      </c>
      <c r="E44">
        <v>100</v>
      </c>
      <c r="F44">
        <v>1</v>
      </c>
      <c r="G44">
        <v>1</v>
      </c>
      <c r="H44" s="85">
        <f t="shared" si="5"/>
        <v>100000</v>
      </c>
      <c r="L44">
        <v>43</v>
      </c>
      <c r="M44" s="72">
        <f>SUM($N$2:$N43)</f>
        <v>255850</v>
      </c>
      <c r="N44">
        <f t="shared" si="4"/>
        <v>18490</v>
      </c>
    </row>
    <row r="45" spans="1:14">
      <c r="A45" t="str">
        <f t="shared" si="6"/>
        <v>まりー</v>
      </c>
      <c r="B45" t="s">
        <v>710</v>
      </c>
      <c r="C45" s="73">
        <f t="shared" si="7"/>
        <v>20</v>
      </c>
      <c r="D45" t="s">
        <v>1129</v>
      </c>
      <c r="E45">
        <v>14</v>
      </c>
      <c r="F45">
        <v>15</v>
      </c>
      <c r="G45">
        <v>20</v>
      </c>
      <c r="H45" s="85">
        <f t="shared" si="5"/>
        <v>4000</v>
      </c>
      <c r="L45">
        <v>44</v>
      </c>
      <c r="M45" s="72">
        <f>SUM($N$2:$N44)</f>
        <v>274340</v>
      </c>
      <c r="N45">
        <f t="shared" si="4"/>
        <v>19360</v>
      </c>
    </row>
    <row r="46" spans="1:14">
      <c r="A46" t="str">
        <f t="shared" si="6"/>
        <v>けんていぺんぎん</v>
      </c>
      <c r="B46" t="s">
        <v>650</v>
      </c>
      <c r="C46" s="73">
        <f t="shared" si="7"/>
        <v>67</v>
      </c>
      <c r="D46" t="s">
        <v>1222</v>
      </c>
      <c r="E46">
        <v>37</v>
      </c>
      <c r="F46">
        <v>59</v>
      </c>
      <c r="G46">
        <v>67</v>
      </c>
      <c r="H46" s="85">
        <f t="shared" si="5"/>
        <v>44890</v>
      </c>
      <c r="L46">
        <v>45</v>
      </c>
      <c r="M46" s="72">
        <f>SUM($N$2:$N45)</f>
        <v>293700</v>
      </c>
      <c r="N46">
        <f t="shared" si="4"/>
        <v>20250</v>
      </c>
    </row>
    <row r="47" spans="1:14">
      <c r="A47" t="str">
        <f t="shared" si="6"/>
        <v>たいにぃふぇざー</v>
      </c>
      <c r="B47" t="s">
        <v>670</v>
      </c>
      <c r="C47" s="73">
        <f t="shared" si="7"/>
        <v>98</v>
      </c>
      <c r="D47" t="s">
        <v>1222</v>
      </c>
      <c r="E47">
        <v>98</v>
      </c>
      <c r="F47">
        <v>98</v>
      </c>
      <c r="G47">
        <v>98</v>
      </c>
      <c r="H47" s="85">
        <f t="shared" si="5"/>
        <v>96040</v>
      </c>
      <c r="L47">
        <v>46</v>
      </c>
      <c r="M47" s="72">
        <f>SUM($N$2:$N46)</f>
        <v>313950</v>
      </c>
      <c r="N47">
        <f t="shared" si="4"/>
        <v>21160</v>
      </c>
    </row>
    <row r="48" spans="1:14">
      <c r="A48" t="str">
        <f t="shared" si="6"/>
        <v>れいヴんくろう</v>
      </c>
      <c r="B48" t="s">
        <v>728</v>
      </c>
      <c r="C48" s="73">
        <f t="shared" si="7"/>
        <v>130</v>
      </c>
      <c r="D48" t="s">
        <v>1222</v>
      </c>
      <c r="E48">
        <v>130</v>
      </c>
      <c r="F48">
        <v>130</v>
      </c>
      <c r="G48">
        <v>130</v>
      </c>
      <c r="H48" s="85">
        <f t="shared" si="5"/>
        <v>169000</v>
      </c>
      <c r="L48">
        <v>47</v>
      </c>
      <c r="M48" s="72">
        <f>SUM($N$2:$N47)</f>
        <v>335110</v>
      </c>
      <c r="N48">
        <f t="shared" si="4"/>
        <v>22090</v>
      </c>
    </row>
    <row r="49" spans="1:14">
      <c r="A49" t="str">
        <f t="shared" si="6"/>
        <v>ねこ</v>
      </c>
      <c r="B49" t="s">
        <v>807</v>
      </c>
      <c r="C49" s="73">
        <f t="shared" si="7"/>
        <v>18</v>
      </c>
      <c r="D49" t="s">
        <v>1228</v>
      </c>
      <c r="E49">
        <v>18</v>
      </c>
      <c r="F49">
        <v>9</v>
      </c>
      <c r="G49">
        <v>16</v>
      </c>
      <c r="H49" s="85">
        <f t="shared" si="5"/>
        <v>3240</v>
      </c>
      <c r="L49">
        <v>48</v>
      </c>
      <c r="M49" s="72">
        <f>SUM($N$2:$N48)</f>
        <v>357200</v>
      </c>
      <c r="N49">
        <f t="shared" si="4"/>
        <v>23040</v>
      </c>
    </row>
    <row r="50" spans="1:14">
      <c r="A50" t="str">
        <f t="shared" si="6"/>
        <v>ヴりとら</v>
      </c>
      <c r="B50" t="s">
        <v>630</v>
      </c>
      <c r="C50" s="73">
        <f t="shared" si="7"/>
        <v>64</v>
      </c>
      <c r="D50" t="s">
        <v>1215</v>
      </c>
      <c r="E50">
        <v>42</v>
      </c>
      <c r="F50">
        <v>57</v>
      </c>
      <c r="G50">
        <v>64</v>
      </c>
      <c r="H50" s="85">
        <f t="shared" si="5"/>
        <v>40960</v>
      </c>
      <c r="L50">
        <v>49</v>
      </c>
      <c r="M50" s="72">
        <f>SUM($N$2:$N49)</f>
        <v>380240</v>
      </c>
      <c r="N50">
        <f t="shared" si="4"/>
        <v>24010</v>
      </c>
    </row>
    <row r="51" spans="1:14">
      <c r="A51" t="str">
        <f t="shared" si="6"/>
        <v>にーどるらっと</v>
      </c>
      <c r="B51" t="s">
        <v>623</v>
      </c>
      <c r="C51" s="73">
        <f t="shared" si="7"/>
        <v>1</v>
      </c>
      <c r="D51" t="s">
        <v>1227</v>
      </c>
      <c r="E51">
        <v>1</v>
      </c>
      <c r="F51">
        <v>1</v>
      </c>
      <c r="G51">
        <v>1</v>
      </c>
      <c r="H51" s="85">
        <f t="shared" si="5"/>
        <v>10</v>
      </c>
      <c r="I51" t="s">
        <v>159</v>
      </c>
      <c r="J51" t="s">
        <v>160</v>
      </c>
      <c r="K51" t="s">
        <v>161</v>
      </c>
      <c r="L51">
        <v>50</v>
      </c>
      <c r="M51" s="72">
        <f>SUM($N$2:$N50)</f>
        <v>404250</v>
      </c>
      <c r="N51">
        <f t="shared" si="4"/>
        <v>25000</v>
      </c>
    </row>
    <row r="52" spans="1:14">
      <c r="A52" t="str">
        <f t="shared" si="6"/>
        <v>そにっく</v>
      </c>
      <c r="B52" t="s">
        <v>668</v>
      </c>
      <c r="C52" s="73">
        <f t="shared" si="7"/>
        <v>20</v>
      </c>
      <c r="D52" t="s">
        <v>1227</v>
      </c>
      <c r="E52">
        <v>12</v>
      </c>
      <c r="F52">
        <v>20</v>
      </c>
      <c r="G52">
        <v>11</v>
      </c>
      <c r="H52" s="85">
        <f t="shared" si="5"/>
        <v>4000</v>
      </c>
      <c r="L52">
        <v>51</v>
      </c>
      <c r="M52" s="72">
        <f>SUM($N$2:$N51)</f>
        <v>429250</v>
      </c>
      <c r="N52">
        <f t="shared" si="4"/>
        <v>26010</v>
      </c>
    </row>
    <row r="53" spans="1:14">
      <c r="A53" t="str">
        <f t="shared" si="6"/>
        <v>ろっくいーたー</v>
      </c>
      <c r="B53" t="s">
        <v>731</v>
      </c>
      <c r="C53" s="73">
        <f t="shared" si="7"/>
        <v>39</v>
      </c>
      <c r="D53" t="s">
        <v>1227</v>
      </c>
      <c r="E53">
        <v>34</v>
      </c>
      <c r="F53">
        <v>39</v>
      </c>
      <c r="G53">
        <v>19</v>
      </c>
      <c r="H53" s="85">
        <f t="shared" ref="H53:H77" si="8">VLOOKUP(C53,L:N,3)</f>
        <v>15210</v>
      </c>
      <c r="L53">
        <v>52</v>
      </c>
      <c r="M53" s="72">
        <f>SUM($N$2:$N52)</f>
        <v>455260</v>
      </c>
      <c r="N53">
        <f t="shared" si="4"/>
        <v>27040</v>
      </c>
    </row>
    <row r="54" spans="1:14">
      <c r="A54" t="str">
        <f t="shared" si="6"/>
        <v>めろびー</v>
      </c>
      <c r="B54" t="s">
        <v>718</v>
      </c>
      <c r="C54" s="73">
        <f t="shared" si="7"/>
        <v>3</v>
      </c>
      <c r="D54" t="s">
        <v>1212</v>
      </c>
      <c r="E54">
        <v>3</v>
      </c>
      <c r="F54">
        <v>2</v>
      </c>
      <c r="G54">
        <v>2</v>
      </c>
      <c r="H54" s="85">
        <f t="shared" si="8"/>
        <v>90</v>
      </c>
      <c r="L54">
        <v>53</v>
      </c>
      <c r="M54" s="72">
        <f>SUM($N$2:$N53)</f>
        <v>482300</v>
      </c>
      <c r="N54">
        <f t="shared" si="4"/>
        <v>28090</v>
      </c>
    </row>
    <row r="55" spans="1:14">
      <c r="A55" t="str">
        <f t="shared" si="6"/>
        <v>なぱーむ</v>
      </c>
      <c r="B55" t="s">
        <v>805</v>
      </c>
      <c r="C55" s="73">
        <f t="shared" si="7"/>
        <v>221</v>
      </c>
      <c r="D55" t="s">
        <v>1223</v>
      </c>
      <c r="E55">
        <v>221</v>
      </c>
      <c r="F55">
        <v>143</v>
      </c>
      <c r="G55">
        <v>110</v>
      </c>
      <c r="H55" s="85">
        <f t="shared" si="8"/>
        <v>488410</v>
      </c>
      <c r="L55">
        <v>54</v>
      </c>
      <c r="M55" s="72">
        <f>SUM($N$2:$N54)</f>
        <v>510390</v>
      </c>
      <c r="N55">
        <f t="shared" si="4"/>
        <v>29160</v>
      </c>
    </row>
    <row r="56" spans="1:14">
      <c r="A56" t="str">
        <f t="shared" si="6"/>
        <v>ひゅどら</v>
      </c>
      <c r="B56" t="s">
        <v>698</v>
      </c>
      <c r="C56" s="73">
        <f t="shared" si="7"/>
        <v>0</v>
      </c>
      <c r="D56" t="s">
        <v>1124</v>
      </c>
      <c r="E56">
        <v>0</v>
      </c>
      <c r="F56">
        <v>0</v>
      </c>
      <c r="G56">
        <v>0</v>
      </c>
      <c r="H56" s="85" t="e">
        <f t="shared" si="8"/>
        <v>#N/A</v>
      </c>
      <c r="L56">
        <v>55</v>
      </c>
      <c r="M56" s="72">
        <f>SUM($N$2:$N55)</f>
        <v>539550</v>
      </c>
      <c r="N56">
        <f t="shared" si="4"/>
        <v>30250</v>
      </c>
    </row>
    <row r="57" spans="1:14">
      <c r="A57" t="str">
        <f t="shared" si="6"/>
        <v>あんふぇすばえな</v>
      </c>
      <c r="B57" t="s">
        <v>626</v>
      </c>
      <c r="C57" s="73">
        <f t="shared" si="7"/>
        <v>36</v>
      </c>
      <c r="D57" t="s">
        <v>1124</v>
      </c>
      <c r="E57">
        <v>17</v>
      </c>
      <c r="F57">
        <v>14</v>
      </c>
      <c r="G57">
        <v>36</v>
      </c>
      <c r="H57" s="85">
        <f t="shared" si="8"/>
        <v>12960</v>
      </c>
      <c r="L57">
        <v>56</v>
      </c>
      <c r="M57" s="72">
        <f>SUM($N$2:$N56)</f>
        <v>569800</v>
      </c>
      <c r="N57">
        <f t="shared" si="4"/>
        <v>31360</v>
      </c>
    </row>
    <row r="58" spans="1:14">
      <c r="A58" t="str">
        <f t="shared" si="6"/>
        <v>やまたのおろち</v>
      </c>
      <c r="B58" t="s">
        <v>720</v>
      </c>
      <c r="C58" s="73">
        <f t="shared" si="7"/>
        <v>99</v>
      </c>
      <c r="D58" t="s">
        <v>1124</v>
      </c>
      <c r="E58">
        <v>99</v>
      </c>
      <c r="F58">
        <v>91</v>
      </c>
      <c r="G58">
        <v>93</v>
      </c>
      <c r="H58" s="85">
        <f t="shared" si="8"/>
        <v>98010</v>
      </c>
      <c r="L58">
        <v>57</v>
      </c>
      <c r="M58" s="72">
        <f>SUM($N$2:$N57)</f>
        <v>601160</v>
      </c>
      <c r="N58">
        <f t="shared" si="4"/>
        <v>32490</v>
      </c>
    </row>
    <row r="59" spans="1:14">
      <c r="A59" t="str">
        <f t="shared" si="6"/>
        <v>おぶらーと</v>
      </c>
      <c r="B59" t="s">
        <v>635</v>
      </c>
      <c r="C59" s="73">
        <f t="shared" si="7"/>
        <v>144</v>
      </c>
      <c r="D59" t="s">
        <v>1124</v>
      </c>
      <c r="E59">
        <v>144</v>
      </c>
      <c r="F59">
        <v>144</v>
      </c>
      <c r="G59">
        <v>144</v>
      </c>
      <c r="H59" s="85">
        <f t="shared" si="8"/>
        <v>207360</v>
      </c>
      <c r="L59">
        <v>58</v>
      </c>
      <c r="M59" s="72">
        <f>SUM($N$2:$N58)</f>
        <v>633650</v>
      </c>
      <c r="N59">
        <f t="shared" si="4"/>
        <v>33640</v>
      </c>
    </row>
    <row r="60" spans="1:14">
      <c r="A60" t="str">
        <f t="shared" si="6"/>
        <v>ちりあっと</v>
      </c>
      <c r="B60" t="s">
        <v>1152</v>
      </c>
      <c r="C60" s="73">
        <f t="shared" si="7"/>
        <v>190</v>
      </c>
      <c r="D60" t="s">
        <v>1144</v>
      </c>
      <c r="E60">
        <v>190</v>
      </c>
      <c r="F60">
        <v>155</v>
      </c>
      <c r="G60">
        <v>180</v>
      </c>
      <c r="H60" s="85">
        <f t="shared" si="8"/>
        <v>361000</v>
      </c>
      <c r="L60">
        <v>59</v>
      </c>
      <c r="M60" s="72">
        <f>SUM($N$2:$N59)</f>
        <v>667290</v>
      </c>
      <c r="N60">
        <f t="shared" si="4"/>
        <v>34810</v>
      </c>
    </row>
    <row r="61" spans="1:14">
      <c r="A61" t="str">
        <f t="shared" si="6"/>
        <v>ばるばりっちゃ</v>
      </c>
      <c r="B61" t="s">
        <v>1150</v>
      </c>
      <c r="C61" s="73">
        <f t="shared" si="7"/>
        <v>190</v>
      </c>
      <c r="D61" t="s">
        <v>1144</v>
      </c>
      <c r="E61">
        <v>145</v>
      </c>
      <c r="F61">
        <v>190</v>
      </c>
      <c r="G61">
        <v>180</v>
      </c>
      <c r="H61" s="85">
        <f t="shared" si="8"/>
        <v>361000</v>
      </c>
      <c r="L61">
        <v>60</v>
      </c>
      <c r="M61" s="72">
        <f>SUM($N$2:$N60)</f>
        <v>702100</v>
      </c>
      <c r="N61">
        <f t="shared" si="4"/>
        <v>36000</v>
      </c>
    </row>
    <row r="62" spans="1:14">
      <c r="A62" t="str">
        <f t="shared" si="6"/>
        <v>かにゃっつぉ</v>
      </c>
      <c r="B62" t="s">
        <v>1149</v>
      </c>
      <c r="C62" s="73">
        <f t="shared" si="7"/>
        <v>200</v>
      </c>
      <c r="D62" t="s">
        <v>1144</v>
      </c>
      <c r="E62">
        <v>175</v>
      </c>
      <c r="F62">
        <v>200</v>
      </c>
      <c r="G62">
        <v>190</v>
      </c>
      <c r="H62" s="85">
        <f t="shared" si="8"/>
        <v>400000</v>
      </c>
      <c r="L62">
        <v>61</v>
      </c>
      <c r="M62" s="72">
        <f>SUM($N$2:$N61)</f>
        <v>738100</v>
      </c>
      <c r="N62">
        <f t="shared" si="4"/>
        <v>37210</v>
      </c>
    </row>
    <row r="63" spans="1:14">
      <c r="A63" t="str">
        <f t="shared" si="6"/>
        <v>すかるみりょーね</v>
      </c>
      <c r="B63" t="s">
        <v>1146</v>
      </c>
      <c r="C63" s="73">
        <f t="shared" si="7"/>
        <v>200</v>
      </c>
      <c r="D63" t="s">
        <v>1144</v>
      </c>
      <c r="E63">
        <v>180</v>
      </c>
      <c r="F63">
        <v>100</v>
      </c>
      <c r="G63">
        <v>200</v>
      </c>
      <c r="H63" s="85">
        <f t="shared" si="8"/>
        <v>400000</v>
      </c>
      <c r="L63">
        <v>62</v>
      </c>
      <c r="M63" s="72">
        <f>SUM($N$2:$N62)</f>
        <v>775310</v>
      </c>
      <c r="N63">
        <f t="shared" si="4"/>
        <v>38440</v>
      </c>
    </row>
    <row r="64" spans="1:14">
      <c r="A64" t="str">
        <f t="shared" si="6"/>
        <v>るびかんて</v>
      </c>
      <c r="B64" t="s">
        <v>1155</v>
      </c>
      <c r="C64" s="73">
        <f t="shared" si="7"/>
        <v>200</v>
      </c>
      <c r="D64" t="s">
        <v>1144</v>
      </c>
      <c r="E64">
        <v>200</v>
      </c>
      <c r="F64">
        <v>190</v>
      </c>
      <c r="G64">
        <v>200</v>
      </c>
      <c r="H64" s="85">
        <f t="shared" si="8"/>
        <v>400000</v>
      </c>
      <c r="L64">
        <v>63</v>
      </c>
      <c r="M64" s="72">
        <f>SUM($N$2:$N63)</f>
        <v>813750</v>
      </c>
      <c r="N64">
        <f t="shared" si="4"/>
        <v>39690</v>
      </c>
    </row>
    <row r="65" spans="1:14">
      <c r="A65" t="str">
        <f t="shared" si="6"/>
        <v>ふぁるふぁれるろ</v>
      </c>
      <c r="B65" t="s">
        <v>1154</v>
      </c>
      <c r="C65" s="73">
        <f t="shared" si="7"/>
        <v>205</v>
      </c>
      <c r="D65" t="s">
        <v>1144</v>
      </c>
      <c r="E65">
        <v>205</v>
      </c>
      <c r="F65">
        <v>140</v>
      </c>
      <c r="G65">
        <v>175</v>
      </c>
      <c r="H65" s="85">
        <f t="shared" si="8"/>
        <v>420250</v>
      </c>
      <c r="L65">
        <v>64</v>
      </c>
      <c r="M65" s="72">
        <f>SUM($N$2:$N64)</f>
        <v>853440</v>
      </c>
      <c r="N65">
        <f t="shared" si="4"/>
        <v>40960</v>
      </c>
    </row>
    <row r="66" spans="1:14">
      <c r="A66" t="str">
        <f t="shared" ref="A66:A97" si="9">PHONETIC(B66)</f>
        <v>ぐらっふぃあかーね</v>
      </c>
      <c r="B66" t="s">
        <v>1153</v>
      </c>
      <c r="C66" s="73">
        <f t="shared" ref="C66:C97" si="10">MAX(E66:G66)</f>
        <v>215</v>
      </c>
      <c r="D66" t="s">
        <v>1144</v>
      </c>
      <c r="E66">
        <v>215</v>
      </c>
      <c r="F66">
        <v>165</v>
      </c>
      <c r="G66">
        <v>170</v>
      </c>
      <c r="H66" s="85">
        <f t="shared" si="8"/>
        <v>462250</v>
      </c>
      <c r="L66">
        <v>65</v>
      </c>
      <c r="M66" s="72">
        <f>SUM($N$2:$N65)</f>
        <v>894400</v>
      </c>
      <c r="N66">
        <f t="shared" si="4"/>
        <v>42250</v>
      </c>
    </row>
    <row r="67" spans="1:14">
      <c r="A67" t="str">
        <f t="shared" si="9"/>
        <v>まらこーだ</v>
      </c>
      <c r="B67" t="s">
        <v>1145</v>
      </c>
      <c r="C67" s="73">
        <f t="shared" si="10"/>
        <v>230</v>
      </c>
      <c r="D67" t="s">
        <v>1144</v>
      </c>
      <c r="E67">
        <v>230</v>
      </c>
      <c r="F67">
        <v>170</v>
      </c>
      <c r="G67">
        <v>200</v>
      </c>
      <c r="H67" s="85">
        <f t="shared" si="8"/>
        <v>529000</v>
      </c>
      <c r="L67">
        <v>66</v>
      </c>
      <c r="M67" s="72">
        <f>SUM($N$2:$N66)</f>
        <v>936650</v>
      </c>
      <c r="N67">
        <f t="shared" ref="N67:N130" si="11">10*L67^2</f>
        <v>43560</v>
      </c>
    </row>
    <row r="68" spans="1:14">
      <c r="A68" t="str">
        <f t="shared" si="9"/>
        <v>かるかぶりーな</v>
      </c>
      <c r="B68" t="s">
        <v>1148</v>
      </c>
      <c r="C68" s="73">
        <f t="shared" si="10"/>
        <v>240</v>
      </c>
      <c r="D68" t="s">
        <v>1144</v>
      </c>
      <c r="E68">
        <v>155</v>
      </c>
      <c r="F68">
        <v>135</v>
      </c>
      <c r="G68">
        <v>240</v>
      </c>
      <c r="H68" s="85">
        <f t="shared" si="8"/>
        <v>576000</v>
      </c>
      <c r="L68">
        <v>67</v>
      </c>
      <c r="M68" s="72">
        <f>SUM($N$2:$N67)</f>
        <v>980210</v>
      </c>
      <c r="N68">
        <f t="shared" si="11"/>
        <v>44890</v>
      </c>
    </row>
    <row r="69" spans="1:14">
      <c r="A69" t="str">
        <f t="shared" si="9"/>
        <v>どらぎにゃつお</v>
      </c>
      <c r="B69" t="s">
        <v>1156</v>
      </c>
      <c r="C69" s="73">
        <f t="shared" si="10"/>
        <v>240</v>
      </c>
      <c r="D69" t="s">
        <v>1144</v>
      </c>
      <c r="E69">
        <v>180</v>
      </c>
      <c r="F69">
        <v>240</v>
      </c>
      <c r="G69">
        <v>160</v>
      </c>
      <c r="H69" s="85">
        <f t="shared" si="8"/>
        <v>576000</v>
      </c>
      <c r="L69">
        <v>68</v>
      </c>
      <c r="M69" s="72">
        <f>SUM($N$2:$N68)</f>
        <v>1025100</v>
      </c>
      <c r="N69">
        <f t="shared" si="11"/>
        <v>46240</v>
      </c>
    </row>
    <row r="70" spans="1:14">
      <c r="A70" t="str">
        <f t="shared" si="9"/>
        <v>りびこっこ</v>
      </c>
      <c r="B70" t="s">
        <v>1151</v>
      </c>
      <c r="C70" s="73">
        <f t="shared" si="10"/>
        <v>250</v>
      </c>
      <c r="D70" t="s">
        <v>1144</v>
      </c>
      <c r="E70">
        <v>155</v>
      </c>
      <c r="F70">
        <v>175</v>
      </c>
      <c r="G70">
        <v>250</v>
      </c>
      <c r="H70" s="85">
        <f t="shared" si="8"/>
        <v>625000</v>
      </c>
      <c r="L70">
        <v>69</v>
      </c>
      <c r="M70" s="72">
        <f>SUM($N$2:$N69)</f>
        <v>1071340</v>
      </c>
      <c r="N70">
        <f t="shared" si="11"/>
        <v>47610</v>
      </c>
    </row>
    <row r="71" spans="1:14">
      <c r="A71" t="str">
        <f t="shared" si="9"/>
        <v>ありきーの</v>
      </c>
      <c r="B71" t="s">
        <v>1147</v>
      </c>
      <c r="C71" s="73">
        <f t="shared" si="10"/>
        <v>290</v>
      </c>
      <c r="D71" t="s">
        <v>1144</v>
      </c>
      <c r="E71">
        <v>180</v>
      </c>
      <c r="F71">
        <v>110</v>
      </c>
      <c r="G71">
        <v>290</v>
      </c>
      <c r="H71" s="85">
        <f t="shared" si="8"/>
        <v>841000</v>
      </c>
      <c r="L71">
        <v>70</v>
      </c>
      <c r="M71" s="72">
        <f>SUM($N$2:$N70)</f>
        <v>1118950</v>
      </c>
      <c r="N71">
        <f t="shared" si="11"/>
        <v>49000</v>
      </c>
    </row>
    <row r="72" spans="1:14">
      <c r="A72" t="str">
        <f t="shared" si="9"/>
        <v>きさらぎ</v>
      </c>
      <c r="B72" t="s">
        <v>1162</v>
      </c>
      <c r="C72" s="73">
        <f t="shared" si="10"/>
        <v>300</v>
      </c>
      <c r="D72" t="s">
        <v>1144</v>
      </c>
      <c r="E72">
        <v>300</v>
      </c>
      <c r="F72">
        <v>100</v>
      </c>
      <c r="G72">
        <v>50</v>
      </c>
      <c r="H72" s="85">
        <f t="shared" si="8"/>
        <v>900000</v>
      </c>
      <c r="L72">
        <v>71</v>
      </c>
      <c r="M72" s="72">
        <f>SUM($N$2:$N71)</f>
        <v>1167950</v>
      </c>
      <c r="N72">
        <f t="shared" si="11"/>
        <v>50410</v>
      </c>
    </row>
    <row r="73" spans="1:14">
      <c r="A73" t="str">
        <f t="shared" si="9"/>
        <v>すろーたーはうす</v>
      </c>
      <c r="B73" t="s">
        <v>663</v>
      </c>
      <c r="C73" s="73">
        <f t="shared" si="10"/>
        <v>43</v>
      </c>
      <c r="D73" t="s">
        <v>1225</v>
      </c>
      <c r="E73">
        <v>42</v>
      </c>
      <c r="F73">
        <v>35</v>
      </c>
      <c r="G73">
        <v>43</v>
      </c>
      <c r="H73" s="85">
        <f t="shared" si="8"/>
        <v>18490</v>
      </c>
      <c r="L73">
        <v>72</v>
      </c>
      <c r="M73" s="72">
        <f>SUM($N$2:$N72)</f>
        <v>1218360</v>
      </c>
      <c r="N73">
        <f t="shared" si="11"/>
        <v>51840</v>
      </c>
    </row>
    <row r="74" spans="1:14">
      <c r="A74" t="str">
        <f t="shared" si="9"/>
        <v>ぐらすほっぱー</v>
      </c>
      <c r="B74" t="s">
        <v>1143</v>
      </c>
      <c r="C74" s="73">
        <f t="shared" si="10"/>
        <v>3</v>
      </c>
      <c r="D74" t="s">
        <v>1213</v>
      </c>
      <c r="E74">
        <v>1</v>
      </c>
      <c r="F74">
        <v>3</v>
      </c>
      <c r="G74">
        <v>2</v>
      </c>
      <c r="H74" s="85">
        <f t="shared" si="8"/>
        <v>90</v>
      </c>
      <c r="L74">
        <v>73</v>
      </c>
      <c r="M74" s="72">
        <f>SUM($N$2:$N73)</f>
        <v>1270200</v>
      </c>
      <c r="N74">
        <f t="shared" si="11"/>
        <v>53290</v>
      </c>
    </row>
    <row r="75" spans="1:14">
      <c r="A75" t="str">
        <f t="shared" si="9"/>
        <v>おおさそり</v>
      </c>
      <c r="B75" t="s">
        <v>1137</v>
      </c>
      <c r="C75" s="73">
        <f t="shared" si="10"/>
        <v>4</v>
      </c>
      <c r="D75" t="s">
        <v>1213</v>
      </c>
      <c r="E75">
        <v>4</v>
      </c>
      <c r="F75">
        <v>3</v>
      </c>
      <c r="G75">
        <v>4</v>
      </c>
      <c r="H75" s="85">
        <f t="shared" si="8"/>
        <v>160</v>
      </c>
      <c r="L75">
        <v>74</v>
      </c>
      <c r="M75" s="72">
        <f>SUM($N$2:$N74)</f>
        <v>1323490</v>
      </c>
      <c r="N75">
        <f t="shared" si="11"/>
        <v>54760</v>
      </c>
    </row>
    <row r="76" spans="1:14">
      <c r="A76" t="str">
        <f t="shared" si="9"/>
        <v>おおぐも</v>
      </c>
      <c r="B76" t="s">
        <v>1132</v>
      </c>
      <c r="C76" s="73">
        <f t="shared" si="10"/>
        <v>6</v>
      </c>
      <c r="D76" t="s">
        <v>1213</v>
      </c>
      <c r="E76">
        <v>2</v>
      </c>
      <c r="F76">
        <v>2</v>
      </c>
      <c r="G76">
        <v>6</v>
      </c>
      <c r="H76" s="85">
        <f t="shared" si="8"/>
        <v>360</v>
      </c>
      <c r="L76">
        <v>75</v>
      </c>
      <c r="M76" s="72">
        <f>SUM($N$2:$N75)</f>
        <v>1378250</v>
      </c>
      <c r="N76">
        <f t="shared" si="11"/>
        <v>56250</v>
      </c>
    </row>
    <row r="77" spans="1:14">
      <c r="A77" t="str">
        <f t="shared" si="9"/>
        <v>ですすとーかー</v>
      </c>
      <c r="B77" t="s">
        <v>1138</v>
      </c>
      <c r="C77" s="73">
        <f t="shared" si="10"/>
        <v>20</v>
      </c>
      <c r="D77" t="s">
        <v>1213</v>
      </c>
      <c r="E77">
        <v>20</v>
      </c>
      <c r="F77">
        <v>13</v>
      </c>
      <c r="G77">
        <v>15</v>
      </c>
      <c r="H77" s="85">
        <f t="shared" si="8"/>
        <v>4000</v>
      </c>
      <c r="L77">
        <v>76</v>
      </c>
      <c r="M77" s="72">
        <f>SUM($N$2:$N76)</f>
        <v>1434500</v>
      </c>
      <c r="N77">
        <f t="shared" si="11"/>
        <v>57760</v>
      </c>
    </row>
    <row r="78" spans="1:14">
      <c r="A78" t="str">
        <f t="shared" si="9"/>
        <v>ぴくしー</v>
      </c>
      <c r="B78" t="s">
        <v>1229</v>
      </c>
      <c r="C78" s="73">
        <f t="shared" si="10"/>
        <v>15</v>
      </c>
      <c r="D78" t="s">
        <v>1230</v>
      </c>
      <c r="E78">
        <v>13</v>
      </c>
      <c r="F78">
        <v>15</v>
      </c>
      <c r="G78">
        <v>12</v>
      </c>
      <c r="H78" s="85">
        <f>VLOOKUP(C78,L:N,3)/2</f>
        <v>1125</v>
      </c>
      <c r="L78">
        <v>77</v>
      </c>
      <c r="M78" s="72">
        <f>SUM($N$2:$N77)</f>
        <v>1492260</v>
      </c>
      <c r="N78">
        <f t="shared" si="11"/>
        <v>59290</v>
      </c>
    </row>
    <row r="79" spans="1:14">
      <c r="A79" t="str">
        <f t="shared" si="9"/>
        <v>ほわいとろっく</v>
      </c>
      <c r="B79" t="s">
        <v>709</v>
      </c>
      <c r="C79" s="73">
        <f t="shared" si="10"/>
        <v>22</v>
      </c>
      <c r="D79" t="s">
        <v>1131</v>
      </c>
      <c r="E79">
        <v>14</v>
      </c>
      <c r="F79">
        <v>16</v>
      </c>
      <c r="G79">
        <v>22</v>
      </c>
      <c r="H79" s="85">
        <f t="shared" ref="H79:H110" si="12">VLOOKUP(C79,L:N,3)</f>
        <v>4840</v>
      </c>
      <c r="L79">
        <v>78</v>
      </c>
      <c r="M79" s="72">
        <f>SUM($N$2:$N78)</f>
        <v>1551550</v>
      </c>
      <c r="N79">
        <f t="shared" si="11"/>
        <v>60840</v>
      </c>
    </row>
    <row r="80" spans="1:14">
      <c r="A80" t="str">
        <f t="shared" si="9"/>
        <v>おおとかげ</v>
      </c>
      <c r="B80" t="s">
        <v>1139</v>
      </c>
      <c r="C80" s="73">
        <f t="shared" si="10"/>
        <v>8</v>
      </c>
      <c r="D80" t="s">
        <v>1128</v>
      </c>
      <c r="E80">
        <v>7</v>
      </c>
      <c r="F80">
        <v>5</v>
      </c>
      <c r="G80">
        <v>8</v>
      </c>
      <c r="H80" s="85">
        <f t="shared" si="12"/>
        <v>640</v>
      </c>
      <c r="L80">
        <v>79</v>
      </c>
      <c r="M80" s="72">
        <f>SUM($N$2:$N79)</f>
        <v>1612390</v>
      </c>
      <c r="N80">
        <f t="shared" si="11"/>
        <v>62410</v>
      </c>
    </row>
    <row r="81" spans="1:14">
      <c r="A81" t="str">
        <f t="shared" si="9"/>
        <v>いーぶい</v>
      </c>
      <c r="B81" t="s">
        <v>628</v>
      </c>
      <c r="C81" s="73">
        <f t="shared" si="10"/>
        <v>9</v>
      </c>
      <c r="D81" t="s">
        <v>1128</v>
      </c>
      <c r="E81">
        <v>9</v>
      </c>
      <c r="F81">
        <v>5</v>
      </c>
      <c r="G81">
        <v>8</v>
      </c>
      <c r="H81" s="85">
        <f t="shared" si="12"/>
        <v>810</v>
      </c>
      <c r="L81">
        <v>80</v>
      </c>
      <c r="M81" s="72">
        <f>SUM($N$2:$N80)</f>
        <v>1674800</v>
      </c>
      <c r="N81">
        <f t="shared" si="11"/>
        <v>64000</v>
      </c>
    </row>
    <row r="82" spans="1:14">
      <c r="A82" t="str">
        <f t="shared" si="9"/>
        <v>きまいら</v>
      </c>
      <c r="B82" t="s">
        <v>640</v>
      </c>
      <c r="C82" s="73">
        <f t="shared" si="10"/>
        <v>35</v>
      </c>
      <c r="D82" t="s">
        <v>1128</v>
      </c>
      <c r="E82">
        <v>20</v>
      </c>
      <c r="F82">
        <v>35</v>
      </c>
      <c r="G82">
        <v>7</v>
      </c>
      <c r="H82" s="85">
        <f t="shared" si="12"/>
        <v>12250</v>
      </c>
      <c r="L82">
        <v>81</v>
      </c>
      <c r="M82" s="72">
        <f>SUM($N$2:$N81)</f>
        <v>1738800</v>
      </c>
      <c r="N82">
        <f t="shared" si="11"/>
        <v>65610</v>
      </c>
    </row>
    <row r="83" spans="1:14">
      <c r="A83" t="str">
        <f t="shared" si="9"/>
        <v>とうてつ</v>
      </c>
      <c r="B83" t="s">
        <v>682</v>
      </c>
      <c r="C83" s="73">
        <f t="shared" si="10"/>
        <v>117</v>
      </c>
      <c r="D83" t="s">
        <v>1128</v>
      </c>
      <c r="E83">
        <v>93</v>
      </c>
      <c r="F83">
        <v>113</v>
      </c>
      <c r="G83">
        <v>117</v>
      </c>
      <c r="H83" s="85">
        <f t="shared" si="12"/>
        <v>136890</v>
      </c>
      <c r="L83">
        <v>82</v>
      </c>
      <c r="M83" s="72">
        <f>SUM($N$2:$N82)</f>
        <v>1804410</v>
      </c>
      <c r="N83">
        <f t="shared" si="11"/>
        <v>67240</v>
      </c>
    </row>
    <row r="84" spans="1:14">
      <c r="A84" t="str">
        <f t="shared" si="9"/>
        <v>じぇんだーどらごん</v>
      </c>
      <c r="B84" t="s">
        <v>1122</v>
      </c>
      <c r="C84" s="73">
        <f t="shared" si="10"/>
        <v>211</v>
      </c>
      <c r="D84" t="s">
        <v>1220</v>
      </c>
      <c r="E84">
        <v>211</v>
      </c>
      <c r="F84">
        <v>210</v>
      </c>
      <c r="G84">
        <v>198</v>
      </c>
      <c r="H84" s="85">
        <f t="shared" si="12"/>
        <v>445210</v>
      </c>
      <c r="L84">
        <v>83</v>
      </c>
      <c r="M84" s="72">
        <f>SUM($N$2:$N83)</f>
        <v>1871650</v>
      </c>
      <c r="N84">
        <f t="shared" si="11"/>
        <v>68890</v>
      </c>
    </row>
    <row r="85" spans="1:14">
      <c r="A85" t="str">
        <f t="shared" si="9"/>
        <v>ぷりてぃーどらごん</v>
      </c>
      <c r="B85" t="s">
        <v>702</v>
      </c>
      <c r="C85" s="73">
        <f t="shared" si="10"/>
        <v>255</v>
      </c>
      <c r="D85" t="s">
        <v>1220</v>
      </c>
      <c r="E85">
        <v>255</v>
      </c>
      <c r="F85">
        <v>250</v>
      </c>
      <c r="G85">
        <v>251</v>
      </c>
      <c r="H85" s="85">
        <f t="shared" si="12"/>
        <v>650250</v>
      </c>
      <c r="L85">
        <v>84</v>
      </c>
      <c r="M85" s="72">
        <f>SUM($N$2:$N84)</f>
        <v>1940540</v>
      </c>
      <c r="N85">
        <f t="shared" si="11"/>
        <v>70560</v>
      </c>
    </row>
    <row r="86" spans="1:14">
      <c r="A86" t="str">
        <f t="shared" si="9"/>
        <v>すーぱーふぇにっくす</v>
      </c>
      <c r="B86" t="s">
        <v>664</v>
      </c>
      <c r="C86" s="73">
        <f t="shared" si="10"/>
        <v>350</v>
      </c>
      <c r="D86" t="s">
        <v>1220</v>
      </c>
      <c r="E86">
        <v>130</v>
      </c>
      <c r="F86">
        <v>100</v>
      </c>
      <c r="G86">
        <v>350</v>
      </c>
      <c r="H86" s="85">
        <f t="shared" si="12"/>
        <v>1225000</v>
      </c>
      <c r="L86">
        <v>85</v>
      </c>
      <c r="M86" s="72">
        <f>SUM($N$2:$N85)</f>
        <v>2011100</v>
      </c>
      <c r="N86">
        <f t="shared" si="11"/>
        <v>72250</v>
      </c>
    </row>
    <row r="87" spans="1:14">
      <c r="A87" t="str">
        <f t="shared" si="9"/>
        <v>ほうおう</v>
      </c>
      <c r="B87" t="s">
        <v>707</v>
      </c>
      <c r="C87" s="73">
        <f t="shared" si="10"/>
        <v>0</v>
      </c>
      <c r="D87" t="s">
        <v>1221</v>
      </c>
      <c r="E87">
        <v>0</v>
      </c>
      <c r="F87">
        <v>0</v>
      </c>
      <c r="G87">
        <v>0</v>
      </c>
      <c r="H87" s="85" t="e">
        <f t="shared" si="12"/>
        <v>#N/A</v>
      </c>
      <c r="L87">
        <v>86</v>
      </c>
      <c r="M87" s="72">
        <f>SUM($N$2:$N86)</f>
        <v>2083350</v>
      </c>
      <c r="N87">
        <f t="shared" si="11"/>
        <v>73960</v>
      </c>
    </row>
    <row r="88" spans="1:14">
      <c r="A88" t="str">
        <f t="shared" si="9"/>
        <v>かたすとろふぃ</v>
      </c>
      <c r="B88" t="s">
        <v>637</v>
      </c>
      <c r="C88" s="73">
        <f t="shared" si="10"/>
        <v>0</v>
      </c>
      <c r="E88">
        <v>0</v>
      </c>
      <c r="F88">
        <v>0</v>
      </c>
      <c r="G88">
        <v>0</v>
      </c>
      <c r="H88" s="85" t="e">
        <f t="shared" si="12"/>
        <v>#N/A</v>
      </c>
      <c r="L88">
        <v>87</v>
      </c>
      <c r="M88" s="72">
        <f>SUM($N$2:$N87)</f>
        <v>2157310</v>
      </c>
      <c r="N88">
        <f t="shared" si="11"/>
        <v>75690</v>
      </c>
    </row>
    <row r="89" spans="1:14">
      <c r="A89" t="str">
        <f t="shared" si="9"/>
        <v>こりおり</v>
      </c>
      <c r="B89" t="s">
        <v>656</v>
      </c>
      <c r="C89" s="73">
        <f t="shared" si="10"/>
        <v>0</v>
      </c>
      <c r="E89">
        <v>0</v>
      </c>
      <c r="F89">
        <v>0</v>
      </c>
      <c r="G89">
        <v>0</v>
      </c>
      <c r="H89" s="85" t="e">
        <f t="shared" si="12"/>
        <v>#N/A</v>
      </c>
      <c r="L89">
        <v>88</v>
      </c>
      <c r="M89" s="72">
        <f>SUM($N$2:$N88)</f>
        <v>2233000</v>
      </c>
      <c r="N89">
        <f t="shared" si="11"/>
        <v>77440</v>
      </c>
    </row>
    <row r="90" spans="1:14">
      <c r="A90" t="str">
        <f t="shared" si="9"/>
        <v>ずー</v>
      </c>
      <c r="B90" t="s">
        <v>660</v>
      </c>
      <c r="C90" s="73">
        <f t="shared" si="10"/>
        <v>0</v>
      </c>
      <c r="E90">
        <v>0</v>
      </c>
      <c r="F90">
        <v>0</v>
      </c>
      <c r="G90">
        <v>0</v>
      </c>
      <c r="H90" s="85" t="e">
        <f t="shared" si="12"/>
        <v>#N/A</v>
      </c>
      <c r="L90">
        <v>89</v>
      </c>
      <c r="M90" s="72">
        <f>SUM($N$2:$N89)</f>
        <v>2310440</v>
      </c>
      <c r="N90">
        <f t="shared" si="11"/>
        <v>79210</v>
      </c>
    </row>
    <row r="91" spans="1:14">
      <c r="A91" t="str">
        <f t="shared" si="9"/>
        <v>ぢぬるーた</v>
      </c>
      <c r="B91" t="s">
        <v>673</v>
      </c>
      <c r="C91" s="73">
        <f t="shared" si="10"/>
        <v>0</v>
      </c>
      <c r="E91">
        <v>0</v>
      </c>
      <c r="F91">
        <v>0</v>
      </c>
      <c r="G91">
        <v>0</v>
      </c>
      <c r="H91" s="85" t="e">
        <f t="shared" si="12"/>
        <v>#N/A</v>
      </c>
      <c r="L91">
        <v>90</v>
      </c>
      <c r="M91" s="72">
        <f>SUM($N$2:$N90)</f>
        <v>2389650</v>
      </c>
      <c r="N91">
        <f t="shared" si="11"/>
        <v>81000</v>
      </c>
    </row>
    <row r="92" spans="1:14">
      <c r="A92" t="str">
        <f t="shared" si="9"/>
        <v>てきすとえらー</v>
      </c>
      <c r="B92" t="s">
        <v>679</v>
      </c>
      <c r="C92" s="73">
        <f t="shared" si="10"/>
        <v>0</v>
      </c>
      <c r="E92">
        <v>0</v>
      </c>
      <c r="F92">
        <v>0</v>
      </c>
      <c r="G92">
        <v>0</v>
      </c>
      <c r="H92" s="85" t="e">
        <f t="shared" si="12"/>
        <v>#N/A</v>
      </c>
      <c r="L92">
        <v>91</v>
      </c>
      <c r="M92" s="72">
        <f>SUM($N$2:$N91)</f>
        <v>2470650</v>
      </c>
      <c r="N92">
        <f t="shared" si="11"/>
        <v>82810</v>
      </c>
    </row>
    <row r="93" spans="1:14">
      <c r="A93" t="str">
        <f t="shared" si="9"/>
        <v>てるてる</v>
      </c>
      <c r="B93" t="s">
        <v>681</v>
      </c>
      <c r="C93" s="73">
        <f t="shared" si="10"/>
        <v>0</v>
      </c>
      <c r="E93">
        <v>0</v>
      </c>
      <c r="F93">
        <v>0</v>
      </c>
      <c r="G93">
        <v>0</v>
      </c>
      <c r="H93" s="85" t="e">
        <f t="shared" si="12"/>
        <v>#N/A</v>
      </c>
      <c r="L93">
        <v>92</v>
      </c>
      <c r="M93" s="72">
        <f>SUM($N$2:$N92)</f>
        <v>2553460</v>
      </c>
      <c r="N93">
        <f t="shared" si="11"/>
        <v>84640</v>
      </c>
    </row>
    <row r="94" spans="1:14">
      <c r="A94" t="str">
        <f t="shared" si="9"/>
        <v>どみの</v>
      </c>
      <c r="B94" t="s">
        <v>683</v>
      </c>
      <c r="C94" s="73">
        <f t="shared" si="10"/>
        <v>0</v>
      </c>
      <c r="E94">
        <v>0</v>
      </c>
      <c r="F94">
        <v>0</v>
      </c>
      <c r="G94">
        <v>0</v>
      </c>
      <c r="H94" s="85" t="e">
        <f t="shared" si="12"/>
        <v>#N/A</v>
      </c>
      <c r="L94">
        <v>93</v>
      </c>
      <c r="M94" s="72">
        <f>SUM($N$2:$N93)</f>
        <v>2638100</v>
      </c>
      <c r="N94">
        <f t="shared" si="11"/>
        <v>86490</v>
      </c>
    </row>
    <row r="95" spans="1:14">
      <c r="A95" t="str">
        <f t="shared" si="9"/>
        <v>ばじりすく</v>
      </c>
      <c r="B95" t="s">
        <v>692</v>
      </c>
      <c r="C95" s="73">
        <f t="shared" si="10"/>
        <v>0</v>
      </c>
      <c r="E95">
        <v>0</v>
      </c>
      <c r="F95">
        <v>0</v>
      </c>
      <c r="G95">
        <v>0</v>
      </c>
      <c r="H95" s="85" t="e">
        <f t="shared" si="12"/>
        <v>#N/A</v>
      </c>
      <c r="L95">
        <v>94</v>
      </c>
      <c r="M95" s="72">
        <f>SUM($N$2:$N94)</f>
        <v>2724590</v>
      </c>
      <c r="N95">
        <f t="shared" si="11"/>
        <v>88360</v>
      </c>
    </row>
    <row r="96" spans="1:14">
      <c r="A96" t="str">
        <f t="shared" si="9"/>
        <v>びあんき</v>
      </c>
      <c r="B96" t="s">
        <v>696</v>
      </c>
      <c r="C96" s="73">
        <f t="shared" si="10"/>
        <v>0</v>
      </c>
      <c r="E96">
        <v>0</v>
      </c>
      <c r="F96">
        <v>0</v>
      </c>
      <c r="G96">
        <v>0</v>
      </c>
      <c r="H96" s="85" t="e">
        <f t="shared" si="12"/>
        <v>#N/A</v>
      </c>
      <c r="L96">
        <v>95</v>
      </c>
      <c r="M96" s="72">
        <f>SUM($N$2:$N95)</f>
        <v>2812950</v>
      </c>
      <c r="N96">
        <f t="shared" si="11"/>
        <v>90250</v>
      </c>
    </row>
    <row r="97" spans="1:14">
      <c r="A97" t="str">
        <f t="shared" si="9"/>
        <v>ぴぴるぴー</v>
      </c>
      <c r="B97" t="s">
        <v>697</v>
      </c>
      <c r="C97" s="73">
        <f t="shared" si="10"/>
        <v>0</v>
      </c>
      <c r="E97">
        <v>0</v>
      </c>
      <c r="F97">
        <v>0</v>
      </c>
      <c r="G97">
        <v>0</v>
      </c>
      <c r="H97" s="85" t="e">
        <f t="shared" si="12"/>
        <v>#N/A</v>
      </c>
      <c r="L97">
        <v>96</v>
      </c>
      <c r="M97" s="72">
        <f>SUM($N$2:$N96)</f>
        <v>2903200</v>
      </c>
      <c r="N97">
        <f t="shared" si="11"/>
        <v>92160</v>
      </c>
    </row>
    <row r="98" spans="1:14">
      <c r="A98" t="str">
        <f t="shared" ref="A98:A129" si="13">PHONETIC(B98)</f>
        <v>ふぁーぶにる</v>
      </c>
      <c r="B98" t="s">
        <v>700</v>
      </c>
      <c r="C98" s="73">
        <f t="shared" ref="C98:C129" si="14">MAX(E98:G98)</f>
        <v>0</v>
      </c>
      <c r="E98">
        <v>0</v>
      </c>
      <c r="F98">
        <v>0</v>
      </c>
      <c r="G98">
        <v>0</v>
      </c>
      <c r="H98" s="85" t="e">
        <f t="shared" si="12"/>
        <v>#N/A</v>
      </c>
      <c r="L98">
        <v>97</v>
      </c>
      <c r="M98" s="72">
        <f>SUM($N$2:$N97)</f>
        <v>2995360</v>
      </c>
      <c r="N98">
        <f t="shared" si="11"/>
        <v>94090</v>
      </c>
    </row>
    <row r="99" spans="1:14">
      <c r="A99" t="str">
        <f t="shared" si="13"/>
        <v>ぷー</v>
      </c>
      <c r="B99" t="s">
        <v>699</v>
      </c>
      <c r="C99" s="73">
        <f t="shared" si="14"/>
        <v>0</v>
      </c>
      <c r="E99">
        <v>0</v>
      </c>
      <c r="F99">
        <v>0</v>
      </c>
      <c r="G99">
        <v>0</v>
      </c>
      <c r="H99" s="85" t="e">
        <f t="shared" si="12"/>
        <v>#N/A</v>
      </c>
      <c r="L99">
        <v>98</v>
      </c>
      <c r="M99" s="72">
        <f>SUM($N$2:$N98)</f>
        <v>3089450</v>
      </c>
      <c r="N99">
        <f t="shared" si="11"/>
        <v>96040</v>
      </c>
    </row>
    <row r="100" spans="1:14">
      <c r="A100" t="str">
        <f t="shared" si="13"/>
        <v>ぺあ</v>
      </c>
      <c r="B100" t="s">
        <v>704</v>
      </c>
      <c r="C100" s="73">
        <f t="shared" si="14"/>
        <v>0</v>
      </c>
      <c r="E100">
        <v>0</v>
      </c>
      <c r="F100">
        <v>0</v>
      </c>
      <c r="G100">
        <v>0</v>
      </c>
      <c r="H100" s="85" t="e">
        <f t="shared" si="12"/>
        <v>#N/A</v>
      </c>
      <c r="L100">
        <v>99</v>
      </c>
      <c r="M100" s="72">
        <f>SUM($N$2:$N99)</f>
        <v>3185490</v>
      </c>
      <c r="N100">
        <f t="shared" si="11"/>
        <v>98010</v>
      </c>
    </row>
    <row r="101" spans="1:14">
      <c r="A101" t="str">
        <f t="shared" si="13"/>
        <v>べるびゅーら</v>
      </c>
      <c r="B101" t="s">
        <v>809</v>
      </c>
      <c r="C101" s="73">
        <f t="shared" si="14"/>
        <v>0</v>
      </c>
      <c r="E101">
        <v>0</v>
      </c>
      <c r="F101">
        <v>0</v>
      </c>
      <c r="G101">
        <v>0</v>
      </c>
      <c r="H101" s="85" t="e">
        <f t="shared" si="12"/>
        <v>#N/A</v>
      </c>
      <c r="L101">
        <v>100</v>
      </c>
      <c r="M101" s="72">
        <f>SUM($N$2:$N100)</f>
        <v>3283500</v>
      </c>
      <c r="N101">
        <f t="shared" si="11"/>
        <v>100000</v>
      </c>
    </row>
    <row r="102" spans="1:14">
      <c r="A102" t="str">
        <f t="shared" si="13"/>
        <v>ぼるぎる</v>
      </c>
      <c r="B102" t="s">
        <v>708</v>
      </c>
      <c r="C102" s="73">
        <f t="shared" si="14"/>
        <v>0</v>
      </c>
      <c r="E102">
        <v>0</v>
      </c>
      <c r="F102">
        <v>0</v>
      </c>
      <c r="G102">
        <v>0</v>
      </c>
      <c r="H102" s="85" t="e">
        <f t="shared" si="12"/>
        <v>#N/A</v>
      </c>
      <c r="L102">
        <v>101</v>
      </c>
      <c r="M102" s="72">
        <f>SUM($N$2:$N101)</f>
        <v>3383500</v>
      </c>
      <c r="N102">
        <f t="shared" si="11"/>
        <v>102010</v>
      </c>
    </row>
    <row r="103" spans="1:14">
      <c r="A103" t="str">
        <f t="shared" si="13"/>
        <v>まーぶるす</v>
      </c>
      <c r="B103" t="s">
        <v>711</v>
      </c>
      <c r="C103" s="73">
        <f t="shared" si="14"/>
        <v>0</v>
      </c>
      <c r="E103">
        <v>0</v>
      </c>
      <c r="F103">
        <v>0</v>
      </c>
      <c r="G103">
        <v>0</v>
      </c>
      <c r="H103" s="85" t="e">
        <f t="shared" si="12"/>
        <v>#N/A</v>
      </c>
      <c r="L103">
        <v>102</v>
      </c>
      <c r="M103" s="72">
        <f>SUM($N$2:$N102)</f>
        <v>3485510</v>
      </c>
      <c r="N103">
        <f t="shared" si="11"/>
        <v>104040</v>
      </c>
    </row>
    <row r="104" spans="1:14">
      <c r="A104" t="str">
        <f t="shared" si="13"/>
        <v>みーてぃあ</v>
      </c>
      <c r="B104" t="s">
        <v>713</v>
      </c>
      <c r="C104" s="73">
        <f t="shared" si="14"/>
        <v>0</v>
      </c>
      <c r="E104">
        <v>0</v>
      </c>
      <c r="F104">
        <v>0</v>
      </c>
      <c r="G104">
        <v>0</v>
      </c>
      <c r="H104" s="85" t="e">
        <f t="shared" si="12"/>
        <v>#N/A</v>
      </c>
      <c r="L104">
        <v>103</v>
      </c>
      <c r="M104" s="72">
        <f>SUM($N$2:$N103)</f>
        <v>3589550</v>
      </c>
      <c r="N104">
        <f t="shared" si="11"/>
        <v>106090</v>
      </c>
    </row>
    <row r="105" spans="1:14">
      <c r="A105" t="str">
        <f t="shared" si="13"/>
        <v>むー</v>
      </c>
      <c r="B105" t="s">
        <v>715</v>
      </c>
      <c r="C105" s="73">
        <f t="shared" si="14"/>
        <v>0</v>
      </c>
      <c r="E105">
        <v>0</v>
      </c>
      <c r="F105">
        <v>0</v>
      </c>
      <c r="G105">
        <v>0</v>
      </c>
      <c r="H105" s="85" t="e">
        <f t="shared" si="12"/>
        <v>#N/A</v>
      </c>
      <c r="L105">
        <v>104</v>
      </c>
      <c r="M105" s="72">
        <f>SUM($N$2:$N104)</f>
        <v>3695640</v>
      </c>
      <c r="N105">
        <f t="shared" si="11"/>
        <v>108160</v>
      </c>
    </row>
    <row r="106" spans="1:14">
      <c r="A106" t="str">
        <f t="shared" si="13"/>
        <v>むしゃなく</v>
      </c>
      <c r="B106" t="s">
        <v>714</v>
      </c>
      <c r="C106" s="73">
        <f t="shared" si="14"/>
        <v>0</v>
      </c>
      <c r="E106">
        <v>0</v>
      </c>
      <c r="F106">
        <v>0</v>
      </c>
      <c r="G106">
        <v>0</v>
      </c>
      <c r="H106" s="85" t="e">
        <f t="shared" si="12"/>
        <v>#N/A</v>
      </c>
      <c r="L106">
        <v>105</v>
      </c>
      <c r="M106" s="72">
        <f>SUM($N$2:$N105)</f>
        <v>3803800</v>
      </c>
      <c r="N106">
        <f t="shared" si="11"/>
        <v>110250</v>
      </c>
    </row>
    <row r="107" spans="1:14">
      <c r="A107" t="str">
        <f t="shared" si="13"/>
        <v>めがりす</v>
      </c>
      <c r="B107" t="s">
        <v>716</v>
      </c>
      <c r="C107" s="73">
        <f t="shared" si="14"/>
        <v>0</v>
      </c>
      <c r="E107">
        <v>0</v>
      </c>
      <c r="F107">
        <v>0</v>
      </c>
      <c r="G107">
        <v>0</v>
      </c>
      <c r="H107" s="85" t="e">
        <f t="shared" si="12"/>
        <v>#N/A</v>
      </c>
      <c r="L107">
        <v>106</v>
      </c>
      <c r="M107" s="72">
        <f>SUM($N$2:$N106)</f>
        <v>3914050</v>
      </c>
      <c r="N107">
        <f t="shared" si="11"/>
        <v>112360</v>
      </c>
    </row>
    <row r="108" spans="1:14">
      <c r="A108" t="str">
        <f t="shared" si="13"/>
        <v>やんぐいび</v>
      </c>
      <c r="B108" t="s">
        <v>721</v>
      </c>
      <c r="C108" s="73">
        <f t="shared" si="14"/>
        <v>0</v>
      </c>
      <c r="E108">
        <v>0</v>
      </c>
      <c r="F108">
        <v>0</v>
      </c>
      <c r="G108">
        <v>0</v>
      </c>
      <c r="H108" s="85" t="e">
        <f t="shared" si="12"/>
        <v>#N/A</v>
      </c>
      <c r="L108">
        <v>107</v>
      </c>
      <c r="M108" s="72">
        <f>SUM($N$2:$N107)</f>
        <v>4026410</v>
      </c>
      <c r="N108">
        <f t="shared" si="11"/>
        <v>114490</v>
      </c>
    </row>
    <row r="109" spans="1:14">
      <c r="A109" t="str">
        <f t="shared" si="13"/>
        <v>ゆーがっと</v>
      </c>
      <c r="B109" t="s">
        <v>722</v>
      </c>
      <c r="C109" s="73">
        <f t="shared" si="14"/>
        <v>0</v>
      </c>
      <c r="E109">
        <v>0</v>
      </c>
      <c r="F109">
        <v>0</v>
      </c>
      <c r="G109">
        <v>0</v>
      </c>
      <c r="H109" s="85" t="e">
        <f t="shared" si="12"/>
        <v>#N/A</v>
      </c>
      <c r="L109">
        <v>108</v>
      </c>
      <c r="M109" s="72">
        <f>SUM($N$2:$N108)</f>
        <v>4140900</v>
      </c>
      <c r="N109">
        <f t="shared" si="11"/>
        <v>116640</v>
      </c>
    </row>
    <row r="110" spans="1:14">
      <c r="A110" t="str">
        <f t="shared" si="13"/>
        <v>よよま</v>
      </c>
      <c r="B110" t="s">
        <v>723</v>
      </c>
      <c r="C110" s="73">
        <f t="shared" si="14"/>
        <v>0</v>
      </c>
      <c r="E110">
        <v>0</v>
      </c>
      <c r="F110">
        <v>0</v>
      </c>
      <c r="G110">
        <v>0</v>
      </c>
      <c r="H110" s="85" t="e">
        <f t="shared" si="12"/>
        <v>#N/A</v>
      </c>
      <c r="L110">
        <v>109</v>
      </c>
      <c r="M110" s="72">
        <f>SUM($N$2:$N109)</f>
        <v>4257540</v>
      </c>
      <c r="N110">
        <f t="shared" si="11"/>
        <v>118810</v>
      </c>
    </row>
    <row r="111" spans="1:14">
      <c r="A111" t="str">
        <f t="shared" si="13"/>
        <v>りゅう</v>
      </c>
      <c r="B111" t="s">
        <v>726</v>
      </c>
      <c r="C111" s="73">
        <f t="shared" si="14"/>
        <v>0</v>
      </c>
      <c r="E111">
        <v>0</v>
      </c>
      <c r="F111">
        <v>0</v>
      </c>
      <c r="G111">
        <v>0</v>
      </c>
      <c r="H111" s="85" t="e">
        <f t="shared" ref="H111:H142" si="15">VLOOKUP(C111,L:N,3)</f>
        <v>#N/A</v>
      </c>
      <c r="L111">
        <v>110</v>
      </c>
      <c r="M111" s="72">
        <f>SUM($N$2:$N110)</f>
        <v>4376350</v>
      </c>
      <c r="N111">
        <f t="shared" si="11"/>
        <v>121000</v>
      </c>
    </row>
    <row r="112" spans="1:14">
      <c r="A112" t="str">
        <f t="shared" si="13"/>
        <v>るーべんす</v>
      </c>
      <c r="B112" t="s">
        <v>727</v>
      </c>
      <c r="C112" s="73">
        <f t="shared" si="14"/>
        <v>0</v>
      </c>
      <c r="E112">
        <v>0</v>
      </c>
      <c r="F112">
        <v>0</v>
      </c>
      <c r="G112">
        <v>0</v>
      </c>
      <c r="H112" s="85" t="e">
        <f t="shared" si="15"/>
        <v>#N/A</v>
      </c>
      <c r="L112">
        <v>111</v>
      </c>
      <c r="M112" s="72">
        <f>SUM($N$2:$N111)</f>
        <v>4497350</v>
      </c>
      <c r="N112">
        <f t="shared" si="11"/>
        <v>123210</v>
      </c>
    </row>
    <row r="113" spans="1:14">
      <c r="A113" t="str">
        <f t="shared" si="13"/>
        <v>ろーど</v>
      </c>
      <c r="B113" t="s">
        <v>730</v>
      </c>
      <c r="C113" s="73">
        <f t="shared" si="14"/>
        <v>0</v>
      </c>
      <c r="E113">
        <v>0</v>
      </c>
      <c r="F113">
        <v>0</v>
      </c>
      <c r="G113">
        <v>0</v>
      </c>
      <c r="H113" s="85" t="e">
        <f t="shared" si="15"/>
        <v>#N/A</v>
      </c>
      <c r="L113">
        <v>112</v>
      </c>
      <c r="M113" s="72">
        <f>SUM($N$2:$N112)</f>
        <v>4620560</v>
      </c>
      <c r="N113">
        <f t="shared" si="11"/>
        <v>125440</v>
      </c>
    </row>
    <row r="114" spans="1:14">
      <c r="A114" t="str">
        <f t="shared" si="13"/>
        <v>ぱぴるす</v>
      </c>
      <c r="B114" t="s">
        <v>694</v>
      </c>
      <c r="C114" s="73">
        <f t="shared" si="14"/>
        <v>2</v>
      </c>
      <c r="E114">
        <v>2</v>
      </c>
      <c r="F114">
        <v>1</v>
      </c>
      <c r="G114">
        <v>1</v>
      </c>
      <c r="H114" s="85">
        <f t="shared" si="15"/>
        <v>40</v>
      </c>
      <c r="L114">
        <v>113</v>
      </c>
      <c r="M114" s="72">
        <f>SUM($N$2:$N113)</f>
        <v>4746000</v>
      </c>
      <c r="N114">
        <f t="shared" si="11"/>
        <v>127690</v>
      </c>
    </row>
    <row r="115" spans="1:14">
      <c r="A115" t="str">
        <f t="shared" si="13"/>
        <v>はいふん</v>
      </c>
      <c r="B115" t="s">
        <v>691</v>
      </c>
      <c r="C115" s="73">
        <f t="shared" si="14"/>
        <v>7</v>
      </c>
      <c r="E115">
        <v>4</v>
      </c>
      <c r="F115">
        <v>7</v>
      </c>
      <c r="G115">
        <v>4</v>
      </c>
      <c r="H115" s="85">
        <f t="shared" si="15"/>
        <v>490</v>
      </c>
      <c r="L115">
        <v>114</v>
      </c>
      <c r="M115" s="72">
        <f>SUM($N$2:$N114)</f>
        <v>4873690</v>
      </c>
      <c r="N115">
        <f t="shared" si="11"/>
        <v>129960</v>
      </c>
    </row>
    <row r="116" spans="1:14">
      <c r="A116" t="str">
        <f t="shared" si="13"/>
        <v>せいれーん</v>
      </c>
      <c r="B116" t="s">
        <v>665</v>
      </c>
      <c r="C116" s="73">
        <f t="shared" si="14"/>
        <v>13</v>
      </c>
      <c r="E116">
        <v>13</v>
      </c>
      <c r="F116">
        <v>11</v>
      </c>
      <c r="G116">
        <v>9</v>
      </c>
      <c r="H116" s="85">
        <f t="shared" si="15"/>
        <v>1690</v>
      </c>
      <c r="L116">
        <v>115</v>
      </c>
      <c r="M116" s="72">
        <f>SUM($N$2:$N115)</f>
        <v>5003650</v>
      </c>
      <c r="N116">
        <f t="shared" si="11"/>
        <v>132250</v>
      </c>
    </row>
    <row r="117" spans="1:14">
      <c r="A117" t="str">
        <f t="shared" si="13"/>
        <v>あにめーと</v>
      </c>
      <c r="B117" t="s">
        <v>625</v>
      </c>
      <c r="C117" s="73">
        <f t="shared" si="14"/>
        <v>14</v>
      </c>
      <c r="E117">
        <v>5</v>
      </c>
      <c r="F117">
        <v>14</v>
      </c>
      <c r="G117">
        <v>7</v>
      </c>
      <c r="H117" s="85">
        <f t="shared" si="15"/>
        <v>1960</v>
      </c>
      <c r="L117">
        <v>116</v>
      </c>
      <c r="M117" s="72">
        <f>SUM($N$2:$N116)</f>
        <v>5135900</v>
      </c>
      <c r="N117">
        <f t="shared" si="11"/>
        <v>134560</v>
      </c>
    </row>
    <row r="118" spans="1:14">
      <c r="A118" t="str">
        <f t="shared" si="13"/>
        <v>こかとりす</v>
      </c>
      <c r="B118" t="s">
        <v>654</v>
      </c>
      <c r="C118" s="73">
        <f t="shared" si="14"/>
        <v>15</v>
      </c>
      <c r="E118">
        <v>13</v>
      </c>
      <c r="F118">
        <v>9</v>
      </c>
      <c r="G118">
        <v>15</v>
      </c>
      <c r="H118" s="85">
        <f t="shared" si="15"/>
        <v>2250</v>
      </c>
      <c r="L118">
        <v>117</v>
      </c>
      <c r="M118" s="72">
        <f>SUM($N$2:$N117)</f>
        <v>5270460</v>
      </c>
      <c r="N118">
        <f t="shared" si="11"/>
        <v>136890</v>
      </c>
    </row>
    <row r="119" spans="1:14">
      <c r="A119" t="str">
        <f t="shared" si="13"/>
        <v>こらーる</v>
      </c>
      <c r="B119" t="s">
        <v>655</v>
      </c>
      <c r="C119" s="73">
        <f t="shared" si="14"/>
        <v>15</v>
      </c>
      <c r="E119">
        <v>10</v>
      </c>
      <c r="F119">
        <v>9</v>
      </c>
      <c r="G119">
        <v>15</v>
      </c>
      <c r="H119" s="85">
        <f t="shared" si="15"/>
        <v>2250</v>
      </c>
      <c r="L119">
        <v>118</v>
      </c>
      <c r="M119" s="72">
        <f>SUM($N$2:$N118)</f>
        <v>5407350</v>
      </c>
      <c r="N119">
        <f t="shared" si="11"/>
        <v>139240</v>
      </c>
    </row>
    <row r="120" spans="1:14">
      <c r="A120" t="str">
        <f t="shared" si="13"/>
        <v>どらごんきらー</v>
      </c>
      <c r="B120" t="s">
        <v>684</v>
      </c>
      <c r="C120" s="73">
        <f t="shared" si="14"/>
        <v>22</v>
      </c>
      <c r="E120">
        <v>20</v>
      </c>
      <c r="F120">
        <v>22</v>
      </c>
      <c r="G120">
        <v>17</v>
      </c>
      <c r="H120" s="85">
        <f t="shared" si="15"/>
        <v>4840</v>
      </c>
      <c r="L120">
        <v>119</v>
      </c>
      <c r="M120" s="72">
        <f>SUM($N$2:$N119)</f>
        <v>5546590</v>
      </c>
      <c r="N120">
        <f t="shared" si="11"/>
        <v>141610</v>
      </c>
    </row>
    <row r="121" spans="1:14">
      <c r="A121" t="str">
        <f t="shared" si="13"/>
        <v>ぎあ</v>
      </c>
      <c r="B121" t="s">
        <v>639</v>
      </c>
      <c r="C121" s="73">
        <f t="shared" si="14"/>
        <v>25</v>
      </c>
      <c r="E121">
        <v>25</v>
      </c>
      <c r="F121">
        <v>12</v>
      </c>
      <c r="G121">
        <v>24</v>
      </c>
      <c r="H121" s="85">
        <f t="shared" si="15"/>
        <v>6250</v>
      </c>
      <c r="L121">
        <v>120</v>
      </c>
      <c r="M121" s="72">
        <f>SUM($N$2:$N120)</f>
        <v>5688200</v>
      </c>
      <c r="N121">
        <f t="shared" si="11"/>
        <v>144000</v>
      </c>
    </row>
    <row r="122" spans="1:14">
      <c r="A122" t="str">
        <f t="shared" si="13"/>
        <v>いみてーしょん</v>
      </c>
      <c r="B122" t="s">
        <v>629</v>
      </c>
      <c r="C122" s="73">
        <f t="shared" si="14"/>
        <v>28</v>
      </c>
      <c r="E122">
        <v>15</v>
      </c>
      <c r="F122">
        <v>17</v>
      </c>
      <c r="G122">
        <v>28</v>
      </c>
      <c r="H122" s="85">
        <f t="shared" si="15"/>
        <v>7840</v>
      </c>
      <c r="L122">
        <v>121</v>
      </c>
      <c r="M122" s="72">
        <f>SUM($N$2:$N121)</f>
        <v>5832200</v>
      </c>
      <c r="N122">
        <f t="shared" si="11"/>
        <v>146410</v>
      </c>
    </row>
    <row r="123" spans="1:14">
      <c r="A123" t="str">
        <f t="shared" si="13"/>
        <v>ぐろーどりす</v>
      </c>
      <c r="B123" t="s">
        <v>646</v>
      </c>
      <c r="C123" s="73">
        <f t="shared" si="14"/>
        <v>34</v>
      </c>
      <c r="E123">
        <v>34</v>
      </c>
      <c r="F123">
        <v>23</v>
      </c>
      <c r="G123">
        <v>34</v>
      </c>
      <c r="H123" s="85">
        <f t="shared" si="15"/>
        <v>11560</v>
      </c>
      <c r="L123">
        <v>122</v>
      </c>
      <c r="M123" s="72">
        <f>SUM($N$2:$N122)</f>
        <v>5978610</v>
      </c>
      <c r="N123">
        <f t="shared" si="11"/>
        <v>148840</v>
      </c>
    </row>
    <row r="124" spans="1:14">
      <c r="A124" t="str">
        <f t="shared" si="13"/>
        <v>にーずへっぐ</v>
      </c>
      <c r="B124" t="s">
        <v>686</v>
      </c>
      <c r="C124" s="73">
        <f t="shared" si="14"/>
        <v>37</v>
      </c>
      <c r="E124">
        <v>34</v>
      </c>
      <c r="F124">
        <v>26</v>
      </c>
      <c r="G124">
        <v>37</v>
      </c>
      <c r="H124" s="85">
        <f t="shared" si="15"/>
        <v>13690</v>
      </c>
      <c r="L124">
        <v>123</v>
      </c>
      <c r="M124" s="72">
        <f>SUM($N$2:$N123)</f>
        <v>6127450</v>
      </c>
      <c r="N124">
        <f t="shared" si="11"/>
        <v>151290</v>
      </c>
    </row>
    <row r="125" spans="1:14">
      <c r="A125" t="str">
        <f t="shared" si="13"/>
        <v>ちんくちぇんと</v>
      </c>
      <c r="B125" t="s">
        <v>675</v>
      </c>
      <c r="C125" s="73">
        <f t="shared" si="14"/>
        <v>38</v>
      </c>
      <c r="E125">
        <v>31</v>
      </c>
      <c r="F125">
        <v>18</v>
      </c>
      <c r="G125">
        <v>38</v>
      </c>
      <c r="H125" s="85">
        <f t="shared" si="15"/>
        <v>14440</v>
      </c>
      <c r="L125">
        <v>124</v>
      </c>
      <c r="M125" s="72">
        <f>SUM($N$2:$N124)</f>
        <v>6278740</v>
      </c>
      <c r="N125">
        <f t="shared" si="11"/>
        <v>153760</v>
      </c>
    </row>
    <row r="126" spans="1:14">
      <c r="A126" t="str">
        <f t="shared" si="13"/>
        <v>じゅかいくじら</v>
      </c>
      <c r="B126" t="s">
        <v>659</v>
      </c>
      <c r="C126" s="73">
        <f t="shared" si="14"/>
        <v>40</v>
      </c>
      <c r="E126">
        <v>18</v>
      </c>
      <c r="F126">
        <v>26</v>
      </c>
      <c r="G126">
        <v>40</v>
      </c>
      <c r="H126" s="85">
        <f t="shared" si="15"/>
        <v>16000</v>
      </c>
      <c r="L126">
        <v>125</v>
      </c>
      <c r="M126" s="72">
        <f>SUM($N$2:$N125)</f>
        <v>6432500</v>
      </c>
      <c r="N126">
        <f t="shared" si="11"/>
        <v>156250</v>
      </c>
    </row>
    <row r="127" spans="1:14">
      <c r="A127" t="str">
        <f t="shared" si="13"/>
        <v>わいと</v>
      </c>
      <c r="B127" t="s">
        <v>732</v>
      </c>
      <c r="C127" s="73">
        <f t="shared" si="14"/>
        <v>40</v>
      </c>
      <c r="E127">
        <v>20</v>
      </c>
      <c r="F127">
        <v>20</v>
      </c>
      <c r="G127">
        <v>40</v>
      </c>
      <c r="H127" s="85">
        <f t="shared" si="15"/>
        <v>16000</v>
      </c>
      <c r="L127">
        <v>126</v>
      </c>
      <c r="M127" s="72">
        <f>SUM($N$2:$N126)</f>
        <v>6588750</v>
      </c>
      <c r="N127">
        <f t="shared" si="11"/>
        <v>158760</v>
      </c>
    </row>
    <row r="128" spans="1:14">
      <c r="A128" t="str">
        <f t="shared" si="13"/>
        <v>にゃぐ</v>
      </c>
      <c r="B128" t="s">
        <v>806</v>
      </c>
      <c r="C128" s="73">
        <f t="shared" si="14"/>
        <v>42</v>
      </c>
      <c r="E128">
        <v>4</v>
      </c>
      <c r="F128">
        <v>38</v>
      </c>
      <c r="G128">
        <v>42</v>
      </c>
      <c r="H128" s="85">
        <f t="shared" si="15"/>
        <v>17640</v>
      </c>
      <c r="L128">
        <v>127</v>
      </c>
      <c r="M128" s="72">
        <f>SUM($N$2:$N127)</f>
        <v>6747510</v>
      </c>
      <c r="N128">
        <f t="shared" si="11"/>
        <v>161290</v>
      </c>
    </row>
    <row r="129" spans="1:14">
      <c r="A129" t="str">
        <f t="shared" si="13"/>
        <v>ねばーぐりーん</v>
      </c>
      <c r="B129" t="s">
        <v>689</v>
      </c>
      <c r="C129" s="73">
        <f t="shared" si="14"/>
        <v>42</v>
      </c>
      <c r="E129">
        <v>42</v>
      </c>
      <c r="F129">
        <v>32</v>
      </c>
      <c r="G129">
        <v>38</v>
      </c>
      <c r="H129" s="85">
        <f t="shared" si="15"/>
        <v>17640</v>
      </c>
      <c r="L129">
        <v>128</v>
      </c>
      <c r="M129" s="72">
        <f>SUM($N$2:$N128)</f>
        <v>6908800</v>
      </c>
      <c r="N129">
        <f t="shared" si="11"/>
        <v>163840</v>
      </c>
    </row>
    <row r="130" spans="1:14">
      <c r="A130" t="str">
        <f t="shared" ref="A130:A153" si="16">PHONETIC(B130)</f>
        <v>きくいちもんじ</v>
      </c>
      <c r="B130" t="s">
        <v>641</v>
      </c>
      <c r="C130" s="73">
        <f t="shared" ref="C130:C153" si="17">MAX(E130:G130)</f>
        <v>44</v>
      </c>
      <c r="E130">
        <v>42</v>
      </c>
      <c r="F130">
        <v>44</v>
      </c>
      <c r="G130">
        <v>37</v>
      </c>
      <c r="H130" s="85">
        <f t="shared" si="15"/>
        <v>19360</v>
      </c>
      <c r="L130">
        <v>129</v>
      </c>
      <c r="M130" s="72">
        <f>SUM($N$2:$N129)</f>
        <v>7072640</v>
      </c>
      <c r="N130">
        <f t="shared" si="11"/>
        <v>166410</v>
      </c>
    </row>
    <row r="131" spans="1:14">
      <c r="A131" t="str">
        <f t="shared" si="16"/>
        <v>せんじょうのわーむ</v>
      </c>
      <c r="B131" t="s">
        <v>667</v>
      </c>
      <c r="C131" s="73">
        <f t="shared" si="17"/>
        <v>45</v>
      </c>
      <c r="E131">
        <v>20</v>
      </c>
      <c r="F131">
        <v>22</v>
      </c>
      <c r="G131">
        <v>45</v>
      </c>
      <c r="H131" s="85">
        <f t="shared" si="15"/>
        <v>20250</v>
      </c>
      <c r="L131">
        <v>130</v>
      </c>
      <c r="M131" s="72">
        <f>SUM($N$2:$N130)</f>
        <v>7239050</v>
      </c>
      <c r="N131">
        <f t="shared" ref="N131:N194" si="18">10*L131^2</f>
        <v>169000</v>
      </c>
    </row>
    <row r="132" spans="1:14">
      <c r="A132" t="str">
        <f t="shared" si="16"/>
        <v>ぱーる</v>
      </c>
      <c r="B132" t="s">
        <v>690</v>
      </c>
      <c r="C132" s="73">
        <f t="shared" si="17"/>
        <v>45</v>
      </c>
      <c r="E132">
        <v>45</v>
      </c>
      <c r="F132">
        <v>18</v>
      </c>
      <c r="G132">
        <v>45</v>
      </c>
      <c r="H132" s="85">
        <f t="shared" si="15"/>
        <v>20250</v>
      </c>
      <c r="L132">
        <v>131</v>
      </c>
      <c r="M132" s="72">
        <f>SUM($N$2:$N131)</f>
        <v>7408050</v>
      </c>
      <c r="N132">
        <f t="shared" si="18"/>
        <v>171610</v>
      </c>
    </row>
    <row r="133" spans="1:14">
      <c r="A133" t="str">
        <f t="shared" si="16"/>
        <v>ぬるぬる</v>
      </c>
      <c r="B133" t="s">
        <v>687</v>
      </c>
      <c r="C133" s="73">
        <f t="shared" si="17"/>
        <v>49</v>
      </c>
      <c r="E133">
        <v>49</v>
      </c>
      <c r="F133">
        <v>24</v>
      </c>
      <c r="G133">
        <v>34</v>
      </c>
      <c r="H133" s="85">
        <f t="shared" si="15"/>
        <v>24010</v>
      </c>
      <c r="L133">
        <v>132</v>
      </c>
      <c r="M133" s="72">
        <f>SUM($N$2:$N132)</f>
        <v>7579660</v>
      </c>
      <c r="N133">
        <f t="shared" si="18"/>
        <v>174240</v>
      </c>
    </row>
    <row r="134" spans="1:14">
      <c r="A134" t="str">
        <f t="shared" si="16"/>
        <v>ちゃりおっと</v>
      </c>
      <c r="B134" t="s">
        <v>674</v>
      </c>
      <c r="C134" s="73">
        <f t="shared" si="17"/>
        <v>50</v>
      </c>
      <c r="E134">
        <v>50</v>
      </c>
      <c r="F134">
        <v>30</v>
      </c>
      <c r="G134">
        <v>50</v>
      </c>
      <c r="H134" s="85">
        <f t="shared" si="15"/>
        <v>25000</v>
      </c>
      <c r="L134">
        <v>133</v>
      </c>
      <c r="M134" s="72">
        <f>SUM($N$2:$N133)</f>
        <v>7753900</v>
      </c>
      <c r="N134">
        <f t="shared" si="18"/>
        <v>176890</v>
      </c>
    </row>
    <row r="135" spans="1:14">
      <c r="A135" t="str">
        <f t="shared" si="16"/>
        <v>わいばーん</v>
      </c>
      <c r="B135" t="s">
        <v>733</v>
      </c>
      <c r="C135" s="73">
        <f t="shared" si="17"/>
        <v>50</v>
      </c>
      <c r="E135">
        <v>25</v>
      </c>
      <c r="F135">
        <v>20</v>
      </c>
      <c r="G135">
        <v>50</v>
      </c>
      <c r="H135" s="85">
        <f t="shared" si="15"/>
        <v>25000</v>
      </c>
      <c r="L135">
        <v>134</v>
      </c>
      <c r="M135" s="72">
        <f>SUM($N$2:$N134)</f>
        <v>7930790</v>
      </c>
      <c r="N135">
        <f t="shared" si="18"/>
        <v>179560</v>
      </c>
    </row>
    <row r="136" spans="1:14">
      <c r="A136" t="str">
        <f t="shared" si="16"/>
        <v>ぬぬざっく</v>
      </c>
      <c r="B136" t="s">
        <v>688</v>
      </c>
      <c r="C136" s="73">
        <f t="shared" si="17"/>
        <v>51</v>
      </c>
      <c r="E136">
        <v>51</v>
      </c>
      <c r="F136">
        <v>23</v>
      </c>
      <c r="G136">
        <v>12</v>
      </c>
      <c r="H136" s="85">
        <f t="shared" si="15"/>
        <v>26010</v>
      </c>
      <c r="L136">
        <v>135</v>
      </c>
      <c r="M136" s="72">
        <f>SUM($N$2:$N135)</f>
        <v>8110350</v>
      </c>
      <c r="N136">
        <f t="shared" si="18"/>
        <v>182250</v>
      </c>
    </row>
    <row r="137" spans="1:14">
      <c r="A137" t="str">
        <f t="shared" si="16"/>
        <v>れいす</v>
      </c>
      <c r="B137" t="s">
        <v>729</v>
      </c>
      <c r="C137" s="73">
        <f t="shared" si="17"/>
        <v>60</v>
      </c>
      <c r="E137">
        <v>60</v>
      </c>
      <c r="F137">
        <v>30</v>
      </c>
      <c r="G137">
        <v>10</v>
      </c>
      <c r="H137" s="85">
        <f t="shared" si="15"/>
        <v>36000</v>
      </c>
      <c r="L137">
        <v>136</v>
      </c>
      <c r="M137" s="72">
        <f>SUM($N$2:$N136)</f>
        <v>8292600</v>
      </c>
      <c r="N137">
        <f t="shared" si="18"/>
        <v>184960</v>
      </c>
    </row>
    <row r="138" spans="1:14">
      <c r="A138" t="str">
        <f t="shared" si="16"/>
        <v>えくすぷろーらー</v>
      </c>
      <c r="B138" t="s">
        <v>633</v>
      </c>
      <c r="C138" s="73">
        <f t="shared" si="17"/>
        <v>62</v>
      </c>
      <c r="E138">
        <v>61</v>
      </c>
      <c r="F138">
        <v>34</v>
      </c>
      <c r="G138">
        <v>62</v>
      </c>
      <c r="H138" s="85">
        <f t="shared" si="15"/>
        <v>38440</v>
      </c>
      <c r="L138">
        <v>137</v>
      </c>
      <c r="M138" s="72">
        <f>SUM($N$2:$N137)</f>
        <v>8477560</v>
      </c>
      <c r="N138">
        <f t="shared" si="18"/>
        <v>187690</v>
      </c>
    </row>
    <row r="139" spans="1:14">
      <c r="A139" t="str">
        <f t="shared" si="16"/>
        <v>げのむ</v>
      </c>
      <c r="B139" t="s">
        <v>648</v>
      </c>
      <c r="C139" s="73">
        <f t="shared" si="17"/>
        <v>64</v>
      </c>
      <c r="E139">
        <v>46</v>
      </c>
      <c r="F139">
        <v>64</v>
      </c>
      <c r="G139">
        <v>55</v>
      </c>
      <c r="H139" s="85">
        <f t="shared" si="15"/>
        <v>40960</v>
      </c>
      <c r="L139">
        <v>138</v>
      </c>
      <c r="M139" s="72">
        <f>SUM($N$2:$N138)</f>
        <v>8665250</v>
      </c>
      <c r="N139">
        <f t="shared" si="18"/>
        <v>190440</v>
      </c>
    </row>
    <row r="140" spans="1:14">
      <c r="A140" t="str">
        <f t="shared" si="16"/>
        <v>たーびゅらんす</v>
      </c>
      <c r="B140" t="s">
        <v>672</v>
      </c>
      <c r="C140" s="73">
        <f t="shared" si="17"/>
        <v>67</v>
      </c>
      <c r="E140">
        <v>67</v>
      </c>
      <c r="F140">
        <v>52</v>
      </c>
      <c r="G140">
        <v>43</v>
      </c>
      <c r="H140" s="85">
        <f t="shared" si="15"/>
        <v>44890</v>
      </c>
      <c r="L140">
        <v>139</v>
      </c>
      <c r="M140" s="72">
        <f>SUM($N$2:$N139)</f>
        <v>8855690</v>
      </c>
      <c r="N140">
        <f t="shared" si="18"/>
        <v>193210</v>
      </c>
    </row>
    <row r="141" spans="1:14">
      <c r="A141" t="str">
        <f t="shared" si="16"/>
        <v>つきさし</v>
      </c>
      <c r="B141" t="s">
        <v>677</v>
      </c>
      <c r="C141" s="73">
        <f t="shared" si="17"/>
        <v>70</v>
      </c>
      <c r="E141">
        <v>20</v>
      </c>
      <c r="F141">
        <v>70</v>
      </c>
      <c r="G141">
        <v>20</v>
      </c>
      <c r="H141" s="85">
        <f t="shared" si="15"/>
        <v>49000</v>
      </c>
      <c r="L141">
        <v>140</v>
      </c>
      <c r="M141" s="72">
        <f>SUM($N$2:$N140)</f>
        <v>9048900</v>
      </c>
      <c r="N141">
        <f t="shared" si="18"/>
        <v>196000</v>
      </c>
    </row>
    <row r="142" spans="1:14">
      <c r="A142" t="str">
        <f t="shared" si="16"/>
        <v>らぴすらずり</v>
      </c>
      <c r="B142" t="s">
        <v>724</v>
      </c>
      <c r="C142" s="73">
        <f t="shared" si="17"/>
        <v>71</v>
      </c>
      <c r="E142">
        <v>63</v>
      </c>
      <c r="F142">
        <v>67</v>
      </c>
      <c r="G142">
        <v>71</v>
      </c>
      <c r="H142" s="85">
        <f t="shared" si="15"/>
        <v>50410</v>
      </c>
      <c r="L142">
        <v>141</v>
      </c>
      <c r="M142" s="72">
        <f>SUM($N$2:$N141)</f>
        <v>9244900</v>
      </c>
      <c r="N142">
        <f t="shared" si="18"/>
        <v>198810</v>
      </c>
    </row>
    <row r="143" spans="1:14">
      <c r="A143" t="str">
        <f t="shared" si="16"/>
        <v>かるかろかりす</v>
      </c>
      <c r="B143" t="s">
        <v>638</v>
      </c>
      <c r="C143" s="73">
        <f t="shared" si="17"/>
        <v>73</v>
      </c>
      <c r="E143">
        <v>73</v>
      </c>
      <c r="F143">
        <v>56</v>
      </c>
      <c r="G143">
        <v>64</v>
      </c>
      <c r="H143" s="85">
        <f t="shared" ref="H143:H153" si="19">VLOOKUP(C143,L:N,3)</f>
        <v>53290</v>
      </c>
      <c r="L143">
        <v>142</v>
      </c>
      <c r="M143" s="72">
        <f>SUM($N$2:$N142)</f>
        <v>9443710</v>
      </c>
      <c r="N143">
        <f t="shared" si="18"/>
        <v>201640</v>
      </c>
    </row>
    <row r="144" spans="1:14">
      <c r="A144" t="str">
        <f t="shared" si="16"/>
        <v>りヴぁいあさん</v>
      </c>
      <c r="B144" t="s">
        <v>725</v>
      </c>
      <c r="C144" s="73">
        <f t="shared" si="17"/>
        <v>80</v>
      </c>
      <c r="E144">
        <v>70</v>
      </c>
      <c r="F144">
        <v>80</v>
      </c>
      <c r="G144">
        <v>65</v>
      </c>
      <c r="H144" s="85">
        <f t="shared" si="19"/>
        <v>64000</v>
      </c>
      <c r="L144">
        <v>143</v>
      </c>
      <c r="M144" s="72">
        <f>SUM($N$2:$N143)</f>
        <v>9645350</v>
      </c>
      <c r="N144">
        <f t="shared" si="18"/>
        <v>204490</v>
      </c>
    </row>
    <row r="145" spans="1:14">
      <c r="A145" t="str">
        <f t="shared" si="16"/>
        <v>たんとりおーる</v>
      </c>
      <c r="B145" t="s">
        <v>671</v>
      </c>
      <c r="C145" s="73">
        <f t="shared" si="17"/>
        <v>82</v>
      </c>
      <c r="E145">
        <v>82</v>
      </c>
      <c r="F145">
        <v>71</v>
      </c>
      <c r="G145">
        <v>82</v>
      </c>
      <c r="H145" s="85">
        <f t="shared" si="19"/>
        <v>67240</v>
      </c>
      <c r="L145">
        <v>144</v>
      </c>
      <c r="M145" s="72">
        <f>SUM($N$2:$N144)</f>
        <v>9849840</v>
      </c>
      <c r="N145">
        <f t="shared" si="18"/>
        <v>207360</v>
      </c>
    </row>
    <row r="146" spans="1:14">
      <c r="A146" t="str">
        <f t="shared" si="16"/>
        <v>うっどべっく</v>
      </c>
      <c r="B146" t="s">
        <v>631</v>
      </c>
      <c r="C146" s="73">
        <f t="shared" si="17"/>
        <v>84</v>
      </c>
      <c r="E146">
        <v>27</v>
      </c>
      <c r="F146">
        <v>84</v>
      </c>
      <c r="G146">
        <v>10</v>
      </c>
      <c r="H146" s="85">
        <f t="shared" si="19"/>
        <v>70560</v>
      </c>
      <c r="L146">
        <v>145</v>
      </c>
      <c r="M146" s="72">
        <f>SUM($N$2:$N145)</f>
        <v>10057200</v>
      </c>
      <c r="N146">
        <f t="shared" si="18"/>
        <v>210250</v>
      </c>
    </row>
    <row r="147" spans="1:14">
      <c r="A147" t="str">
        <f t="shared" si="16"/>
        <v>ごーるどる</v>
      </c>
      <c r="B147" t="s">
        <v>653</v>
      </c>
      <c r="C147" s="73">
        <f t="shared" si="17"/>
        <v>84</v>
      </c>
      <c r="E147">
        <v>84</v>
      </c>
      <c r="F147">
        <v>41</v>
      </c>
      <c r="G147">
        <v>17</v>
      </c>
      <c r="H147" s="85">
        <f t="shared" si="19"/>
        <v>70560</v>
      </c>
      <c r="L147">
        <v>146</v>
      </c>
      <c r="M147" s="72">
        <f>SUM($N$2:$N146)</f>
        <v>10267450</v>
      </c>
      <c r="N147">
        <f t="shared" si="18"/>
        <v>213160</v>
      </c>
    </row>
    <row r="148" spans="1:14">
      <c r="A148" t="str">
        <f t="shared" si="16"/>
        <v>けるべろす</v>
      </c>
      <c r="B148" t="s">
        <v>649</v>
      </c>
      <c r="C148" s="73">
        <f t="shared" si="17"/>
        <v>92</v>
      </c>
      <c r="E148">
        <v>66</v>
      </c>
      <c r="F148">
        <v>86</v>
      </c>
      <c r="G148">
        <v>92</v>
      </c>
      <c r="H148" s="85">
        <f t="shared" si="19"/>
        <v>84640</v>
      </c>
      <c r="L148">
        <v>147</v>
      </c>
      <c r="M148" s="72">
        <f>SUM($N$2:$N147)</f>
        <v>10480610</v>
      </c>
      <c r="N148">
        <f t="shared" si="18"/>
        <v>216090</v>
      </c>
    </row>
    <row r="149" spans="1:14">
      <c r="A149" t="str">
        <f t="shared" si="16"/>
        <v>つゅきをるぷす</v>
      </c>
      <c r="B149" t="s">
        <v>676</v>
      </c>
      <c r="C149" s="73">
        <f t="shared" si="17"/>
        <v>96</v>
      </c>
      <c r="E149">
        <v>32</v>
      </c>
      <c r="F149">
        <v>96</v>
      </c>
      <c r="G149">
        <v>46</v>
      </c>
      <c r="H149" s="85">
        <f t="shared" si="19"/>
        <v>92160</v>
      </c>
      <c r="L149">
        <v>148</v>
      </c>
      <c r="M149" s="72">
        <f>SUM($N$2:$N148)</f>
        <v>10696700</v>
      </c>
      <c r="N149">
        <f t="shared" si="18"/>
        <v>219040</v>
      </c>
    </row>
    <row r="150" spans="1:14">
      <c r="A150" t="str">
        <f t="shared" si="16"/>
        <v>せんかんくじら</v>
      </c>
      <c r="B150" t="s">
        <v>666</v>
      </c>
      <c r="C150" s="73">
        <f t="shared" si="17"/>
        <v>101</v>
      </c>
      <c r="E150">
        <v>86</v>
      </c>
      <c r="F150">
        <v>76</v>
      </c>
      <c r="G150">
        <v>101</v>
      </c>
      <c r="H150" s="85">
        <f t="shared" si="19"/>
        <v>102010</v>
      </c>
      <c r="L150">
        <v>149</v>
      </c>
      <c r="M150" s="72">
        <f>SUM($N$2:$N149)</f>
        <v>10915740</v>
      </c>
      <c r="N150">
        <f t="shared" si="18"/>
        <v>222010</v>
      </c>
    </row>
    <row r="151" spans="1:14">
      <c r="A151" t="str">
        <f t="shared" si="16"/>
        <v>ばはむーと</v>
      </c>
      <c r="B151" t="s">
        <v>693</v>
      </c>
      <c r="C151" s="73">
        <f t="shared" si="17"/>
        <v>104</v>
      </c>
      <c r="E151">
        <v>84</v>
      </c>
      <c r="F151">
        <v>70</v>
      </c>
      <c r="G151">
        <v>104</v>
      </c>
      <c r="H151" s="85">
        <f t="shared" si="19"/>
        <v>108160</v>
      </c>
      <c r="L151">
        <v>150</v>
      </c>
      <c r="M151" s="72">
        <f>SUM($N$2:$N150)</f>
        <v>11137750</v>
      </c>
      <c r="N151">
        <f t="shared" si="18"/>
        <v>225000</v>
      </c>
    </row>
    <row r="152" spans="1:14">
      <c r="A152" t="str">
        <f t="shared" si="16"/>
        <v>でい</v>
      </c>
      <c r="B152" t="s">
        <v>678</v>
      </c>
      <c r="C152" s="73">
        <f t="shared" si="17"/>
        <v>999</v>
      </c>
      <c r="E152">
        <v>999</v>
      </c>
      <c r="F152">
        <v>20</v>
      </c>
      <c r="G152">
        <v>20</v>
      </c>
      <c r="H152" s="85">
        <f t="shared" si="19"/>
        <v>9980010</v>
      </c>
      <c r="L152">
        <v>151</v>
      </c>
      <c r="M152" s="72">
        <f>SUM($N$2:$N151)</f>
        <v>11362750</v>
      </c>
      <c r="N152">
        <f t="shared" si="18"/>
        <v>228010</v>
      </c>
    </row>
    <row r="153" spans="1:14">
      <c r="A153" t="str">
        <f t="shared" si="16"/>
        <v>てらすらいむ</v>
      </c>
      <c r="B153" t="s">
        <v>1210</v>
      </c>
      <c r="C153" s="73">
        <f t="shared" si="17"/>
        <v>1000</v>
      </c>
      <c r="E153">
        <v>1000</v>
      </c>
      <c r="F153">
        <v>1000</v>
      </c>
      <c r="G153">
        <v>1000</v>
      </c>
      <c r="H153" s="85">
        <f t="shared" si="19"/>
        <v>9980010</v>
      </c>
      <c r="L153">
        <v>152</v>
      </c>
      <c r="M153" s="72">
        <f>SUM($N$2:$N152)</f>
        <v>11590760</v>
      </c>
      <c r="N153">
        <f t="shared" si="18"/>
        <v>231040</v>
      </c>
    </row>
    <row r="154" spans="1:14">
      <c r="H154" s="85" t="e">
        <f t="shared" ref="H154:H185" si="20">VLOOKUP(C154,L:N,3)/2</f>
        <v>#N/A</v>
      </c>
      <c r="L154">
        <v>153</v>
      </c>
      <c r="M154" s="72">
        <f>SUM($N$2:$N153)</f>
        <v>11821800</v>
      </c>
      <c r="N154">
        <f t="shared" si="18"/>
        <v>234090</v>
      </c>
    </row>
    <row r="155" spans="1:14">
      <c r="H155" s="85" t="e">
        <f t="shared" si="20"/>
        <v>#N/A</v>
      </c>
      <c r="L155">
        <v>154</v>
      </c>
      <c r="M155" s="72">
        <f>SUM($N$2:$N154)</f>
        <v>12055890</v>
      </c>
      <c r="N155">
        <f t="shared" si="18"/>
        <v>237160</v>
      </c>
    </row>
    <row r="156" spans="1:14">
      <c r="H156" s="85" t="e">
        <f t="shared" si="20"/>
        <v>#N/A</v>
      </c>
      <c r="L156">
        <v>155</v>
      </c>
      <c r="M156" s="72">
        <f>SUM($N$2:$N155)</f>
        <v>12293050</v>
      </c>
      <c r="N156">
        <f t="shared" si="18"/>
        <v>240250</v>
      </c>
    </row>
    <row r="157" spans="1:14">
      <c r="H157" s="85" t="e">
        <f t="shared" si="20"/>
        <v>#N/A</v>
      </c>
      <c r="L157">
        <v>156</v>
      </c>
      <c r="M157" s="72">
        <f>SUM($N$2:$N156)</f>
        <v>12533300</v>
      </c>
      <c r="N157">
        <f t="shared" si="18"/>
        <v>243360</v>
      </c>
    </row>
    <row r="158" spans="1:14">
      <c r="H158" s="85" t="e">
        <f t="shared" si="20"/>
        <v>#N/A</v>
      </c>
      <c r="L158">
        <v>157</v>
      </c>
      <c r="M158" s="72">
        <f>SUM($N$2:$N157)</f>
        <v>12776660</v>
      </c>
      <c r="N158">
        <f t="shared" si="18"/>
        <v>246490</v>
      </c>
    </row>
    <row r="159" spans="1:14">
      <c r="H159" s="85" t="e">
        <f t="shared" si="20"/>
        <v>#N/A</v>
      </c>
      <c r="L159">
        <v>158</v>
      </c>
      <c r="M159" s="72">
        <f>SUM($N$2:$N158)</f>
        <v>13023150</v>
      </c>
      <c r="N159">
        <f t="shared" si="18"/>
        <v>249640</v>
      </c>
    </row>
    <row r="160" spans="1:14">
      <c r="H160" s="85" t="e">
        <f t="shared" si="20"/>
        <v>#N/A</v>
      </c>
      <c r="L160">
        <v>159</v>
      </c>
      <c r="M160" s="72">
        <f>SUM($N$2:$N159)</f>
        <v>13272790</v>
      </c>
      <c r="N160">
        <f t="shared" si="18"/>
        <v>252810</v>
      </c>
    </row>
    <row r="161" spans="8:14">
      <c r="H161" s="85" t="e">
        <f t="shared" si="20"/>
        <v>#N/A</v>
      </c>
      <c r="L161">
        <v>160</v>
      </c>
      <c r="M161" s="72">
        <f>SUM($N$2:$N160)</f>
        <v>13525600</v>
      </c>
      <c r="N161">
        <f t="shared" si="18"/>
        <v>256000</v>
      </c>
    </row>
    <row r="162" spans="8:14">
      <c r="H162" s="85" t="e">
        <f t="shared" si="20"/>
        <v>#N/A</v>
      </c>
      <c r="L162">
        <v>161</v>
      </c>
      <c r="M162" s="72">
        <f>SUM($N$2:$N161)</f>
        <v>13781600</v>
      </c>
      <c r="N162">
        <f t="shared" si="18"/>
        <v>259210</v>
      </c>
    </row>
    <row r="163" spans="8:14">
      <c r="H163" s="85" t="e">
        <f t="shared" si="20"/>
        <v>#N/A</v>
      </c>
      <c r="L163">
        <v>162</v>
      </c>
      <c r="M163" s="72">
        <f>SUM($N$2:$N162)</f>
        <v>14040810</v>
      </c>
      <c r="N163">
        <f t="shared" si="18"/>
        <v>262440</v>
      </c>
    </row>
    <row r="164" spans="8:14">
      <c r="H164" s="85" t="e">
        <f t="shared" si="20"/>
        <v>#N/A</v>
      </c>
      <c r="L164">
        <v>163</v>
      </c>
      <c r="M164" s="72">
        <f>SUM($N$2:$N163)</f>
        <v>14303250</v>
      </c>
      <c r="N164">
        <f t="shared" si="18"/>
        <v>265690</v>
      </c>
    </row>
    <row r="165" spans="8:14">
      <c r="H165" s="85" t="e">
        <f t="shared" si="20"/>
        <v>#N/A</v>
      </c>
      <c r="L165">
        <v>164</v>
      </c>
      <c r="M165" s="72">
        <f>SUM($N$2:$N164)</f>
        <v>14568940</v>
      </c>
      <c r="N165">
        <f t="shared" si="18"/>
        <v>268960</v>
      </c>
    </row>
    <row r="166" spans="8:14">
      <c r="H166" s="85" t="e">
        <f t="shared" si="20"/>
        <v>#N/A</v>
      </c>
      <c r="L166">
        <v>165</v>
      </c>
      <c r="M166" s="72">
        <f>SUM($N$2:$N165)</f>
        <v>14837900</v>
      </c>
      <c r="N166">
        <f t="shared" si="18"/>
        <v>272250</v>
      </c>
    </row>
    <row r="167" spans="8:14">
      <c r="H167" s="85" t="e">
        <f t="shared" si="20"/>
        <v>#N/A</v>
      </c>
      <c r="L167">
        <v>166</v>
      </c>
      <c r="M167" s="72">
        <f>SUM($N$2:$N166)</f>
        <v>15110150</v>
      </c>
      <c r="N167">
        <f t="shared" si="18"/>
        <v>275560</v>
      </c>
    </row>
    <row r="168" spans="8:14">
      <c r="H168" s="85" t="e">
        <f t="shared" si="20"/>
        <v>#N/A</v>
      </c>
      <c r="L168">
        <v>167</v>
      </c>
      <c r="M168" s="72">
        <f>SUM($N$2:$N167)</f>
        <v>15385710</v>
      </c>
      <c r="N168">
        <f t="shared" si="18"/>
        <v>278890</v>
      </c>
    </row>
    <row r="169" spans="8:14">
      <c r="H169" s="85" t="e">
        <f t="shared" si="20"/>
        <v>#N/A</v>
      </c>
      <c r="L169">
        <v>168</v>
      </c>
      <c r="M169" s="72">
        <f>SUM($N$2:$N168)</f>
        <v>15664600</v>
      </c>
      <c r="N169">
        <f t="shared" si="18"/>
        <v>282240</v>
      </c>
    </row>
    <row r="170" spans="8:14">
      <c r="H170" s="85" t="e">
        <f t="shared" si="20"/>
        <v>#N/A</v>
      </c>
      <c r="L170">
        <v>169</v>
      </c>
      <c r="M170" s="72">
        <f>SUM($N$2:$N169)</f>
        <v>15946840</v>
      </c>
      <c r="N170">
        <f t="shared" si="18"/>
        <v>285610</v>
      </c>
    </row>
    <row r="171" spans="8:14">
      <c r="H171" s="85" t="e">
        <f t="shared" si="20"/>
        <v>#N/A</v>
      </c>
      <c r="L171">
        <v>170</v>
      </c>
      <c r="M171" s="72">
        <f>SUM($N$2:$N170)</f>
        <v>16232450</v>
      </c>
      <c r="N171">
        <f t="shared" si="18"/>
        <v>289000</v>
      </c>
    </row>
    <row r="172" spans="8:14">
      <c r="H172" s="85" t="e">
        <f t="shared" si="20"/>
        <v>#N/A</v>
      </c>
      <c r="L172">
        <v>171</v>
      </c>
      <c r="M172" s="72">
        <f>SUM($N$2:$N171)</f>
        <v>16521450</v>
      </c>
      <c r="N172">
        <f t="shared" si="18"/>
        <v>292410</v>
      </c>
    </row>
    <row r="173" spans="8:14">
      <c r="H173" s="85" t="e">
        <f t="shared" si="20"/>
        <v>#N/A</v>
      </c>
      <c r="L173">
        <v>172</v>
      </c>
      <c r="M173" s="72">
        <f>SUM($N$2:$N172)</f>
        <v>16813860</v>
      </c>
      <c r="N173">
        <f t="shared" si="18"/>
        <v>295840</v>
      </c>
    </row>
    <row r="174" spans="8:14">
      <c r="H174" s="85" t="e">
        <f t="shared" si="20"/>
        <v>#N/A</v>
      </c>
      <c r="L174">
        <v>173</v>
      </c>
      <c r="M174" s="72">
        <f>SUM($N$2:$N173)</f>
        <v>17109700</v>
      </c>
      <c r="N174">
        <f t="shared" si="18"/>
        <v>299290</v>
      </c>
    </row>
    <row r="175" spans="8:14">
      <c r="H175" s="85" t="e">
        <f t="shared" si="20"/>
        <v>#N/A</v>
      </c>
      <c r="L175">
        <v>174</v>
      </c>
      <c r="M175" s="72">
        <f>SUM($N$2:$N174)</f>
        <v>17408990</v>
      </c>
      <c r="N175">
        <f t="shared" si="18"/>
        <v>302760</v>
      </c>
    </row>
    <row r="176" spans="8:14">
      <c r="H176" s="85" t="e">
        <f t="shared" si="20"/>
        <v>#N/A</v>
      </c>
      <c r="L176">
        <v>175</v>
      </c>
      <c r="M176" s="72">
        <f>SUM($N$2:$N175)</f>
        <v>17711750</v>
      </c>
      <c r="N176">
        <f t="shared" si="18"/>
        <v>306250</v>
      </c>
    </row>
    <row r="177" spans="8:14">
      <c r="H177" s="85" t="e">
        <f t="shared" si="20"/>
        <v>#N/A</v>
      </c>
      <c r="L177">
        <v>176</v>
      </c>
      <c r="M177" s="72">
        <f>SUM($N$2:$N176)</f>
        <v>18018000</v>
      </c>
      <c r="N177">
        <f t="shared" si="18"/>
        <v>309760</v>
      </c>
    </row>
    <row r="178" spans="8:14">
      <c r="H178" s="85" t="e">
        <f t="shared" si="20"/>
        <v>#N/A</v>
      </c>
      <c r="L178">
        <v>177</v>
      </c>
      <c r="M178" s="72">
        <f>SUM($N$2:$N177)</f>
        <v>18327760</v>
      </c>
      <c r="N178">
        <f t="shared" si="18"/>
        <v>313290</v>
      </c>
    </row>
    <row r="179" spans="8:14">
      <c r="H179" s="85" t="e">
        <f t="shared" si="20"/>
        <v>#N/A</v>
      </c>
      <c r="L179">
        <v>178</v>
      </c>
      <c r="M179" s="72">
        <f>SUM($N$2:$N178)</f>
        <v>18641050</v>
      </c>
      <c r="N179">
        <f t="shared" si="18"/>
        <v>316840</v>
      </c>
    </row>
    <row r="180" spans="8:14">
      <c r="H180" s="85" t="e">
        <f t="shared" si="20"/>
        <v>#N/A</v>
      </c>
      <c r="L180">
        <v>179</v>
      </c>
      <c r="M180" s="72">
        <f>SUM($N$2:$N179)</f>
        <v>18957890</v>
      </c>
      <c r="N180">
        <f t="shared" si="18"/>
        <v>320410</v>
      </c>
    </row>
    <row r="181" spans="8:14">
      <c r="H181" s="85" t="e">
        <f t="shared" si="20"/>
        <v>#N/A</v>
      </c>
      <c r="L181">
        <v>180</v>
      </c>
      <c r="M181" s="72">
        <f>SUM($N$2:$N180)</f>
        <v>19278300</v>
      </c>
      <c r="N181">
        <f t="shared" si="18"/>
        <v>324000</v>
      </c>
    </row>
    <row r="182" spans="8:14">
      <c r="H182" s="85" t="e">
        <f t="shared" si="20"/>
        <v>#N/A</v>
      </c>
      <c r="L182">
        <v>181</v>
      </c>
      <c r="M182" s="72">
        <f>SUM($N$2:$N181)</f>
        <v>19602300</v>
      </c>
      <c r="N182">
        <f t="shared" si="18"/>
        <v>327610</v>
      </c>
    </row>
    <row r="183" spans="8:14">
      <c r="H183" s="85" t="e">
        <f t="shared" si="20"/>
        <v>#N/A</v>
      </c>
      <c r="L183">
        <v>182</v>
      </c>
      <c r="M183" s="72">
        <f>SUM($N$2:$N182)</f>
        <v>19929910</v>
      </c>
      <c r="N183">
        <f t="shared" si="18"/>
        <v>331240</v>
      </c>
    </row>
    <row r="184" spans="8:14">
      <c r="H184" s="85" t="e">
        <f t="shared" si="20"/>
        <v>#N/A</v>
      </c>
      <c r="L184">
        <v>183</v>
      </c>
      <c r="M184" s="72">
        <f>SUM($N$2:$N183)</f>
        <v>20261150</v>
      </c>
      <c r="N184">
        <f t="shared" si="18"/>
        <v>334890</v>
      </c>
    </row>
    <row r="185" spans="8:14">
      <c r="H185" s="85" t="e">
        <f t="shared" si="20"/>
        <v>#N/A</v>
      </c>
      <c r="L185">
        <v>184</v>
      </c>
      <c r="M185" s="72">
        <f>SUM($N$2:$N184)</f>
        <v>20596040</v>
      </c>
      <c r="N185">
        <f t="shared" si="18"/>
        <v>338560</v>
      </c>
    </row>
    <row r="186" spans="8:14">
      <c r="H186" s="85" t="e">
        <f t="shared" ref="H186:H217" si="21">VLOOKUP(C186,L:N,3)/2</f>
        <v>#N/A</v>
      </c>
      <c r="L186">
        <v>185</v>
      </c>
      <c r="M186" s="72">
        <f>SUM($N$2:$N185)</f>
        <v>20934600</v>
      </c>
      <c r="N186">
        <f t="shared" si="18"/>
        <v>342250</v>
      </c>
    </row>
    <row r="187" spans="8:14">
      <c r="H187" s="85" t="e">
        <f t="shared" si="21"/>
        <v>#N/A</v>
      </c>
      <c r="L187">
        <v>186</v>
      </c>
      <c r="M187" s="72">
        <f>SUM($N$2:$N186)</f>
        <v>21276850</v>
      </c>
      <c r="N187">
        <f t="shared" si="18"/>
        <v>345960</v>
      </c>
    </row>
    <row r="188" spans="8:14">
      <c r="H188" s="85" t="e">
        <f t="shared" si="21"/>
        <v>#N/A</v>
      </c>
      <c r="L188">
        <v>187</v>
      </c>
      <c r="M188" s="72">
        <f>SUM($N$2:$N187)</f>
        <v>21622810</v>
      </c>
      <c r="N188">
        <f t="shared" si="18"/>
        <v>349690</v>
      </c>
    </row>
    <row r="189" spans="8:14">
      <c r="H189" s="85" t="e">
        <f t="shared" si="21"/>
        <v>#N/A</v>
      </c>
      <c r="L189">
        <v>188</v>
      </c>
      <c r="M189" s="72">
        <f>SUM($N$2:$N188)</f>
        <v>21972500</v>
      </c>
      <c r="N189">
        <f t="shared" si="18"/>
        <v>353440</v>
      </c>
    </row>
    <row r="190" spans="8:14">
      <c r="H190" s="85" t="e">
        <f t="shared" si="21"/>
        <v>#N/A</v>
      </c>
      <c r="L190">
        <v>189</v>
      </c>
      <c r="M190" s="72">
        <f>SUM($N$2:$N189)</f>
        <v>22325940</v>
      </c>
      <c r="N190">
        <f t="shared" si="18"/>
        <v>357210</v>
      </c>
    </row>
    <row r="191" spans="8:14">
      <c r="H191" s="85" t="e">
        <f t="shared" si="21"/>
        <v>#N/A</v>
      </c>
      <c r="L191">
        <v>190</v>
      </c>
      <c r="M191" s="72">
        <f>SUM($N$2:$N190)</f>
        <v>22683150</v>
      </c>
      <c r="N191">
        <f t="shared" si="18"/>
        <v>361000</v>
      </c>
    </row>
    <row r="192" spans="8:14">
      <c r="H192" s="85" t="e">
        <f t="shared" si="21"/>
        <v>#N/A</v>
      </c>
      <c r="L192">
        <v>191</v>
      </c>
      <c r="M192" s="72">
        <f>SUM($N$2:$N191)</f>
        <v>23044150</v>
      </c>
      <c r="N192">
        <f t="shared" si="18"/>
        <v>364810</v>
      </c>
    </row>
    <row r="193" spans="8:14">
      <c r="H193" s="85" t="e">
        <f t="shared" si="21"/>
        <v>#N/A</v>
      </c>
      <c r="L193">
        <v>192</v>
      </c>
      <c r="M193" s="72">
        <f>SUM($N$2:$N192)</f>
        <v>23408960</v>
      </c>
      <c r="N193">
        <f t="shared" si="18"/>
        <v>368640</v>
      </c>
    </row>
    <row r="194" spans="8:14">
      <c r="H194" s="85" t="e">
        <f t="shared" si="21"/>
        <v>#N/A</v>
      </c>
      <c r="L194">
        <v>193</v>
      </c>
      <c r="M194" s="72">
        <f>SUM($N$2:$N193)</f>
        <v>23777600</v>
      </c>
      <c r="N194">
        <f t="shared" si="18"/>
        <v>372490</v>
      </c>
    </row>
    <row r="195" spans="8:14">
      <c r="H195" s="85" t="e">
        <f t="shared" si="21"/>
        <v>#N/A</v>
      </c>
      <c r="L195">
        <v>194</v>
      </c>
      <c r="M195" s="72">
        <f>SUM($N$2:$N194)</f>
        <v>24150090</v>
      </c>
      <c r="N195">
        <f t="shared" ref="N195:N258" si="22">10*L195^2</f>
        <v>376360</v>
      </c>
    </row>
    <row r="196" spans="8:14">
      <c r="H196" s="85" t="e">
        <f t="shared" si="21"/>
        <v>#N/A</v>
      </c>
      <c r="L196">
        <v>195</v>
      </c>
      <c r="M196" s="72">
        <f>SUM($N$2:$N195)</f>
        <v>24526450</v>
      </c>
      <c r="N196">
        <f t="shared" si="22"/>
        <v>380250</v>
      </c>
    </row>
    <row r="197" spans="8:14">
      <c r="H197" s="85" t="e">
        <f t="shared" si="21"/>
        <v>#N/A</v>
      </c>
      <c r="L197">
        <v>196</v>
      </c>
      <c r="M197" s="72">
        <f>SUM($N$2:$N196)</f>
        <v>24906700</v>
      </c>
      <c r="N197">
        <f t="shared" si="22"/>
        <v>384160</v>
      </c>
    </row>
    <row r="198" spans="8:14">
      <c r="H198" s="85" t="e">
        <f t="shared" si="21"/>
        <v>#N/A</v>
      </c>
      <c r="L198">
        <v>197</v>
      </c>
      <c r="M198" s="72">
        <f>SUM($N$2:$N197)</f>
        <v>25290860</v>
      </c>
      <c r="N198">
        <f t="shared" si="22"/>
        <v>388090</v>
      </c>
    </row>
    <row r="199" spans="8:14">
      <c r="H199" s="85" t="e">
        <f t="shared" si="21"/>
        <v>#N/A</v>
      </c>
      <c r="L199">
        <v>198</v>
      </c>
      <c r="M199" s="72">
        <f>SUM($N$2:$N198)</f>
        <v>25678950</v>
      </c>
      <c r="N199">
        <f t="shared" si="22"/>
        <v>392040</v>
      </c>
    </row>
    <row r="200" spans="8:14">
      <c r="H200" s="85" t="e">
        <f t="shared" si="21"/>
        <v>#N/A</v>
      </c>
      <c r="L200">
        <v>199</v>
      </c>
      <c r="M200" s="72">
        <f>SUM($N$2:$N199)</f>
        <v>26070990</v>
      </c>
      <c r="N200">
        <f t="shared" si="22"/>
        <v>396010</v>
      </c>
    </row>
    <row r="201" spans="8:14">
      <c r="H201" s="85" t="e">
        <f t="shared" si="21"/>
        <v>#N/A</v>
      </c>
      <c r="L201">
        <v>200</v>
      </c>
      <c r="M201" s="72">
        <f>SUM($N$2:$N200)</f>
        <v>26467000</v>
      </c>
      <c r="N201">
        <f t="shared" si="22"/>
        <v>400000</v>
      </c>
    </row>
    <row r="202" spans="8:14">
      <c r="H202" s="85" t="e">
        <f t="shared" si="21"/>
        <v>#N/A</v>
      </c>
      <c r="L202">
        <v>201</v>
      </c>
      <c r="M202" s="72">
        <f>SUM($N$2:$N201)</f>
        <v>26867000</v>
      </c>
      <c r="N202">
        <f t="shared" si="22"/>
        <v>404010</v>
      </c>
    </row>
    <row r="203" spans="8:14">
      <c r="H203" s="85" t="e">
        <f t="shared" si="21"/>
        <v>#N/A</v>
      </c>
      <c r="L203">
        <v>202</v>
      </c>
      <c r="M203" s="72">
        <f>SUM($N$2:$N202)</f>
        <v>27271010</v>
      </c>
      <c r="N203">
        <f t="shared" si="22"/>
        <v>408040</v>
      </c>
    </row>
    <row r="204" spans="8:14">
      <c r="H204" s="85" t="e">
        <f t="shared" si="21"/>
        <v>#N/A</v>
      </c>
      <c r="L204">
        <v>203</v>
      </c>
      <c r="M204" s="72">
        <f>SUM($N$2:$N203)</f>
        <v>27679050</v>
      </c>
      <c r="N204">
        <f t="shared" si="22"/>
        <v>412090</v>
      </c>
    </row>
    <row r="205" spans="8:14">
      <c r="H205" s="85" t="e">
        <f t="shared" si="21"/>
        <v>#N/A</v>
      </c>
      <c r="L205">
        <v>204</v>
      </c>
      <c r="M205" s="72">
        <f>SUM($N$2:$N204)</f>
        <v>28091140</v>
      </c>
      <c r="N205">
        <f t="shared" si="22"/>
        <v>416160</v>
      </c>
    </row>
    <row r="206" spans="8:14">
      <c r="H206" s="85" t="e">
        <f t="shared" si="21"/>
        <v>#N/A</v>
      </c>
      <c r="L206">
        <v>205</v>
      </c>
      <c r="M206" s="72">
        <f>SUM($N$2:$N205)</f>
        <v>28507300</v>
      </c>
      <c r="N206">
        <f t="shared" si="22"/>
        <v>420250</v>
      </c>
    </row>
    <row r="207" spans="8:14">
      <c r="H207" s="85" t="e">
        <f t="shared" si="21"/>
        <v>#N/A</v>
      </c>
      <c r="L207">
        <v>206</v>
      </c>
      <c r="M207" s="72">
        <f>SUM($N$2:$N206)</f>
        <v>28927550</v>
      </c>
      <c r="N207">
        <f t="shared" si="22"/>
        <v>424360</v>
      </c>
    </row>
    <row r="208" spans="8:14">
      <c r="H208" s="85" t="e">
        <f t="shared" si="21"/>
        <v>#N/A</v>
      </c>
      <c r="L208">
        <v>207</v>
      </c>
      <c r="M208" s="72">
        <f>SUM($N$2:$N207)</f>
        <v>29351910</v>
      </c>
      <c r="N208">
        <f t="shared" si="22"/>
        <v>428490</v>
      </c>
    </row>
    <row r="209" spans="8:14">
      <c r="H209" s="85" t="e">
        <f t="shared" si="21"/>
        <v>#N/A</v>
      </c>
      <c r="L209">
        <v>208</v>
      </c>
      <c r="M209" s="72">
        <f>SUM($N$2:$N208)</f>
        <v>29780400</v>
      </c>
      <c r="N209">
        <f t="shared" si="22"/>
        <v>432640</v>
      </c>
    </row>
    <row r="210" spans="8:14">
      <c r="H210" s="85" t="e">
        <f t="shared" si="21"/>
        <v>#N/A</v>
      </c>
      <c r="L210">
        <v>209</v>
      </c>
      <c r="M210" s="72">
        <f>SUM($N$2:$N209)</f>
        <v>30213040</v>
      </c>
      <c r="N210">
        <f t="shared" si="22"/>
        <v>436810</v>
      </c>
    </row>
    <row r="211" spans="8:14">
      <c r="H211" s="85" t="e">
        <f t="shared" si="21"/>
        <v>#N/A</v>
      </c>
      <c r="L211">
        <v>210</v>
      </c>
      <c r="M211" s="72">
        <f>SUM($N$2:$N210)</f>
        <v>30649850</v>
      </c>
      <c r="N211">
        <f t="shared" si="22"/>
        <v>441000</v>
      </c>
    </row>
    <row r="212" spans="8:14">
      <c r="H212" s="85" t="e">
        <f t="shared" si="21"/>
        <v>#N/A</v>
      </c>
      <c r="L212">
        <v>211</v>
      </c>
      <c r="M212" s="72">
        <f>SUM($N$2:$N211)</f>
        <v>31090850</v>
      </c>
      <c r="N212">
        <f t="shared" si="22"/>
        <v>445210</v>
      </c>
    </row>
    <row r="213" spans="8:14">
      <c r="H213" s="85" t="e">
        <f t="shared" si="21"/>
        <v>#N/A</v>
      </c>
      <c r="L213">
        <v>212</v>
      </c>
      <c r="M213" s="72">
        <f>SUM($N$2:$N212)</f>
        <v>31536060</v>
      </c>
      <c r="N213">
        <f t="shared" si="22"/>
        <v>449440</v>
      </c>
    </row>
    <row r="214" spans="8:14">
      <c r="H214" s="85" t="e">
        <f t="shared" si="21"/>
        <v>#N/A</v>
      </c>
      <c r="L214">
        <v>213</v>
      </c>
      <c r="M214" s="72">
        <f>SUM($N$2:$N213)</f>
        <v>31985500</v>
      </c>
      <c r="N214">
        <f t="shared" si="22"/>
        <v>453690</v>
      </c>
    </row>
    <row r="215" spans="8:14">
      <c r="H215" s="85" t="e">
        <f t="shared" si="21"/>
        <v>#N/A</v>
      </c>
      <c r="L215">
        <v>214</v>
      </c>
      <c r="M215" s="72">
        <f>SUM($N$2:$N214)</f>
        <v>32439190</v>
      </c>
      <c r="N215">
        <f t="shared" si="22"/>
        <v>457960</v>
      </c>
    </row>
    <row r="216" spans="8:14">
      <c r="H216" s="85" t="e">
        <f t="shared" si="21"/>
        <v>#N/A</v>
      </c>
      <c r="L216">
        <v>215</v>
      </c>
      <c r="M216" s="72">
        <f>SUM($N$2:$N215)</f>
        <v>32897150</v>
      </c>
      <c r="N216">
        <f t="shared" si="22"/>
        <v>462250</v>
      </c>
    </row>
    <row r="217" spans="8:14">
      <c r="H217" s="85" t="e">
        <f t="shared" si="21"/>
        <v>#N/A</v>
      </c>
      <c r="L217">
        <v>216</v>
      </c>
      <c r="M217" s="72">
        <f>SUM($N$2:$N216)</f>
        <v>33359400</v>
      </c>
      <c r="N217">
        <f t="shared" si="22"/>
        <v>466560</v>
      </c>
    </row>
    <row r="218" spans="8:14">
      <c r="H218" s="85" t="e">
        <f t="shared" ref="H218:H249" si="23">VLOOKUP(C218,L:N,3)/2</f>
        <v>#N/A</v>
      </c>
      <c r="L218">
        <v>217</v>
      </c>
      <c r="M218" s="72">
        <f>SUM($N$2:$N217)</f>
        <v>33825960</v>
      </c>
      <c r="N218">
        <f t="shared" si="22"/>
        <v>470890</v>
      </c>
    </row>
    <row r="219" spans="8:14">
      <c r="H219" s="85" t="e">
        <f t="shared" si="23"/>
        <v>#N/A</v>
      </c>
      <c r="L219">
        <v>218</v>
      </c>
      <c r="M219" s="72">
        <f>SUM($N$2:$N218)</f>
        <v>34296850</v>
      </c>
      <c r="N219">
        <f t="shared" si="22"/>
        <v>475240</v>
      </c>
    </row>
    <row r="220" spans="8:14">
      <c r="H220" s="85" t="e">
        <f t="shared" si="23"/>
        <v>#N/A</v>
      </c>
      <c r="L220">
        <v>219</v>
      </c>
      <c r="M220" s="72">
        <f>SUM($N$2:$N219)</f>
        <v>34772090</v>
      </c>
      <c r="N220">
        <f t="shared" si="22"/>
        <v>479610</v>
      </c>
    </row>
    <row r="221" spans="8:14">
      <c r="H221" s="85" t="e">
        <f t="shared" si="23"/>
        <v>#N/A</v>
      </c>
      <c r="L221">
        <v>220</v>
      </c>
      <c r="M221" s="72">
        <f>SUM($N$2:$N220)</f>
        <v>35251700</v>
      </c>
      <c r="N221">
        <f t="shared" si="22"/>
        <v>484000</v>
      </c>
    </row>
    <row r="222" spans="8:14">
      <c r="H222" s="85" t="e">
        <f t="shared" si="23"/>
        <v>#N/A</v>
      </c>
      <c r="L222">
        <v>221</v>
      </c>
      <c r="M222" s="72">
        <f>SUM($N$2:$N221)</f>
        <v>35735700</v>
      </c>
      <c r="N222">
        <f t="shared" si="22"/>
        <v>488410</v>
      </c>
    </row>
    <row r="223" spans="8:14">
      <c r="H223" s="85" t="e">
        <f t="shared" si="23"/>
        <v>#N/A</v>
      </c>
      <c r="L223">
        <v>222</v>
      </c>
      <c r="M223" s="72">
        <f>SUM($N$2:$N222)</f>
        <v>36224110</v>
      </c>
      <c r="N223">
        <f t="shared" si="22"/>
        <v>492840</v>
      </c>
    </row>
    <row r="224" spans="8:14">
      <c r="H224" s="85" t="e">
        <f t="shared" si="23"/>
        <v>#N/A</v>
      </c>
      <c r="L224">
        <v>223</v>
      </c>
      <c r="M224" s="72">
        <f>SUM($N$2:$N223)</f>
        <v>36716950</v>
      </c>
      <c r="N224">
        <f t="shared" si="22"/>
        <v>497290</v>
      </c>
    </row>
    <row r="225" spans="8:14">
      <c r="H225" s="85" t="e">
        <f t="shared" si="23"/>
        <v>#N/A</v>
      </c>
      <c r="L225">
        <v>224</v>
      </c>
      <c r="M225" s="72">
        <f>SUM($N$2:$N224)</f>
        <v>37214240</v>
      </c>
      <c r="N225">
        <f t="shared" si="22"/>
        <v>501760</v>
      </c>
    </row>
    <row r="226" spans="8:14">
      <c r="H226" s="85" t="e">
        <f t="shared" si="23"/>
        <v>#N/A</v>
      </c>
      <c r="L226">
        <v>225</v>
      </c>
      <c r="M226" s="72">
        <f>SUM($N$2:$N225)</f>
        <v>37716000</v>
      </c>
      <c r="N226">
        <f t="shared" si="22"/>
        <v>506250</v>
      </c>
    </row>
    <row r="227" spans="8:14">
      <c r="H227" s="85" t="e">
        <f t="shared" si="23"/>
        <v>#N/A</v>
      </c>
      <c r="L227">
        <v>226</v>
      </c>
      <c r="M227" s="72">
        <f>SUM($N$2:$N226)</f>
        <v>38222250</v>
      </c>
      <c r="N227">
        <f t="shared" si="22"/>
        <v>510760</v>
      </c>
    </row>
    <row r="228" spans="8:14">
      <c r="H228" s="85" t="e">
        <f t="shared" si="23"/>
        <v>#N/A</v>
      </c>
      <c r="L228">
        <v>227</v>
      </c>
      <c r="M228" s="72">
        <f>SUM($N$2:$N227)</f>
        <v>38733010</v>
      </c>
      <c r="N228">
        <f t="shared" si="22"/>
        <v>515290</v>
      </c>
    </row>
    <row r="229" spans="8:14">
      <c r="H229" s="85" t="e">
        <f t="shared" si="23"/>
        <v>#N/A</v>
      </c>
      <c r="L229">
        <v>228</v>
      </c>
      <c r="M229" s="72">
        <f>SUM($N$2:$N228)</f>
        <v>39248300</v>
      </c>
      <c r="N229">
        <f t="shared" si="22"/>
        <v>519840</v>
      </c>
    </row>
    <row r="230" spans="8:14">
      <c r="H230" s="85" t="e">
        <f t="shared" si="23"/>
        <v>#N/A</v>
      </c>
      <c r="L230">
        <v>229</v>
      </c>
      <c r="M230" s="72">
        <f>SUM($N$2:$N229)</f>
        <v>39768140</v>
      </c>
      <c r="N230">
        <f t="shared" si="22"/>
        <v>524410</v>
      </c>
    </row>
    <row r="231" spans="8:14">
      <c r="H231" s="85" t="e">
        <f t="shared" si="23"/>
        <v>#N/A</v>
      </c>
      <c r="L231">
        <v>230</v>
      </c>
      <c r="M231" s="72">
        <f>SUM($N$2:$N230)</f>
        <v>40292550</v>
      </c>
      <c r="N231">
        <f t="shared" si="22"/>
        <v>529000</v>
      </c>
    </row>
    <row r="232" spans="8:14">
      <c r="H232" s="85" t="e">
        <f t="shared" si="23"/>
        <v>#N/A</v>
      </c>
      <c r="L232">
        <v>231</v>
      </c>
      <c r="M232" s="72">
        <f>SUM($N$2:$N231)</f>
        <v>40821550</v>
      </c>
      <c r="N232">
        <f t="shared" si="22"/>
        <v>533610</v>
      </c>
    </row>
    <row r="233" spans="8:14">
      <c r="H233" s="85" t="e">
        <f t="shared" si="23"/>
        <v>#N/A</v>
      </c>
      <c r="L233">
        <v>232</v>
      </c>
      <c r="M233" s="72">
        <f>SUM($N$2:$N232)</f>
        <v>41355160</v>
      </c>
      <c r="N233">
        <f t="shared" si="22"/>
        <v>538240</v>
      </c>
    </row>
    <row r="234" spans="8:14">
      <c r="H234" s="85" t="e">
        <f t="shared" si="23"/>
        <v>#N/A</v>
      </c>
      <c r="L234">
        <v>233</v>
      </c>
      <c r="M234" s="72">
        <f>SUM($N$2:$N233)</f>
        <v>41893400</v>
      </c>
      <c r="N234">
        <f t="shared" si="22"/>
        <v>542890</v>
      </c>
    </row>
    <row r="235" spans="8:14">
      <c r="H235" s="85" t="e">
        <f t="shared" si="23"/>
        <v>#N/A</v>
      </c>
      <c r="L235">
        <v>234</v>
      </c>
      <c r="M235" s="72">
        <f>SUM($N$2:$N234)</f>
        <v>42436290</v>
      </c>
      <c r="N235">
        <f t="shared" si="22"/>
        <v>547560</v>
      </c>
    </row>
    <row r="236" spans="8:14">
      <c r="H236" s="85" t="e">
        <f t="shared" si="23"/>
        <v>#N/A</v>
      </c>
      <c r="L236">
        <v>235</v>
      </c>
      <c r="M236" s="72">
        <f>SUM($N$2:$N235)</f>
        <v>42983850</v>
      </c>
      <c r="N236">
        <f t="shared" si="22"/>
        <v>552250</v>
      </c>
    </row>
    <row r="237" spans="8:14">
      <c r="H237" s="85" t="e">
        <f t="shared" si="23"/>
        <v>#N/A</v>
      </c>
      <c r="L237">
        <v>236</v>
      </c>
      <c r="M237" s="72">
        <f>SUM($N$2:$N236)</f>
        <v>43536100</v>
      </c>
      <c r="N237">
        <f t="shared" si="22"/>
        <v>556960</v>
      </c>
    </row>
    <row r="238" spans="8:14">
      <c r="H238" s="85" t="e">
        <f t="shared" si="23"/>
        <v>#N/A</v>
      </c>
      <c r="L238">
        <v>237</v>
      </c>
      <c r="M238" s="72">
        <f>SUM($N$2:$N237)</f>
        <v>44093060</v>
      </c>
      <c r="N238">
        <f t="shared" si="22"/>
        <v>561690</v>
      </c>
    </row>
    <row r="239" spans="8:14">
      <c r="H239" s="85" t="e">
        <f t="shared" si="23"/>
        <v>#N/A</v>
      </c>
      <c r="L239">
        <v>238</v>
      </c>
      <c r="M239" s="72">
        <f>SUM($N$2:$N238)</f>
        <v>44654750</v>
      </c>
      <c r="N239">
        <f t="shared" si="22"/>
        <v>566440</v>
      </c>
    </row>
    <row r="240" spans="8:14">
      <c r="H240" s="85" t="e">
        <f t="shared" si="23"/>
        <v>#N/A</v>
      </c>
      <c r="L240">
        <v>239</v>
      </c>
      <c r="M240" s="72">
        <f>SUM($N$2:$N239)</f>
        <v>45221190</v>
      </c>
      <c r="N240">
        <f t="shared" si="22"/>
        <v>571210</v>
      </c>
    </row>
    <row r="241" spans="8:14">
      <c r="H241" s="85" t="e">
        <f t="shared" si="23"/>
        <v>#N/A</v>
      </c>
      <c r="L241">
        <v>240</v>
      </c>
      <c r="M241" s="72">
        <f>SUM($N$2:$N240)</f>
        <v>45792400</v>
      </c>
      <c r="N241">
        <f t="shared" si="22"/>
        <v>576000</v>
      </c>
    </row>
    <row r="242" spans="8:14">
      <c r="H242" s="85" t="e">
        <f t="shared" si="23"/>
        <v>#N/A</v>
      </c>
      <c r="L242">
        <v>241</v>
      </c>
      <c r="M242" s="72">
        <f>SUM($N$2:$N241)</f>
        <v>46368400</v>
      </c>
      <c r="N242">
        <f t="shared" si="22"/>
        <v>580810</v>
      </c>
    </row>
    <row r="243" spans="8:14">
      <c r="H243" s="85" t="e">
        <f t="shared" si="23"/>
        <v>#N/A</v>
      </c>
      <c r="L243">
        <v>242</v>
      </c>
      <c r="M243" s="72">
        <f>SUM($N$2:$N242)</f>
        <v>46949210</v>
      </c>
      <c r="N243">
        <f t="shared" si="22"/>
        <v>585640</v>
      </c>
    </row>
    <row r="244" spans="8:14">
      <c r="H244" s="85" t="e">
        <f t="shared" si="23"/>
        <v>#N/A</v>
      </c>
      <c r="L244">
        <v>243</v>
      </c>
      <c r="M244" s="72">
        <f>SUM($N$2:$N243)</f>
        <v>47534850</v>
      </c>
      <c r="N244">
        <f t="shared" si="22"/>
        <v>590490</v>
      </c>
    </row>
    <row r="245" spans="8:14">
      <c r="H245" s="85" t="e">
        <f t="shared" si="23"/>
        <v>#N/A</v>
      </c>
      <c r="L245">
        <v>244</v>
      </c>
      <c r="M245" s="72">
        <f>SUM($N$2:$N244)</f>
        <v>48125340</v>
      </c>
      <c r="N245">
        <f t="shared" si="22"/>
        <v>595360</v>
      </c>
    </row>
    <row r="246" spans="8:14">
      <c r="H246" s="85" t="e">
        <f t="shared" si="23"/>
        <v>#N/A</v>
      </c>
      <c r="L246">
        <v>245</v>
      </c>
      <c r="M246" s="72">
        <f>SUM($N$2:$N245)</f>
        <v>48720700</v>
      </c>
      <c r="N246">
        <f t="shared" si="22"/>
        <v>600250</v>
      </c>
    </row>
    <row r="247" spans="8:14">
      <c r="H247" s="85" t="e">
        <f t="shared" si="23"/>
        <v>#N/A</v>
      </c>
      <c r="L247">
        <v>246</v>
      </c>
      <c r="M247" s="72">
        <f>SUM($N$2:$N246)</f>
        <v>49320950</v>
      </c>
      <c r="N247">
        <f t="shared" si="22"/>
        <v>605160</v>
      </c>
    </row>
    <row r="248" spans="8:14">
      <c r="H248" s="85" t="e">
        <f t="shared" si="23"/>
        <v>#N/A</v>
      </c>
      <c r="L248">
        <v>247</v>
      </c>
      <c r="M248" s="72">
        <f>SUM($N$2:$N247)</f>
        <v>49926110</v>
      </c>
      <c r="N248">
        <f t="shared" si="22"/>
        <v>610090</v>
      </c>
    </row>
    <row r="249" spans="8:14">
      <c r="H249" s="85" t="e">
        <f t="shared" si="23"/>
        <v>#N/A</v>
      </c>
      <c r="L249">
        <v>248</v>
      </c>
      <c r="M249" s="72">
        <f>SUM($N$2:$N248)</f>
        <v>50536200</v>
      </c>
      <c r="N249">
        <f t="shared" si="22"/>
        <v>615040</v>
      </c>
    </row>
    <row r="250" spans="8:14">
      <c r="H250" s="85" t="e">
        <f t="shared" ref="H250:H257" si="24">VLOOKUP(C250,L:N,3)/2</f>
        <v>#N/A</v>
      </c>
      <c r="L250">
        <v>249</v>
      </c>
      <c r="M250" s="72">
        <f>SUM($N$2:$N249)</f>
        <v>51151240</v>
      </c>
      <c r="N250">
        <f t="shared" si="22"/>
        <v>620010</v>
      </c>
    </row>
    <row r="251" spans="8:14">
      <c r="H251" s="85" t="e">
        <f t="shared" si="24"/>
        <v>#N/A</v>
      </c>
      <c r="L251">
        <v>250</v>
      </c>
      <c r="M251" s="72">
        <f>SUM($N$2:$N250)</f>
        <v>51771250</v>
      </c>
      <c r="N251">
        <f t="shared" si="22"/>
        <v>625000</v>
      </c>
    </row>
    <row r="252" spans="8:14">
      <c r="H252" s="85" t="e">
        <f t="shared" si="24"/>
        <v>#N/A</v>
      </c>
      <c r="L252">
        <v>251</v>
      </c>
      <c r="M252" s="72">
        <f>SUM($N$2:$N251)</f>
        <v>52396250</v>
      </c>
      <c r="N252">
        <f t="shared" si="22"/>
        <v>630010</v>
      </c>
    </row>
    <row r="253" spans="8:14">
      <c r="H253" s="85" t="e">
        <f t="shared" si="24"/>
        <v>#N/A</v>
      </c>
      <c r="L253">
        <v>252</v>
      </c>
      <c r="M253" s="72">
        <f>SUM($N$2:$N252)</f>
        <v>53026260</v>
      </c>
      <c r="N253">
        <f t="shared" si="22"/>
        <v>635040</v>
      </c>
    </row>
    <row r="254" spans="8:14">
      <c r="H254" s="85" t="e">
        <f t="shared" si="24"/>
        <v>#N/A</v>
      </c>
      <c r="L254">
        <v>253</v>
      </c>
      <c r="M254" s="72">
        <f>SUM($N$2:$N253)</f>
        <v>53661300</v>
      </c>
      <c r="N254">
        <f t="shared" si="22"/>
        <v>640090</v>
      </c>
    </row>
    <row r="255" spans="8:14">
      <c r="H255" s="85" t="e">
        <f t="shared" si="24"/>
        <v>#N/A</v>
      </c>
      <c r="L255">
        <v>254</v>
      </c>
      <c r="M255" s="72">
        <f>SUM($N$2:$N254)</f>
        <v>54301390</v>
      </c>
      <c r="N255">
        <f t="shared" si="22"/>
        <v>645160</v>
      </c>
    </row>
    <row r="256" spans="8:14">
      <c r="H256" s="85" t="e">
        <f t="shared" si="24"/>
        <v>#N/A</v>
      </c>
      <c r="L256">
        <v>255</v>
      </c>
      <c r="M256" s="72">
        <f>SUM($N$2:$N255)</f>
        <v>54946550</v>
      </c>
      <c r="N256">
        <f t="shared" si="22"/>
        <v>650250</v>
      </c>
    </row>
    <row r="257" spans="8:14">
      <c r="H257" s="85" t="e">
        <f t="shared" si="24"/>
        <v>#N/A</v>
      </c>
      <c r="L257">
        <v>256</v>
      </c>
      <c r="M257" s="72">
        <f>SUM($N$2:$N256)</f>
        <v>55596800</v>
      </c>
      <c r="N257">
        <f t="shared" si="22"/>
        <v>655360</v>
      </c>
    </row>
    <row r="258" spans="8:14">
      <c r="L258">
        <v>257</v>
      </c>
      <c r="M258" s="72">
        <f>SUM($N$2:$N257)</f>
        <v>56252160</v>
      </c>
      <c r="N258">
        <f t="shared" si="22"/>
        <v>660490</v>
      </c>
    </row>
    <row r="259" spans="8:14">
      <c r="L259">
        <v>258</v>
      </c>
      <c r="M259" s="72">
        <f>SUM($N$2:$N258)</f>
        <v>56912650</v>
      </c>
      <c r="N259">
        <f t="shared" ref="N259:N322" si="25">10*L259^2</f>
        <v>665640</v>
      </c>
    </row>
    <row r="260" spans="8:14">
      <c r="L260">
        <v>259</v>
      </c>
      <c r="M260" s="72">
        <f>SUM($N$2:$N259)</f>
        <v>57578290</v>
      </c>
      <c r="N260">
        <f t="shared" si="25"/>
        <v>670810</v>
      </c>
    </row>
    <row r="261" spans="8:14">
      <c r="L261">
        <v>260</v>
      </c>
      <c r="M261" s="72">
        <f>SUM($N$2:$N260)</f>
        <v>58249100</v>
      </c>
      <c r="N261">
        <f t="shared" si="25"/>
        <v>676000</v>
      </c>
    </row>
    <row r="262" spans="8:14">
      <c r="L262">
        <v>261</v>
      </c>
      <c r="M262" s="72">
        <f>SUM($N$2:$N261)</f>
        <v>58925100</v>
      </c>
      <c r="N262">
        <f t="shared" si="25"/>
        <v>681210</v>
      </c>
    </row>
    <row r="263" spans="8:14">
      <c r="L263">
        <v>262</v>
      </c>
      <c r="M263" s="72">
        <f>SUM($N$2:$N262)</f>
        <v>59606310</v>
      </c>
      <c r="N263">
        <f t="shared" si="25"/>
        <v>686440</v>
      </c>
    </row>
    <row r="264" spans="8:14">
      <c r="L264">
        <v>263</v>
      </c>
      <c r="M264" s="72">
        <f>SUM($N$2:$N263)</f>
        <v>60292750</v>
      </c>
      <c r="N264">
        <f t="shared" si="25"/>
        <v>691690</v>
      </c>
    </row>
    <row r="265" spans="8:14">
      <c r="L265">
        <v>264</v>
      </c>
      <c r="M265" s="72">
        <f>SUM($N$2:$N264)</f>
        <v>60984440</v>
      </c>
      <c r="N265">
        <f t="shared" si="25"/>
        <v>696960</v>
      </c>
    </row>
    <row r="266" spans="8:14">
      <c r="L266">
        <v>265</v>
      </c>
      <c r="M266" s="72">
        <f>SUM($N$2:$N265)</f>
        <v>61681400</v>
      </c>
      <c r="N266">
        <f t="shared" si="25"/>
        <v>702250</v>
      </c>
    </row>
    <row r="267" spans="8:14">
      <c r="L267">
        <v>266</v>
      </c>
      <c r="M267" s="72">
        <f>SUM($N$2:$N266)</f>
        <v>62383650</v>
      </c>
      <c r="N267">
        <f t="shared" si="25"/>
        <v>707560</v>
      </c>
    </row>
    <row r="268" spans="8:14">
      <c r="L268">
        <v>267</v>
      </c>
      <c r="M268" s="72">
        <f>SUM($N$2:$N267)</f>
        <v>63091210</v>
      </c>
      <c r="N268">
        <f t="shared" si="25"/>
        <v>712890</v>
      </c>
    </row>
    <row r="269" spans="8:14">
      <c r="L269">
        <v>268</v>
      </c>
      <c r="M269" s="72">
        <f>SUM($N$2:$N268)</f>
        <v>63804100</v>
      </c>
      <c r="N269">
        <f t="shared" si="25"/>
        <v>718240</v>
      </c>
    </row>
    <row r="270" spans="8:14">
      <c r="L270">
        <v>269</v>
      </c>
      <c r="M270" s="72">
        <f>SUM($N$2:$N269)</f>
        <v>64522340</v>
      </c>
      <c r="N270">
        <f t="shared" si="25"/>
        <v>723610</v>
      </c>
    </row>
    <row r="271" spans="8:14">
      <c r="L271">
        <v>270</v>
      </c>
      <c r="M271" s="72">
        <f>SUM($N$2:$N270)</f>
        <v>65245950</v>
      </c>
      <c r="N271">
        <f t="shared" si="25"/>
        <v>729000</v>
      </c>
    </row>
    <row r="272" spans="8:14">
      <c r="L272">
        <v>271</v>
      </c>
      <c r="M272" s="72">
        <f>SUM($N$2:$N271)</f>
        <v>65974950</v>
      </c>
      <c r="N272">
        <f t="shared" si="25"/>
        <v>734410</v>
      </c>
    </row>
    <row r="273" spans="12:14">
      <c r="L273">
        <v>272</v>
      </c>
      <c r="M273" s="72">
        <f>SUM($N$2:$N272)</f>
        <v>66709360</v>
      </c>
      <c r="N273">
        <f t="shared" si="25"/>
        <v>739840</v>
      </c>
    </row>
    <row r="274" spans="12:14">
      <c r="L274">
        <v>273</v>
      </c>
      <c r="M274" s="72">
        <f>SUM($N$2:$N273)</f>
        <v>67449200</v>
      </c>
      <c r="N274">
        <f t="shared" si="25"/>
        <v>745290</v>
      </c>
    </row>
    <row r="275" spans="12:14">
      <c r="L275">
        <v>274</v>
      </c>
      <c r="M275" s="72">
        <f>SUM($N$2:$N274)</f>
        <v>68194490</v>
      </c>
      <c r="N275">
        <f t="shared" si="25"/>
        <v>750760</v>
      </c>
    </row>
    <row r="276" spans="12:14">
      <c r="L276">
        <v>275</v>
      </c>
      <c r="M276" s="72">
        <f>SUM($N$2:$N275)</f>
        <v>68945250</v>
      </c>
      <c r="N276">
        <f t="shared" si="25"/>
        <v>756250</v>
      </c>
    </row>
    <row r="277" spans="12:14">
      <c r="L277">
        <v>276</v>
      </c>
      <c r="M277" s="72">
        <f>SUM($N$2:$N276)</f>
        <v>69701500</v>
      </c>
      <c r="N277">
        <f t="shared" si="25"/>
        <v>761760</v>
      </c>
    </row>
    <row r="278" spans="12:14">
      <c r="L278">
        <v>277</v>
      </c>
      <c r="M278" s="72">
        <f>SUM($N$2:$N277)</f>
        <v>70463260</v>
      </c>
      <c r="N278">
        <f t="shared" si="25"/>
        <v>767290</v>
      </c>
    </row>
    <row r="279" spans="12:14">
      <c r="L279">
        <v>278</v>
      </c>
      <c r="M279" s="72">
        <f>SUM($N$2:$N278)</f>
        <v>71230550</v>
      </c>
      <c r="N279">
        <f t="shared" si="25"/>
        <v>772840</v>
      </c>
    </row>
    <row r="280" spans="12:14">
      <c r="L280">
        <v>279</v>
      </c>
      <c r="M280" s="72">
        <f>SUM($N$2:$N279)</f>
        <v>72003390</v>
      </c>
      <c r="N280">
        <f t="shared" si="25"/>
        <v>778410</v>
      </c>
    </row>
    <row r="281" spans="12:14">
      <c r="L281">
        <v>280</v>
      </c>
      <c r="M281" s="72">
        <f>SUM($N$2:$N280)</f>
        <v>72781800</v>
      </c>
      <c r="N281">
        <f t="shared" si="25"/>
        <v>784000</v>
      </c>
    </row>
    <row r="282" spans="12:14">
      <c r="L282">
        <v>281</v>
      </c>
      <c r="M282" s="72">
        <f>SUM($N$2:$N281)</f>
        <v>73565800</v>
      </c>
      <c r="N282">
        <f t="shared" si="25"/>
        <v>789610</v>
      </c>
    </row>
    <row r="283" spans="12:14">
      <c r="L283">
        <v>282</v>
      </c>
      <c r="M283" s="72">
        <f>SUM($N$2:$N282)</f>
        <v>74355410</v>
      </c>
      <c r="N283">
        <f t="shared" si="25"/>
        <v>795240</v>
      </c>
    </row>
    <row r="284" spans="12:14">
      <c r="L284">
        <v>283</v>
      </c>
      <c r="M284" s="72">
        <f>SUM($N$2:$N283)</f>
        <v>75150650</v>
      </c>
      <c r="N284">
        <f t="shared" si="25"/>
        <v>800890</v>
      </c>
    </row>
    <row r="285" spans="12:14">
      <c r="L285">
        <v>284</v>
      </c>
      <c r="M285" s="72">
        <f>SUM($N$2:$N284)</f>
        <v>75951540</v>
      </c>
      <c r="N285">
        <f t="shared" si="25"/>
        <v>806560</v>
      </c>
    </row>
    <row r="286" spans="12:14">
      <c r="L286">
        <v>285</v>
      </c>
      <c r="M286" s="72">
        <f>SUM($N$2:$N285)</f>
        <v>76758100</v>
      </c>
      <c r="N286">
        <f t="shared" si="25"/>
        <v>812250</v>
      </c>
    </row>
    <row r="287" spans="12:14">
      <c r="L287">
        <v>286</v>
      </c>
      <c r="M287" s="72">
        <f>SUM($N$2:$N286)</f>
        <v>77570350</v>
      </c>
      <c r="N287">
        <f t="shared" si="25"/>
        <v>817960</v>
      </c>
    </row>
    <row r="288" spans="12:14">
      <c r="L288">
        <v>287</v>
      </c>
      <c r="M288" s="72">
        <f>SUM($N$2:$N287)</f>
        <v>78388310</v>
      </c>
      <c r="N288">
        <f t="shared" si="25"/>
        <v>823690</v>
      </c>
    </row>
    <row r="289" spans="12:14">
      <c r="L289">
        <v>288</v>
      </c>
      <c r="M289" s="72">
        <f>SUM($N$2:$N288)</f>
        <v>79212000</v>
      </c>
      <c r="N289">
        <f t="shared" si="25"/>
        <v>829440</v>
      </c>
    </row>
    <row r="290" spans="12:14">
      <c r="L290">
        <v>289</v>
      </c>
      <c r="M290" s="72">
        <f>SUM($N$2:$N289)</f>
        <v>80041440</v>
      </c>
      <c r="N290">
        <f t="shared" si="25"/>
        <v>835210</v>
      </c>
    </row>
    <row r="291" spans="12:14">
      <c r="L291">
        <v>290</v>
      </c>
      <c r="M291" s="72">
        <f>SUM($N$2:$N290)</f>
        <v>80876650</v>
      </c>
      <c r="N291">
        <f t="shared" si="25"/>
        <v>841000</v>
      </c>
    </row>
    <row r="292" spans="12:14">
      <c r="L292">
        <v>291</v>
      </c>
      <c r="M292" s="72">
        <f>SUM($N$2:$N291)</f>
        <v>81717650</v>
      </c>
      <c r="N292">
        <f t="shared" si="25"/>
        <v>846810</v>
      </c>
    </row>
    <row r="293" spans="12:14">
      <c r="L293">
        <v>292</v>
      </c>
      <c r="M293" s="72">
        <f>SUM($N$2:$N292)</f>
        <v>82564460</v>
      </c>
      <c r="N293">
        <f t="shared" si="25"/>
        <v>852640</v>
      </c>
    </row>
    <row r="294" spans="12:14">
      <c r="L294">
        <v>293</v>
      </c>
      <c r="M294" s="72">
        <f>SUM($N$2:$N293)</f>
        <v>83417100</v>
      </c>
      <c r="N294">
        <f t="shared" si="25"/>
        <v>858490</v>
      </c>
    </row>
    <row r="295" spans="12:14">
      <c r="L295">
        <v>294</v>
      </c>
      <c r="M295" s="72">
        <f>SUM($N$2:$N294)</f>
        <v>84275590</v>
      </c>
      <c r="N295">
        <f t="shared" si="25"/>
        <v>864360</v>
      </c>
    </row>
    <row r="296" spans="12:14">
      <c r="L296">
        <v>295</v>
      </c>
      <c r="M296" s="72">
        <f>SUM($N$2:$N295)</f>
        <v>85139950</v>
      </c>
      <c r="N296">
        <f t="shared" si="25"/>
        <v>870250</v>
      </c>
    </row>
    <row r="297" spans="12:14">
      <c r="L297">
        <v>296</v>
      </c>
      <c r="M297" s="72">
        <f>SUM($N$2:$N296)</f>
        <v>86010200</v>
      </c>
      <c r="N297">
        <f t="shared" si="25"/>
        <v>876160</v>
      </c>
    </row>
    <row r="298" spans="12:14">
      <c r="L298">
        <v>297</v>
      </c>
      <c r="M298" s="72">
        <f>SUM($N$2:$N297)</f>
        <v>86886360</v>
      </c>
      <c r="N298">
        <f t="shared" si="25"/>
        <v>882090</v>
      </c>
    </row>
    <row r="299" spans="12:14">
      <c r="L299">
        <v>298</v>
      </c>
      <c r="M299" s="72">
        <f>SUM($N$2:$N298)</f>
        <v>87768450</v>
      </c>
      <c r="N299">
        <f t="shared" si="25"/>
        <v>888040</v>
      </c>
    </row>
    <row r="300" spans="12:14">
      <c r="L300">
        <v>299</v>
      </c>
      <c r="M300" s="72">
        <f>SUM($N$2:$N299)</f>
        <v>88656490</v>
      </c>
      <c r="N300">
        <f t="shared" si="25"/>
        <v>894010</v>
      </c>
    </row>
    <row r="301" spans="12:14">
      <c r="L301">
        <v>300</v>
      </c>
      <c r="M301" s="72">
        <f>SUM($N$2:$N300)</f>
        <v>89550500</v>
      </c>
      <c r="N301">
        <f t="shared" si="25"/>
        <v>900000</v>
      </c>
    </row>
    <row r="302" spans="12:14">
      <c r="L302">
        <v>301</v>
      </c>
      <c r="M302" s="72">
        <f>SUM($N$2:$N301)</f>
        <v>90450500</v>
      </c>
      <c r="N302">
        <f t="shared" si="25"/>
        <v>906010</v>
      </c>
    </row>
    <row r="303" spans="12:14">
      <c r="L303">
        <v>302</v>
      </c>
      <c r="M303" s="72">
        <f>SUM($N$2:$N302)</f>
        <v>91356510</v>
      </c>
      <c r="N303">
        <f t="shared" si="25"/>
        <v>912040</v>
      </c>
    </row>
    <row r="304" spans="12:14">
      <c r="L304">
        <v>303</v>
      </c>
      <c r="M304" s="72">
        <f>SUM($N$2:$N303)</f>
        <v>92268550</v>
      </c>
      <c r="N304">
        <f t="shared" si="25"/>
        <v>918090</v>
      </c>
    </row>
    <row r="305" spans="12:14">
      <c r="L305">
        <v>304</v>
      </c>
      <c r="M305" s="72">
        <f>SUM($N$2:$N304)</f>
        <v>93186640</v>
      </c>
      <c r="N305">
        <f t="shared" si="25"/>
        <v>924160</v>
      </c>
    </row>
    <row r="306" spans="12:14">
      <c r="L306">
        <v>305</v>
      </c>
      <c r="M306" s="72">
        <f>SUM($N$2:$N305)</f>
        <v>94110800</v>
      </c>
      <c r="N306">
        <f t="shared" si="25"/>
        <v>930250</v>
      </c>
    </row>
    <row r="307" spans="12:14">
      <c r="L307">
        <v>306</v>
      </c>
      <c r="M307" s="72">
        <f>SUM($N$2:$N306)</f>
        <v>95041050</v>
      </c>
      <c r="N307">
        <f t="shared" si="25"/>
        <v>936360</v>
      </c>
    </row>
    <row r="308" spans="12:14">
      <c r="L308">
        <v>307</v>
      </c>
      <c r="M308" s="72">
        <f>SUM($N$2:$N307)</f>
        <v>95977410</v>
      </c>
      <c r="N308">
        <f t="shared" si="25"/>
        <v>942490</v>
      </c>
    </row>
    <row r="309" spans="12:14">
      <c r="L309">
        <v>308</v>
      </c>
      <c r="M309" s="72">
        <f>SUM($N$2:$N308)</f>
        <v>96919900</v>
      </c>
      <c r="N309">
        <f t="shared" si="25"/>
        <v>948640</v>
      </c>
    </row>
    <row r="310" spans="12:14">
      <c r="L310">
        <v>309</v>
      </c>
      <c r="M310" s="72">
        <f>SUM($N$2:$N309)</f>
        <v>97868540</v>
      </c>
      <c r="N310">
        <f t="shared" si="25"/>
        <v>954810</v>
      </c>
    </row>
    <row r="311" spans="12:14">
      <c r="L311">
        <v>310</v>
      </c>
      <c r="M311" s="72">
        <f>SUM($N$2:$N310)</f>
        <v>98823350</v>
      </c>
      <c r="N311">
        <f t="shared" si="25"/>
        <v>961000</v>
      </c>
    </row>
    <row r="312" spans="12:14">
      <c r="L312">
        <v>311</v>
      </c>
      <c r="M312" s="72">
        <f>SUM($N$2:$N311)</f>
        <v>99784350</v>
      </c>
      <c r="N312">
        <f t="shared" si="25"/>
        <v>967210</v>
      </c>
    </row>
    <row r="313" spans="12:14">
      <c r="L313">
        <v>312</v>
      </c>
      <c r="M313" s="72">
        <f>SUM($N$2:$N312)</f>
        <v>100751560</v>
      </c>
      <c r="N313">
        <f t="shared" si="25"/>
        <v>973440</v>
      </c>
    </row>
    <row r="314" spans="12:14">
      <c r="L314">
        <v>313</v>
      </c>
      <c r="M314" s="72">
        <f>SUM($N$2:$N313)</f>
        <v>101725000</v>
      </c>
      <c r="N314">
        <f t="shared" si="25"/>
        <v>979690</v>
      </c>
    </row>
    <row r="315" spans="12:14">
      <c r="L315">
        <v>314</v>
      </c>
      <c r="M315" s="72">
        <f>SUM($N$2:$N314)</f>
        <v>102704690</v>
      </c>
      <c r="N315">
        <f t="shared" si="25"/>
        <v>985960</v>
      </c>
    </row>
    <row r="316" spans="12:14">
      <c r="L316">
        <v>315</v>
      </c>
      <c r="M316" s="72">
        <f>SUM($N$2:$N315)</f>
        <v>103690650</v>
      </c>
      <c r="N316">
        <f t="shared" si="25"/>
        <v>992250</v>
      </c>
    </row>
    <row r="317" spans="12:14">
      <c r="L317">
        <v>316</v>
      </c>
      <c r="M317" s="72">
        <f>SUM($N$2:$N316)</f>
        <v>104682900</v>
      </c>
      <c r="N317">
        <f t="shared" si="25"/>
        <v>998560</v>
      </c>
    </row>
    <row r="318" spans="12:14">
      <c r="L318">
        <v>317</v>
      </c>
      <c r="M318" s="72">
        <f>SUM($N$2:$N317)</f>
        <v>105681460</v>
      </c>
      <c r="N318">
        <f t="shared" si="25"/>
        <v>1004890</v>
      </c>
    </row>
    <row r="319" spans="12:14">
      <c r="L319">
        <v>318</v>
      </c>
      <c r="M319" s="72">
        <f>SUM($N$2:$N318)</f>
        <v>106686350</v>
      </c>
      <c r="N319">
        <f t="shared" si="25"/>
        <v>1011240</v>
      </c>
    </row>
    <row r="320" spans="12:14">
      <c r="L320">
        <v>319</v>
      </c>
      <c r="M320" s="72">
        <f>SUM($N$2:$N319)</f>
        <v>107697590</v>
      </c>
      <c r="N320">
        <f t="shared" si="25"/>
        <v>1017610</v>
      </c>
    </row>
    <row r="321" spans="12:14">
      <c r="L321">
        <v>320</v>
      </c>
      <c r="M321" s="72">
        <f>SUM($N$2:$N320)</f>
        <v>108715200</v>
      </c>
      <c r="N321">
        <f t="shared" si="25"/>
        <v>1024000</v>
      </c>
    </row>
    <row r="322" spans="12:14">
      <c r="L322">
        <v>321</v>
      </c>
      <c r="M322" s="72">
        <f>SUM($N$2:$N321)</f>
        <v>109739200</v>
      </c>
      <c r="N322">
        <f t="shared" si="25"/>
        <v>1030410</v>
      </c>
    </row>
    <row r="323" spans="12:14">
      <c r="L323">
        <v>322</v>
      </c>
      <c r="M323" s="72">
        <f>SUM($N$2:$N322)</f>
        <v>110769610</v>
      </c>
      <c r="N323">
        <f t="shared" ref="N323:N386" si="26">10*L323^2</f>
        <v>1036840</v>
      </c>
    </row>
    <row r="324" spans="12:14">
      <c r="L324">
        <v>323</v>
      </c>
      <c r="M324" s="72">
        <f>SUM($N$2:$N323)</f>
        <v>111806450</v>
      </c>
      <c r="N324">
        <f t="shared" si="26"/>
        <v>1043290</v>
      </c>
    </row>
    <row r="325" spans="12:14">
      <c r="L325">
        <v>324</v>
      </c>
      <c r="M325" s="72">
        <f>SUM($N$2:$N324)</f>
        <v>112849740</v>
      </c>
      <c r="N325">
        <f t="shared" si="26"/>
        <v>1049760</v>
      </c>
    </row>
    <row r="326" spans="12:14">
      <c r="L326">
        <v>325</v>
      </c>
      <c r="M326" s="72">
        <f>SUM($N$2:$N325)</f>
        <v>113899500</v>
      </c>
      <c r="N326">
        <f t="shared" si="26"/>
        <v>1056250</v>
      </c>
    </row>
    <row r="327" spans="12:14">
      <c r="L327">
        <v>326</v>
      </c>
      <c r="M327" s="72">
        <f>SUM($N$2:$N326)</f>
        <v>114955750</v>
      </c>
      <c r="N327">
        <f t="shared" si="26"/>
        <v>1062760</v>
      </c>
    </row>
    <row r="328" spans="12:14">
      <c r="L328">
        <v>327</v>
      </c>
      <c r="M328" s="72">
        <f>SUM($N$2:$N327)</f>
        <v>116018510</v>
      </c>
      <c r="N328">
        <f t="shared" si="26"/>
        <v>1069290</v>
      </c>
    </row>
    <row r="329" spans="12:14">
      <c r="L329">
        <v>328</v>
      </c>
      <c r="M329" s="72">
        <f>SUM($N$2:$N328)</f>
        <v>117087800</v>
      </c>
      <c r="N329">
        <f t="shared" si="26"/>
        <v>1075840</v>
      </c>
    </row>
    <row r="330" spans="12:14">
      <c r="L330">
        <v>329</v>
      </c>
      <c r="M330" s="72">
        <f>SUM($N$2:$N329)</f>
        <v>118163640</v>
      </c>
      <c r="N330">
        <f t="shared" si="26"/>
        <v>1082410</v>
      </c>
    </row>
    <row r="331" spans="12:14">
      <c r="L331">
        <v>330</v>
      </c>
      <c r="M331" s="72">
        <f>SUM($N$2:$N330)</f>
        <v>119246050</v>
      </c>
      <c r="N331">
        <f t="shared" si="26"/>
        <v>1089000</v>
      </c>
    </row>
    <row r="332" spans="12:14">
      <c r="L332">
        <v>331</v>
      </c>
      <c r="M332" s="72">
        <f>SUM($N$2:$N331)</f>
        <v>120335050</v>
      </c>
      <c r="N332">
        <f t="shared" si="26"/>
        <v>1095610</v>
      </c>
    </row>
    <row r="333" spans="12:14">
      <c r="L333">
        <v>332</v>
      </c>
      <c r="M333" s="72">
        <f>SUM($N$2:$N332)</f>
        <v>121430660</v>
      </c>
      <c r="N333">
        <f t="shared" si="26"/>
        <v>1102240</v>
      </c>
    </row>
    <row r="334" spans="12:14">
      <c r="L334">
        <v>333</v>
      </c>
      <c r="M334" s="72">
        <f>SUM($N$2:$N333)</f>
        <v>122532900</v>
      </c>
      <c r="N334">
        <f t="shared" si="26"/>
        <v>1108890</v>
      </c>
    </row>
    <row r="335" spans="12:14">
      <c r="L335">
        <v>334</v>
      </c>
      <c r="M335" s="72">
        <f>SUM($N$2:$N334)</f>
        <v>123641790</v>
      </c>
      <c r="N335">
        <f t="shared" si="26"/>
        <v>1115560</v>
      </c>
    </row>
    <row r="336" spans="12:14">
      <c r="L336">
        <v>335</v>
      </c>
      <c r="M336" s="72">
        <f>SUM($N$2:$N335)</f>
        <v>124757350</v>
      </c>
      <c r="N336">
        <f t="shared" si="26"/>
        <v>1122250</v>
      </c>
    </row>
    <row r="337" spans="12:14">
      <c r="L337">
        <v>336</v>
      </c>
      <c r="M337" s="72">
        <f>SUM($N$2:$N336)</f>
        <v>125879600</v>
      </c>
      <c r="N337">
        <f t="shared" si="26"/>
        <v>1128960</v>
      </c>
    </row>
    <row r="338" spans="12:14">
      <c r="L338">
        <v>337</v>
      </c>
      <c r="M338" s="72">
        <f>SUM($N$2:$N337)</f>
        <v>127008560</v>
      </c>
      <c r="N338">
        <f t="shared" si="26"/>
        <v>1135690</v>
      </c>
    </row>
    <row r="339" spans="12:14">
      <c r="L339">
        <v>338</v>
      </c>
      <c r="M339" s="72">
        <f>SUM($N$2:$N338)</f>
        <v>128144250</v>
      </c>
      <c r="N339">
        <f t="shared" si="26"/>
        <v>1142440</v>
      </c>
    </row>
    <row r="340" spans="12:14">
      <c r="L340">
        <v>339</v>
      </c>
      <c r="M340" s="72">
        <f>SUM($N$2:$N339)</f>
        <v>129286690</v>
      </c>
      <c r="N340">
        <f t="shared" si="26"/>
        <v>1149210</v>
      </c>
    </row>
    <row r="341" spans="12:14">
      <c r="L341">
        <v>340</v>
      </c>
      <c r="M341" s="72">
        <f>SUM($N$2:$N340)</f>
        <v>130435900</v>
      </c>
      <c r="N341">
        <f t="shared" si="26"/>
        <v>1156000</v>
      </c>
    </row>
    <row r="342" spans="12:14">
      <c r="L342">
        <v>341</v>
      </c>
      <c r="M342" s="72">
        <f>SUM($N$2:$N341)</f>
        <v>131591900</v>
      </c>
      <c r="N342">
        <f t="shared" si="26"/>
        <v>1162810</v>
      </c>
    </row>
    <row r="343" spans="12:14">
      <c r="L343">
        <v>342</v>
      </c>
      <c r="M343" s="72">
        <f>SUM($N$2:$N342)</f>
        <v>132754710</v>
      </c>
      <c r="N343">
        <f t="shared" si="26"/>
        <v>1169640</v>
      </c>
    </row>
    <row r="344" spans="12:14">
      <c r="L344">
        <v>343</v>
      </c>
      <c r="M344" s="72">
        <f>SUM($N$2:$N343)</f>
        <v>133924350</v>
      </c>
      <c r="N344">
        <f t="shared" si="26"/>
        <v>1176490</v>
      </c>
    </row>
    <row r="345" spans="12:14">
      <c r="L345">
        <v>344</v>
      </c>
      <c r="M345" s="72">
        <f>SUM($N$2:$N344)</f>
        <v>135100840</v>
      </c>
      <c r="N345">
        <f t="shared" si="26"/>
        <v>1183360</v>
      </c>
    </row>
    <row r="346" spans="12:14">
      <c r="L346">
        <v>345</v>
      </c>
      <c r="M346" s="72">
        <f>SUM($N$2:$N345)</f>
        <v>136284200</v>
      </c>
      <c r="N346">
        <f t="shared" si="26"/>
        <v>1190250</v>
      </c>
    </row>
    <row r="347" spans="12:14">
      <c r="L347">
        <v>346</v>
      </c>
      <c r="M347" s="72">
        <f>SUM($N$2:$N346)</f>
        <v>137474450</v>
      </c>
      <c r="N347">
        <f t="shared" si="26"/>
        <v>1197160</v>
      </c>
    </row>
    <row r="348" spans="12:14">
      <c r="L348">
        <v>347</v>
      </c>
      <c r="M348" s="72">
        <f>SUM($N$2:$N347)</f>
        <v>138671610</v>
      </c>
      <c r="N348">
        <f t="shared" si="26"/>
        <v>1204090</v>
      </c>
    </row>
    <row r="349" spans="12:14">
      <c r="L349">
        <v>348</v>
      </c>
      <c r="M349" s="72">
        <f>SUM($N$2:$N348)</f>
        <v>139875700</v>
      </c>
      <c r="N349">
        <f t="shared" si="26"/>
        <v>1211040</v>
      </c>
    </row>
    <row r="350" spans="12:14">
      <c r="L350">
        <v>349</v>
      </c>
      <c r="M350" s="72">
        <f>SUM($N$2:$N349)</f>
        <v>141086740</v>
      </c>
      <c r="N350">
        <f t="shared" si="26"/>
        <v>1218010</v>
      </c>
    </row>
    <row r="351" spans="12:14">
      <c r="L351">
        <v>350</v>
      </c>
      <c r="M351" s="72">
        <f>SUM($N$2:$N350)</f>
        <v>142304750</v>
      </c>
      <c r="N351">
        <f t="shared" si="26"/>
        <v>1225000</v>
      </c>
    </row>
    <row r="352" spans="12:14">
      <c r="L352">
        <v>351</v>
      </c>
      <c r="M352" s="72">
        <f>SUM($N$2:$N351)</f>
        <v>143529750</v>
      </c>
      <c r="N352">
        <f t="shared" si="26"/>
        <v>1232010</v>
      </c>
    </row>
    <row r="353" spans="12:14">
      <c r="L353">
        <v>352</v>
      </c>
      <c r="M353" s="72">
        <f>SUM($N$2:$N352)</f>
        <v>144761760</v>
      </c>
      <c r="N353">
        <f t="shared" si="26"/>
        <v>1239040</v>
      </c>
    </row>
    <row r="354" spans="12:14">
      <c r="L354">
        <v>353</v>
      </c>
      <c r="M354" s="72">
        <f>SUM($N$2:$N353)</f>
        <v>146000800</v>
      </c>
      <c r="N354">
        <f t="shared" si="26"/>
        <v>1246090</v>
      </c>
    </row>
    <row r="355" spans="12:14">
      <c r="L355">
        <v>354</v>
      </c>
      <c r="M355" s="72">
        <f>SUM($N$2:$N354)</f>
        <v>147246890</v>
      </c>
      <c r="N355">
        <f t="shared" si="26"/>
        <v>1253160</v>
      </c>
    </row>
    <row r="356" spans="12:14">
      <c r="L356">
        <v>355</v>
      </c>
      <c r="M356" s="72">
        <f>SUM($N$2:$N355)</f>
        <v>148500050</v>
      </c>
      <c r="N356">
        <f t="shared" si="26"/>
        <v>1260250</v>
      </c>
    </row>
    <row r="357" spans="12:14">
      <c r="L357">
        <v>356</v>
      </c>
      <c r="M357" s="72">
        <f>SUM($N$2:$N356)</f>
        <v>149760300</v>
      </c>
      <c r="N357">
        <f t="shared" si="26"/>
        <v>1267360</v>
      </c>
    </row>
    <row r="358" spans="12:14">
      <c r="L358">
        <v>357</v>
      </c>
      <c r="M358" s="72">
        <f>SUM($N$2:$N357)</f>
        <v>151027660</v>
      </c>
      <c r="N358">
        <f t="shared" si="26"/>
        <v>1274490</v>
      </c>
    </row>
    <row r="359" spans="12:14">
      <c r="L359">
        <v>358</v>
      </c>
      <c r="M359" s="72">
        <f>SUM($N$2:$N358)</f>
        <v>152302150</v>
      </c>
      <c r="N359">
        <f t="shared" si="26"/>
        <v>1281640</v>
      </c>
    </row>
    <row r="360" spans="12:14">
      <c r="L360">
        <v>359</v>
      </c>
      <c r="M360" s="72">
        <f>SUM($N$2:$N359)</f>
        <v>153583790</v>
      </c>
      <c r="N360">
        <f t="shared" si="26"/>
        <v>1288810</v>
      </c>
    </row>
    <row r="361" spans="12:14">
      <c r="L361">
        <v>360</v>
      </c>
      <c r="M361" s="72">
        <f>SUM($N$2:$N360)</f>
        <v>154872600</v>
      </c>
      <c r="N361">
        <f t="shared" si="26"/>
        <v>1296000</v>
      </c>
    </row>
    <row r="362" spans="12:14">
      <c r="L362">
        <v>361</v>
      </c>
      <c r="M362" s="72">
        <f>SUM($N$2:$N361)</f>
        <v>156168600</v>
      </c>
      <c r="N362">
        <f t="shared" si="26"/>
        <v>1303210</v>
      </c>
    </row>
    <row r="363" spans="12:14">
      <c r="L363">
        <v>362</v>
      </c>
      <c r="M363" s="72">
        <f>SUM($N$2:$N362)</f>
        <v>157471810</v>
      </c>
      <c r="N363">
        <f t="shared" si="26"/>
        <v>1310440</v>
      </c>
    </row>
    <row r="364" spans="12:14">
      <c r="L364">
        <v>363</v>
      </c>
      <c r="M364" s="72">
        <f>SUM($N$2:$N363)</f>
        <v>158782250</v>
      </c>
      <c r="N364">
        <f t="shared" si="26"/>
        <v>1317690</v>
      </c>
    </row>
    <row r="365" spans="12:14">
      <c r="L365">
        <v>364</v>
      </c>
      <c r="M365" s="72">
        <f>SUM($N$2:$N364)</f>
        <v>160099940</v>
      </c>
      <c r="N365">
        <f t="shared" si="26"/>
        <v>1324960</v>
      </c>
    </row>
    <row r="366" spans="12:14">
      <c r="L366">
        <v>365</v>
      </c>
      <c r="M366" s="72">
        <f>SUM($N$2:$N365)</f>
        <v>161424900</v>
      </c>
      <c r="N366">
        <f t="shared" si="26"/>
        <v>1332250</v>
      </c>
    </row>
    <row r="367" spans="12:14">
      <c r="L367">
        <v>366</v>
      </c>
      <c r="M367" s="72">
        <f>SUM($N$2:$N366)</f>
        <v>162757150</v>
      </c>
      <c r="N367">
        <f t="shared" si="26"/>
        <v>1339560</v>
      </c>
    </row>
    <row r="368" spans="12:14">
      <c r="L368">
        <v>367</v>
      </c>
      <c r="M368" s="72">
        <f>SUM($N$2:$N367)</f>
        <v>164096710</v>
      </c>
      <c r="N368">
        <f t="shared" si="26"/>
        <v>1346890</v>
      </c>
    </row>
    <row r="369" spans="12:14">
      <c r="L369">
        <v>368</v>
      </c>
      <c r="M369" s="72">
        <f>SUM($N$2:$N368)</f>
        <v>165443600</v>
      </c>
      <c r="N369">
        <f t="shared" si="26"/>
        <v>1354240</v>
      </c>
    </row>
    <row r="370" spans="12:14">
      <c r="L370">
        <v>369</v>
      </c>
      <c r="M370" s="72">
        <f>SUM($N$2:$N369)</f>
        <v>166797840</v>
      </c>
      <c r="N370">
        <f t="shared" si="26"/>
        <v>1361610</v>
      </c>
    </row>
    <row r="371" spans="12:14">
      <c r="L371">
        <v>370</v>
      </c>
      <c r="M371" s="72">
        <f>SUM($N$2:$N370)</f>
        <v>168159450</v>
      </c>
      <c r="N371">
        <f t="shared" si="26"/>
        <v>1369000</v>
      </c>
    </row>
    <row r="372" spans="12:14">
      <c r="L372">
        <v>371</v>
      </c>
      <c r="M372" s="72">
        <f>SUM($N$2:$N371)</f>
        <v>169528450</v>
      </c>
      <c r="N372">
        <f t="shared" si="26"/>
        <v>1376410</v>
      </c>
    </row>
    <row r="373" spans="12:14">
      <c r="L373">
        <v>372</v>
      </c>
      <c r="M373" s="72">
        <f>SUM($N$2:$N372)</f>
        <v>170904860</v>
      </c>
      <c r="N373">
        <f t="shared" si="26"/>
        <v>1383840</v>
      </c>
    </row>
    <row r="374" spans="12:14">
      <c r="L374">
        <v>373</v>
      </c>
      <c r="M374" s="72">
        <f>SUM($N$2:$N373)</f>
        <v>172288700</v>
      </c>
      <c r="N374">
        <f t="shared" si="26"/>
        <v>1391290</v>
      </c>
    </row>
    <row r="375" spans="12:14">
      <c r="L375">
        <v>374</v>
      </c>
      <c r="M375" s="72">
        <f>SUM($N$2:$N374)</f>
        <v>173679990</v>
      </c>
      <c r="N375">
        <f t="shared" si="26"/>
        <v>1398760</v>
      </c>
    </row>
    <row r="376" spans="12:14">
      <c r="L376">
        <v>375</v>
      </c>
      <c r="M376" s="72">
        <f>SUM($N$2:$N375)</f>
        <v>175078750</v>
      </c>
      <c r="N376">
        <f t="shared" si="26"/>
        <v>1406250</v>
      </c>
    </row>
    <row r="377" spans="12:14">
      <c r="L377">
        <v>376</v>
      </c>
      <c r="M377" s="72">
        <f>SUM($N$2:$N376)</f>
        <v>176485000</v>
      </c>
      <c r="N377">
        <f t="shared" si="26"/>
        <v>1413760</v>
      </c>
    </row>
    <row r="378" spans="12:14">
      <c r="L378">
        <v>377</v>
      </c>
      <c r="M378" s="72">
        <f>SUM($N$2:$N377)</f>
        <v>177898760</v>
      </c>
      <c r="N378">
        <f t="shared" si="26"/>
        <v>1421290</v>
      </c>
    </row>
    <row r="379" spans="12:14">
      <c r="L379">
        <v>378</v>
      </c>
      <c r="M379" s="72">
        <f>SUM($N$2:$N378)</f>
        <v>179320050</v>
      </c>
      <c r="N379">
        <f t="shared" si="26"/>
        <v>1428840</v>
      </c>
    </row>
    <row r="380" spans="12:14">
      <c r="L380">
        <v>379</v>
      </c>
      <c r="M380" s="72">
        <f>SUM($N$2:$N379)</f>
        <v>180748890</v>
      </c>
      <c r="N380">
        <f t="shared" si="26"/>
        <v>1436410</v>
      </c>
    </row>
    <row r="381" spans="12:14">
      <c r="L381">
        <v>380</v>
      </c>
      <c r="M381" s="72">
        <f>SUM($N$2:$N380)</f>
        <v>182185300</v>
      </c>
      <c r="N381">
        <f t="shared" si="26"/>
        <v>1444000</v>
      </c>
    </row>
    <row r="382" spans="12:14">
      <c r="L382">
        <v>381</v>
      </c>
      <c r="M382" s="72">
        <f>SUM($N$2:$N381)</f>
        <v>183629300</v>
      </c>
      <c r="N382">
        <f t="shared" si="26"/>
        <v>1451610</v>
      </c>
    </row>
    <row r="383" spans="12:14">
      <c r="L383">
        <v>382</v>
      </c>
      <c r="M383" s="72">
        <f>SUM($N$2:$N382)</f>
        <v>185080910</v>
      </c>
      <c r="N383">
        <f t="shared" si="26"/>
        <v>1459240</v>
      </c>
    </row>
    <row r="384" spans="12:14">
      <c r="L384">
        <v>383</v>
      </c>
      <c r="M384" s="72">
        <f>SUM($N$2:$N383)</f>
        <v>186540150</v>
      </c>
      <c r="N384">
        <f t="shared" si="26"/>
        <v>1466890</v>
      </c>
    </row>
    <row r="385" spans="12:14">
      <c r="L385">
        <v>384</v>
      </c>
      <c r="M385" s="72">
        <f>SUM($N$2:$N384)</f>
        <v>188007040</v>
      </c>
      <c r="N385">
        <f t="shared" si="26"/>
        <v>1474560</v>
      </c>
    </row>
    <row r="386" spans="12:14">
      <c r="L386">
        <v>385</v>
      </c>
      <c r="M386" s="72">
        <f>SUM($N$2:$N385)</f>
        <v>189481600</v>
      </c>
      <c r="N386">
        <f t="shared" si="26"/>
        <v>1482250</v>
      </c>
    </row>
    <row r="387" spans="12:14">
      <c r="L387">
        <v>386</v>
      </c>
      <c r="M387" s="72">
        <f>SUM($N$2:$N386)</f>
        <v>190963850</v>
      </c>
      <c r="N387">
        <f t="shared" ref="N387:N450" si="27">10*L387^2</f>
        <v>1489960</v>
      </c>
    </row>
    <row r="388" spans="12:14">
      <c r="L388">
        <v>387</v>
      </c>
      <c r="M388" s="72">
        <f>SUM($N$2:$N387)</f>
        <v>192453810</v>
      </c>
      <c r="N388">
        <f t="shared" si="27"/>
        <v>1497690</v>
      </c>
    </row>
    <row r="389" spans="12:14">
      <c r="L389">
        <v>388</v>
      </c>
      <c r="M389" s="72">
        <f>SUM($N$2:$N388)</f>
        <v>193951500</v>
      </c>
      <c r="N389">
        <f t="shared" si="27"/>
        <v>1505440</v>
      </c>
    </row>
    <row r="390" spans="12:14">
      <c r="L390">
        <v>389</v>
      </c>
      <c r="M390" s="72">
        <f>SUM($N$2:$N389)</f>
        <v>195456940</v>
      </c>
      <c r="N390">
        <f t="shared" si="27"/>
        <v>1513210</v>
      </c>
    </row>
    <row r="391" spans="12:14">
      <c r="L391">
        <v>390</v>
      </c>
      <c r="M391" s="72">
        <f>SUM($N$2:$N390)</f>
        <v>196970150</v>
      </c>
      <c r="N391">
        <f t="shared" si="27"/>
        <v>1521000</v>
      </c>
    </row>
    <row r="392" spans="12:14">
      <c r="L392">
        <v>391</v>
      </c>
      <c r="M392" s="72">
        <f>SUM($N$2:$N391)</f>
        <v>198491150</v>
      </c>
      <c r="N392">
        <f t="shared" si="27"/>
        <v>1528810</v>
      </c>
    </row>
    <row r="393" spans="12:14">
      <c r="L393">
        <v>392</v>
      </c>
      <c r="M393" s="72">
        <f>SUM($N$2:$N392)</f>
        <v>200019960</v>
      </c>
      <c r="N393">
        <f t="shared" si="27"/>
        <v>1536640</v>
      </c>
    </row>
    <row r="394" spans="12:14">
      <c r="L394">
        <v>393</v>
      </c>
      <c r="M394" s="72">
        <f>SUM($N$2:$N393)</f>
        <v>201556600</v>
      </c>
      <c r="N394">
        <f t="shared" si="27"/>
        <v>1544490</v>
      </c>
    </row>
    <row r="395" spans="12:14">
      <c r="L395">
        <v>394</v>
      </c>
      <c r="M395" s="72">
        <f>SUM($N$2:$N394)</f>
        <v>203101090</v>
      </c>
      <c r="N395">
        <f t="shared" si="27"/>
        <v>1552360</v>
      </c>
    </row>
    <row r="396" spans="12:14">
      <c r="L396">
        <v>395</v>
      </c>
      <c r="M396" s="72">
        <f>SUM($N$2:$N395)</f>
        <v>204653450</v>
      </c>
      <c r="N396">
        <f t="shared" si="27"/>
        <v>1560250</v>
      </c>
    </row>
    <row r="397" spans="12:14">
      <c r="L397">
        <v>396</v>
      </c>
      <c r="M397" s="72">
        <f>SUM($N$2:$N396)</f>
        <v>206213700</v>
      </c>
      <c r="N397">
        <f t="shared" si="27"/>
        <v>1568160</v>
      </c>
    </row>
    <row r="398" spans="12:14">
      <c r="L398">
        <v>397</v>
      </c>
      <c r="M398" s="72">
        <f>SUM($N$2:$N397)</f>
        <v>207781860</v>
      </c>
      <c r="N398">
        <f t="shared" si="27"/>
        <v>1576090</v>
      </c>
    </row>
    <row r="399" spans="12:14">
      <c r="L399">
        <v>398</v>
      </c>
      <c r="M399" s="72">
        <f>SUM($N$2:$N398)</f>
        <v>209357950</v>
      </c>
      <c r="N399">
        <f t="shared" si="27"/>
        <v>1584040</v>
      </c>
    </row>
    <row r="400" spans="12:14">
      <c r="L400">
        <v>399</v>
      </c>
      <c r="M400" s="72">
        <f>SUM($N$2:$N399)</f>
        <v>210941990</v>
      </c>
      <c r="N400">
        <f t="shared" si="27"/>
        <v>1592010</v>
      </c>
    </row>
    <row r="401" spans="12:14">
      <c r="L401">
        <v>400</v>
      </c>
      <c r="M401" s="72">
        <f>SUM($N$2:$N400)</f>
        <v>212534000</v>
      </c>
      <c r="N401">
        <f t="shared" si="27"/>
        <v>1600000</v>
      </c>
    </row>
    <row r="402" spans="12:14">
      <c r="L402">
        <v>401</v>
      </c>
      <c r="M402" s="72">
        <f>SUM($N$2:$N401)</f>
        <v>214134000</v>
      </c>
      <c r="N402">
        <f t="shared" si="27"/>
        <v>1608010</v>
      </c>
    </row>
    <row r="403" spans="12:14">
      <c r="L403">
        <v>402</v>
      </c>
      <c r="M403" s="72">
        <f>SUM($N$2:$N402)</f>
        <v>215742010</v>
      </c>
      <c r="N403">
        <f t="shared" si="27"/>
        <v>1616040</v>
      </c>
    </row>
    <row r="404" spans="12:14">
      <c r="L404">
        <v>403</v>
      </c>
      <c r="M404" s="72">
        <f>SUM($N$2:$N403)</f>
        <v>217358050</v>
      </c>
      <c r="N404">
        <f t="shared" si="27"/>
        <v>1624090</v>
      </c>
    </row>
    <row r="405" spans="12:14">
      <c r="L405">
        <v>404</v>
      </c>
      <c r="M405" s="72">
        <f>SUM($N$2:$N404)</f>
        <v>218982140</v>
      </c>
      <c r="N405">
        <f t="shared" si="27"/>
        <v>1632160</v>
      </c>
    </row>
    <row r="406" spans="12:14">
      <c r="L406">
        <v>405</v>
      </c>
      <c r="M406" s="72">
        <f>SUM($N$2:$N405)</f>
        <v>220614300</v>
      </c>
      <c r="N406">
        <f t="shared" si="27"/>
        <v>1640250</v>
      </c>
    </row>
    <row r="407" spans="12:14">
      <c r="L407">
        <v>406</v>
      </c>
      <c r="M407" s="72">
        <f>SUM($N$2:$N406)</f>
        <v>222254550</v>
      </c>
      <c r="N407">
        <f t="shared" si="27"/>
        <v>1648360</v>
      </c>
    </row>
    <row r="408" spans="12:14">
      <c r="L408">
        <v>407</v>
      </c>
      <c r="M408" s="72">
        <f>SUM($N$2:$N407)</f>
        <v>223902910</v>
      </c>
      <c r="N408">
        <f t="shared" si="27"/>
        <v>1656490</v>
      </c>
    </row>
    <row r="409" spans="12:14">
      <c r="L409">
        <v>408</v>
      </c>
      <c r="M409" s="72">
        <f>SUM($N$2:$N408)</f>
        <v>225559400</v>
      </c>
      <c r="N409">
        <f t="shared" si="27"/>
        <v>1664640</v>
      </c>
    </row>
    <row r="410" spans="12:14">
      <c r="L410">
        <v>409</v>
      </c>
      <c r="M410" s="72">
        <f>SUM($N$2:$N409)</f>
        <v>227224040</v>
      </c>
      <c r="N410">
        <f t="shared" si="27"/>
        <v>1672810</v>
      </c>
    </row>
    <row r="411" spans="12:14">
      <c r="L411">
        <v>410</v>
      </c>
      <c r="M411" s="72">
        <f>SUM($N$2:$N410)</f>
        <v>228896850</v>
      </c>
      <c r="N411">
        <f t="shared" si="27"/>
        <v>1681000</v>
      </c>
    </row>
    <row r="412" spans="12:14">
      <c r="L412">
        <v>411</v>
      </c>
      <c r="M412" s="72">
        <f>SUM($N$2:$N411)</f>
        <v>230577850</v>
      </c>
      <c r="N412">
        <f t="shared" si="27"/>
        <v>1689210</v>
      </c>
    </row>
    <row r="413" spans="12:14">
      <c r="L413">
        <v>412</v>
      </c>
      <c r="M413" s="72">
        <f>SUM($N$2:$N412)</f>
        <v>232267060</v>
      </c>
      <c r="N413">
        <f t="shared" si="27"/>
        <v>1697440</v>
      </c>
    </row>
    <row r="414" spans="12:14">
      <c r="L414">
        <v>413</v>
      </c>
      <c r="M414" s="72">
        <f>SUM($N$2:$N413)</f>
        <v>233964500</v>
      </c>
      <c r="N414">
        <f t="shared" si="27"/>
        <v>1705690</v>
      </c>
    </row>
    <row r="415" spans="12:14">
      <c r="L415">
        <v>414</v>
      </c>
      <c r="M415" s="72">
        <f>SUM($N$2:$N414)</f>
        <v>235670190</v>
      </c>
      <c r="N415">
        <f t="shared" si="27"/>
        <v>1713960</v>
      </c>
    </row>
    <row r="416" spans="12:14">
      <c r="L416">
        <v>415</v>
      </c>
      <c r="M416" s="72">
        <f>SUM($N$2:$N415)</f>
        <v>237384150</v>
      </c>
      <c r="N416">
        <f t="shared" si="27"/>
        <v>1722250</v>
      </c>
    </row>
    <row r="417" spans="12:14">
      <c r="L417">
        <v>416</v>
      </c>
      <c r="M417" s="72">
        <f>SUM($N$2:$N416)</f>
        <v>239106400</v>
      </c>
      <c r="N417">
        <f t="shared" si="27"/>
        <v>1730560</v>
      </c>
    </row>
    <row r="418" spans="12:14">
      <c r="L418">
        <v>417</v>
      </c>
      <c r="M418" s="72">
        <f>SUM($N$2:$N417)</f>
        <v>240836960</v>
      </c>
      <c r="N418">
        <f t="shared" si="27"/>
        <v>1738890</v>
      </c>
    </row>
    <row r="419" spans="12:14">
      <c r="L419">
        <v>418</v>
      </c>
      <c r="M419" s="72">
        <f>SUM($N$2:$N418)</f>
        <v>242575850</v>
      </c>
      <c r="N419">
        <f t="shared" si="27"/>
        <v>1747240</v>
      </c>
    </row>
    <row r="420" spans="12:14">
      <c r="L420">
        <v>419</v>
      </c>
      <c r="M420" s="72">
        <f>SUM($N$2:$N419)</f>
        <v>244323090</v>
      </c>
      <c r="N420">
        <f t="shared" si="27"/>
        <v>1755610</v>
      </c>
    </row>
    <row r="421" spans="12:14">
      <c r="L421">
        <v>420</v>
      </c>
      <c r="M421" s="72">
        <f>SUM($N$2:$N420)</f>
        <v>246078700</v>
      </c>
      <c r="N421">
        <f t="shared" si="27"/>
        <v>1764000</v>
      </c>
    </row>
    <row r="422" spans="12:14">
      <c r="L422">
        <v>421</v>
      </c>
      <c r="M422" s="72">
        <f>SUM($N$2:$N421)</f>
        <v>247842700</v>
      </c>
      <c r="N422">
        <f t="shared" si="27"/>
        <v>1772410</v>
      </c>
    </row>
    <row r="423" spans="12:14">
      <c r="L423">
        <v>422</v>
      </c>
      <c r="M423" s="72">
        <f>SUM($N$2:$N422)</f>
        <v>249615110</v>
      </c>
      <c r="N423">
        <f t="shared" si="27"/>
        <v>1780840</v>
      </c>
    </row>
    <row r="424" spans="12:14">
      <c r="L424">
        <v>423</v>
      </c>
      <c r="M424" s="72">
        <f>SUM($N$2:$N423)</f>
        <v>251395950</v>
      </c>
      <c r="N424">
        <f t="shared" si="27"/>
        <v>1789290</v>
      </c>
    </row>
    <row r="425" spans="12:14">
      <c r="L425">
        <v>424</v>
      </c>
      <c r="M425" s="72">
        <f>SUM($N$2:$N424)</f>
        <v>253185240</v>
      </c>
      <c r="N425">
        <f t="shared" si="27"/>
        <v>1797760</v>
      </c>
    </row>
    <row r="426" spans="12:14">
      <c r="L426">
        <v>425</v>
      </c>
      <c r="M426" s="72">
        <f>SUM($N$2:$N425)</f>
        <v>254983000</v>
      </c>
      <c r="N426">
        <f t="shared" si="27"/>
        <v>1806250</v>
      </c>
    </row>
    <row r="427" spans="12:14">
      <c r="L427">
        <v>426</v>
      </c>
      <c r="M427" s="72">
        <f>SUM($N$2:$N426)</f>
        <v>256789250</v>
      </c>
      <c r="N427">
        <f t="shared" si="27"/>
        <v>1814760</v>
      </c>
    </row>
    <row r="428" spans="12:14">
      <c r="L428">
        <v>427</v>
      </c>
      <c r="M428" s="72">
        <f>SUM($N$2:$N427)</f>
        <v>258604010</v>
      </c>
      <c r="N428">
        <f t="shared" si="27"/>
        <v>1823290</v>
      </c>
    </row>
    <row r="429" spans="12:14">
      <c r="L429">
        <v>428</v>
      </c>
      <c r="M429" s="72">
        <f>SUM($N$2:$N428)</f>
        <v>260427300</v>
      </c>
      <c r="N429">
        <f t="shared" si="27"/>
        <v>1831840</v>
      </c>
    </row>
    <row r="430" spans="12:14">
      <c r="L430">
        <v>429</v>
      </c>
      <c r="M430" s="72">
        <f>SUM($N$2:$N429)</f>
        <v>262259140</v>
      </c>
      <c r="N430">
        <f t="shared" si="27"/>
        <v>1840410</v>
      </c>
    </row>
    <row r="431" spans="12:14">
      <c r="L431">
        <v>430</v>
      </c>
      <c r="M431" s="72">
        <f>SUM($N$2:$N430)</f>
        <v>264099550</v>
      </c>
      <c r="N431">
        <f t="shared" si="27"/>
        <v>1849000</v>
      </c>
    </row>
    <row r="432" spans="12:14">
      <c r="L432">
        <v>431</v>
      </c>
      <c r="M432" s="72">
        <f>SUM($N$2:$N431)</f>
        <v>265948550</v>
      </c>
      <c r="N432">
        <f t="shared" si="27"/>
        <v>1857610</v>
      </c>
    </row>
    <row r="433" spans="12:14">
      <c r="L433">
        <v>432</v>
      </c>
      <c r="M433" s="72">
        <f>SUM($N$2:$N432)</f>
        <v>267806160</v>
      </c>
      <c r="N433">
        <f t="shared" si="27"/>
        <v>1866240</v>
      </c>
    </row>
    <row r="434" spans="12:14">
      <c r="L434">
        <v>433</v>
      </c>
      <c r="M434" s="72">
        <f>SUM($N$2:$N433)</f>
        <v>269672400</v>
      </c>
      <c r="N434">
        <f t="shared" si="27"/>
        <v>1874890</v>
      </c>
    </row>
    <row r="435" spans="12:14">
      <c r="L435">
        <v>434</v>
      </c>
      <c r="M435" s="72">
        <f>SUM($N$2:$N434)</f>
        <v>271547290</v>
      </c>
      <c r="N435">
        <f t="shared" si="27"/>
        <v>1883560</v>
      </c>
    </row>
    <row r="436" spans="12:14">
      <c r="L436">
        <v>435</v>
      </c>
      <c r="M436" s="72">
        <f>SUM($N$2:$N435)</f>
        <v>273430850</v>
      </c>
      <c r="N436">
        <f t="shared" si="27"/>
        <v>1892250</v>
      </c>
    </row>
    <row r="437" spans="12:14">
      <c r="L437">
        <v>436</v>
      </c>
      <c r="M437" s="72">
        <f>SUM($N$2:$N436)</f>
        <v>275323100</v>
      </c>
      <c r="N437">
        <f t="shared" si="27"/>
        <v>1900960</v>
      </c>
    </row>
    <row r="438" spans="12:14">
      <c r="L438">
        <v>437</v>
      </c>
      <c r="M438" s="72">
        <f>SUM($N$2:$N437)</f>
        <v>277224060</v>
      </c>
      <c r="N438">
        <f t="shared" si="27"/>
        <v>1909690</v>
      </c>
    </row>
    <row r="439" spans="12:14">
      <c r="L439">
        <v>438</v>
      </c>
      <c r="M439" s="72">
        <f>SUM($N$2:$N438)</f>
        <v>279133750</v>
      </c>
      <c r="N439">
        <f t="shared" si="27"/>
        <v>1918440</v>
      </c>
    </row>
    <row r="440" spans="12:14">
      <c r="L440">
        <v>439</v>
      </c>
      <c r="M440" s="72">
        <f>SUM($N$2:$N439)</f>
        <v>281052190</v>
      </c>
      <c r="N440">
        <f t="shared" si="27"/>
        <v>1927210</v>
      </c>
    </row>
    <row r="441" spans="12:14">
      <c r="L441">
        <v>440</v>
      </c>
      <c r="M441" s="72">
        <f>SUM($N$2:$N440)</f>
        <v>282979400</v>
      </c>
      <c r="N441">
        <f t="shared" si="27"/>
        <v>1936000</v>
      </c>
    </row>
    <row r="442" spans="12:14">
      <c r="L442">
        <v>441</v>
      </c>
      <c r="M442" s="72">
        <f>SUM($N$2:$N441)</f>
        <v>284915400</v>
      </c>
      <c r="N442">
        <f t="shared" si="27"/>
        <v>1944810</v>
      </c>
    </row>
    <row r="443" spans="12:14">
      <c r="L443">
        <v>442</v>
      </c>
      <c r="M443" s="72">
        <f>SUM($N$2:$N442)</f>
        <v>286860210</v>
      </c>
      <c r="N443">
        <f t="shared" si="27"/>
        <v>1953640</v>
      </c>
    </row>
    <row r="444" spans="12:14">
      <c r="L444">
        <v>443</v>
      </c>
      <c r="M444" s="72">
        <f>SUM($N$2:$N443)</f>
        <v>288813850</v>
      </c>
      <c r="N444">
        <f t="shared" si="27"/>
        <v>1962490</v>
      </c>
    </row>
    <row r="445" spans="12:14">
      <c r="L445">
        <v>444</v>
      </c>
      <c r="M445" s="72">
        <f>SUM($N$2:$N444)</f>
        <v>290776340</v>
      </c>
      <c r="N445">
        <f t="shared" si="27"/>
        <v>1971360</v>
      </c>
    </row>
    <row r="446" spans="12:14">
      <c r="L446">
        <v>445</v>
      </c>
      <c r="M446" s="72">
        <f>SUM($N$2:$N445)</f>
        <v>292747700</v>
      </c>
      <c r="N446">
        <f t="shared" si="27"/>
        <v>1980250</v>
      </c>
    </row>
    <row r="447" spans="12:14">
      <c r="L447">
        <v>446</v>
      </c>
      <c r="M447" s="72">
        <f>SUM($N$2:$N446)</f>
        <v>294727950</v>
      </c>
      <c r="N447">
        <f t="shared" si="27"/>
        <v>1989160</v>
      </c>
    </row>
    <row r="448" spans="12:14">
      <c r="L448">
        <v>447</v>
      </c>
      <c r="M448" s="72">
        <f>SUM($N$2:$N447)</f>
        <v>296717110</v>
      </c>
      <c r="N448">
        <f t="shared" si="27"/>
        <v>1998090</v>
      </c>
    </row>
    <row r="449" spans="12:14">
      <c r="L449">
        <v>448</v>
      </c>
      <c r="M449" s="72">
        <f>SUM($N$2:$N448)</f>
        <v>298715200</v>
      </c>
      <c r="N449">
        <f t="shared" si="27"/>
        <v>2007040</v>
      </c>
    </row>
    <row r="450" spans="12:14">
      <c r="L450">
        <v>449</v>
      </c>
      <c r="M450" s="72">
        <f>SUM($N$2:$N449)</f>
        <v>300722240</v>
      </c>
      <c r="N450">
        <f t="shared" si="27"/>
        <v>2016010</v>
      </c>
    </row>
    <row r="451" spans="12:14">
      <c r="L451">
        <v>450</v>
      </c>
      <c r="M451" s="72">
        <f>SUM($N$2:$N450)</f>
        <v>302738250</v>
      </c>
      <c r="N451">
        <f t="shared" ref="N451:N514" si="28">10*L451^2</f>
        <v>2025000</v>
      </c>
    </row>
    <row r="452" spans="12:14">
      <c r="L452">
        <v>451</v>
      </c>
      <c r="M452" s="72">
        <f>SUM($N$2:$N451)</f>
        <v>304763250</v>
      </c>
      <c r="N452">
        <f t="shared" si="28"/>
        <v>2034010</v>
      </c>
    </row>
    <row r="453" spans="12:14">
      <c r="L453">
        <v>452</v>
      </c>
      <c r="M453" s="72">
        <f>SUM($N$2:$N452)</f>
        <v>306797260</v>
      </c>
      <c r="N453">
        <f t="shared" si="28"/>
        <v>2043040</v>
      </c>
    </row>
    <row r="454" spans="12:14">
      <c r="L454">
        <v>453</v>
      </c>
      <c r="M454" s="72">
        <f>SUM($N$2:$N453)</f>
        <v>308840300</v>
      </c>
      <c r="N454">
        <f t="shared" si="28"/>
        <v>2052090</v>
      </c>
    </row>
    <row r="455" spans="12:14">
      <c r="L455">
        <v>454</v>
      </c>
      <c r="M455" s="72">
        <f>SUM($N$2:$N454)</f>
        <v>310892390</v>
      </c>
      <c r="N455">
        <f t="shared" si="28"/>
        <v>2061160</v>
      </c>
    </row>
    <row r="456" spans="12:14">
      <c r="L456">
        <v>455</v>
      </c>
      <c r="M456" s="72">
        <f>SUM($N$2:$N455)</f>
        <v>312953550</v>
      </c>
      <c r="N456">
        <f t="shared" si="28"/>
        <v>2070250</v>
      </c>
    </row>
    <row r="457" spans="12:14">
      <c r="L457">
        <v>456</v>
      </c>
      <c r="M457" s="72">
        <f>SUM($N$2:$N456)</f>
        <v>315023800</v>
      </c>
      <c r="N457">
        <f t="shared" si="28"/>
        <v>2079360</v>
      </c>
    </row>
    <row r="458" spans="12:14">
      <c r="L458">
        <v>457</v>
      </c>
      <c r="M458" s="72">
        <f>SUM($N$2:$N457)</f>
        <v>317103160</v>
      </c>
      <c r="N458">
        <f t="shared" si="28"/>
        <v>2088490</v>
      </c>
    </row>
    <row r="459" spans="12:14">
      <c r="L459">
        <v>458</v>
      </c>
      <c r="M459" s="72">
        <f>SUM($N$2:$N458)</f>
        <v>319191650</v>
      </c>
      <c r="N459">
        <f t="shared" si="28"/>
        <v>2097640</v>
      </c>
    </row>
    <row r="460" spans="12:14">
      <c r="L460">
        <v>459</v>
      </c>
      <c r="M460" s="72">
        <f>SUM($N$2:$N459)</f>
        <v>321289290</v>
      </c>
      <c r="N460">
        <f t="shared" si="28"/>
        <v>2106810</v>
      </c>
    </row>
    <row r="461" spans="12:14">
      <c r="L461">
        <v>460</v>
      </c>
      <c r="M461" s="72">
        <f>SUM($N$2:$N460)</f>
        <v>323396100</v>
      </c>
      <c r="N461">
        <f t="shared" si="28"/>
        <v>2116000</v>
      </c>
    </row>
    <row r="462" spans="12:14">
      <c r="L462">
        <v>461</v>
      </c>
      <c r="M462" s="72">
        <f>SUM($N$2:$N461)</f>
        <v>325512100</v>
      </c>
      <c r="N462">
        <f t="shared" si="28"/>
        <v>2125210</v>
      </c>
    </row>
    <row r="463" spans="12:14">
      <c r="L463">
        <v>462</v>
      </c>
      <c r="M463" s="72">
        <f>SUM($N$2:$N462)</f>
        <v>327637310</v>
      </c>
      <c r="N463">
        <f t="shared" si="28"/>
        <v>2134440</v>
      </c>
    </row>
    <row r="464" spans="12:14">
      <c r="L464">
        <v>463</v>
      </c>
      <c r="M464" s="72">
        <f>SUM($N$2:$N463)</f>
        <v>329771750</v>
      </c>
      <c r="N464">
        <f t="shared" si="28"/>
        <v>2143690</v>
      </c>
    </row>
    <row r="465" spans="12:14">
      <c r="L465">
        <v>464</v>
      </c>
      <c r="M465" s="72">
        <f>SUM($N$2:$N464)</f>
        <v>331915440</v>
      </c>
      <c r="N465">
        <f t="shared" si="28"/>
        <v>2152960</v>
      </c>
    </row>
    <row r="466" spans="12:14">
      <c r="L466">
        <v>465</v>
      </c>
      <c r="M466" s="72">
        <f>SUM($N$2:$N465)</f>
        <v>334068400</v>
      </c>
      <c r="N466">
        <f t="shared" si="28"/>
        <v>2162250</v>
      </c>
    </row>
    <row r="467" spans="12:14">
      <c r="L467">
        <v>466</v>
      </c>
      <c r="M467" s="72">
        <f>SUM($N$2:$N466)</f>
        <v>336230650</v>
      </c>
      <c r="N467">
        <f t="shared" si="28"/>
        <v>2171560</v>
      </c>
    </row>
    <row r="468" spans="12:14">
      <c r="L468">
        <v>467</v>
      </c>
      <c r="M468" s="72">
        <f>SUM($N$2:$N467)</f>
        <v>338402210</v>
      </c>
      <c r="N468">
        <f t="shared" si="28"/>
        <v>2180890</v>
      </c>
    </row>
    <row r="469" spans="12:14">
      <c r="L469">
        <v>468</v>
      </c>
      <c r="M469" s="72">
        <f>SUM($N$2:$N468)</f>
        <v>340583100</v>
      </c>
      <c r="N469">
        <f t="shared" si="28"/>
        <v>2190240</v>
      </c>
    </row>
    <row r="470" spans="12:14">
      <c r="L470">
        <v>469</v>
      </c>
      <c r="M470" s="72">
        <f>SUM($N$2:$N469)</f>
        <v>342773340</v>
      </c>
      <c r="N470">
        <f t="shared" si="28"/>
        <v>2199610</v>
      </c>
    </row>
    <row r="471" spans="12:14">
      <c r="L471">
        <v>470</v>
      </c>
      <c r="M471" s="72">
        <f>SUM($N$2:$N470)</f>
        <v>344972950</v>
      </c>
      <c r="N471">
        <f t="shared" si="28"/>
        <v>2209000</v>
      </c>
    </row>
    <row r="472" spans="12:14">
      <c r="L472">
        <v>471</v>
      </c>
      <c r="M472" s="72">
        <f>SUM($N$2:$N471)</f>
        <v>347181950</v>
      </c>
      <c r="N472">
        <f t="shared" si="28"/>
        <v>2218410</v>
      </c>
    </row>
    <row r="473" spans="12:14">
      <c r="L473">
        <v>472</v>
      </c>
      <c r="M473" s="72">
        <f>SUM($N$2:$N472)</f>
        <v>349400360</v>
      </c>
      <c r="N473">
        <f t="shared" si="28"/>
        <v>2227840</v>
      </c>
    </row>
    <row r="474" spans="12:14">
      <c r="L474">
        <v>473</v>
      </c>
      <c r="M474" s="72">
        <f>SUM($N$2:$N473)</f>
        <v>351628200</v>
      </c>
      <c r="N474">
        <f t="shared" si="28"/>
        <v>2237290</v>
      </c>
    </row>
    <row r="475" spans="12:14">
      <c r="L475">
        <v>474</v>
      </c>
      <c r="M475" s="72">
        <f>SUM($N$2:$N474)</f>
        <v>353865490</v>
      </c>
      <c r="N475">
        <f t="shared" si="28"/>
        <v>2246760</v>
      </c>
    </row>
    <row r="476" spans="12:14">
      <c r="L476">
        <v>475</v>
      </c>
      <c r="M476" s="72">
        <f>SUM($N$2:$N475)</f>
        <v>356112250</v>
      </c>
      <c r="N476">
        <f t="shared" si="28"/>
        <v>2256250</v>
      </c>
    </row>
    <row r="477" spans="12:14">
      <c r="L477">
        <v>476</v>
      </c>
      <c r="M477" s="72">
        <f>SUM($N$2:$N476)</f>
        <v>358368500</v>
      </c>
      <c r="N477">
        <f t="shared" si="28"/>
        <v>2265760</v>
      </c>
    </row>
    <row r="478" spans="12:14">
      <c r="L478">
        <v>477</v>
      </c>
      <c r="M478" s="72">
        <f>SUM($N$2:$N477)</f>
        <v>360634260</v>
      </c>
      <c r="N478">
        <f t="shared" si="28"/>
        <v>2275290</v>
      </c>
    </row>
    <row r="479" spans="12:14">
      <c r="L479">
        <v>478</v>
      </c>
      <c r="M479" s="72">
        <f>SUM($N$2:$N478)</f>
        <v>362909550</v>
      </c>
      <c r="N479">
        <f t="shared" si="28"/>
        <v>2284840</v>
      </c>
    </row>
    <row r="480" spans="12:14">
      <c r="L480">
        <v>479</v>
      </c>
      <c r="M480" s="72">
        <f>SUM($N$2:$N479)</f>
        <v>365194390</v>
      </c>
      <c r="N480">
        <f t="shared" si="28"/>
        <v>2294410</v>
      </c>
    </row>
    <row r="481" spans="12:14">
      <c r="L481">
        <v>480</v>
      </c>
      <c r="M481" s="72">
        <f>SUM($N$2:$N480)</f>
        <v>367488800</v>
      </c>
      <c r="N481">
        <f t="shared" si="28"/>
        <v>2304000</v>
      </c>
    </row>
    <row r="482" spans="12:14">
      <c r="L482">
        <v>481</v>
      </c>
      <c r="M482" s="72">
        <f>SUM($N$2:$N481)</f>
        <v>369792800</v>
      </c>
      <c r="N482">
        <f t="shared" si="28"/>
        <v>2313610</v>
      </c>
    </row>
    <row r="483" spans="12:14">
      <c r="L483">
        <v>482</v>
      </c>
      <c r="M483" s="72">
        <f>SUM($N$2:$N482)</f>
        <v>372106410</v>
      </c>
      <c r="N483">
        <f t="shared" si="28"/>
        <v>2323240</v>
      </c>
    </row>
    <row r="484" spans="12:14">
      <c r="L484">
        <v>483</v>
      </c>
      <c r="M484" s="72">
        <f>SUM($N$2:$N483)</f>
        <v>374429650</v>
      </c>
      <c r="N484">
        <f t="shared" si="28"/>
        <v>2332890</v>
      </c>
    </row>
    <row r="485" spans="12:14">
      <c r="L485">
        <v>484</v>
      </c>
      <c r="M485" s="72">
        <f>SUM($N$2:$N484)</f>
        <v>376762540</v>
      </c>
      <c r="N485">
        <f t="shared" si="28"/>
        <v>2342560</v>
      </c>
    </row>
    <row r="486" spans="12:14">
      <c r="L486">
        <v>485</v>
      </c>
      <c r="M486" s="72">
        <f>SUM($N$2:$N485)</f>
        <v>379105100</v>
      </c>
      <c r="N486">
        <f t="shared" si="28"/>
        <v>2352250</v>
      </c>
    </row>
    <row r="487" spans="12:14">
      <c r="L487">
        <v>486</v>
      </c>
      <c r="M487" s="72">
        <f>SUM($N$2:$N486)</f>
        <v>381457350</v>
      </c>
      <c r="N487">
        <f t="shared" si="28"/>
        <v>2361960</v>
      </c>
    </row>
    <row r="488" spans="12:14">
      <c r="L488">
        <v>487</v>
      </c>
      <c r="M488" s="72">
        <f>SUM($N$2:$N487)</f>
        <v>383819310</v>
      </c>
      <c r="N488">
        <f t="shared" si="28"/>
        <v>2371690</v>
      </c>
    </row>
    <row r="489" spans="12:14">
      <c r="L489">
        <v>488</v>
      </c>
      <c r="M489" s="72">
        <f>SUM($N$2:$N488)</f>
        <v>386191000</v>
      </c>
      <c r="N489">
        <f t="shared" si="28"/>
        <v>2381440</v>
      </c>
    </row>
    <row r="490" spans="12:14">
      <c r="L490">
        <v>489</v>
      </c>
      <c r="M490" s="72">
        <f>SUM($N$2:$N489)</f>
        <v>388572440</v>
      </c>
      <c r="N490">
        <f t="shared" si="28"/>
        <v>2391210</v>
      </c>
    </row>
    <row r="491" spans="12:14">
      <c r="L491">
        <v>490</v>
      </c>
      <c r="M491" s="72">
        <f>SUM($N$2:$N490)</f>
        <v>390963650</v>
      </c>
      <c r="N491">
        <f t="shared" si="28"/>
        <v>2401000</v>
      </c>
    </row>
    <row r="492" spans="12:14">
      <c r="L492">
        <v>491</v>
      </c>
      <c r="M492" s="72">
        <f>SUM($N$2:$N491)</f>
        <v>393364650</v>
      </c>
      <c r="N492">
        <f t="shared" si="28"/>
        <v>2410810</v>
      </c>
    </row>
    <row r="493" spans="12:14">
      <c r="L493">
        <v>492</v>
      </c>
      <c r="M493" s="72">
        <f>SUM($N$2:$N492)</f>
        <v>395775460</v>
      </c>
      <c r="N493">
        <f t="shared" si="28"/>
        <v>2420640</v>
      </c>
    </row>
    <row r="494" spans="12:14">
      <c r="L494">
        <v>493</v>
      </c>
      <c r="M494" s="72">
        <f>SUM($N$2:$N493)</f>
        <v>398196100</v>
      </c>
      <c r="N494">
        <f t="shared" si="28"/>
        <v>2430490</v>
      </c>
    </row>
    <row r="495" spans="12:14">
      <c r="L495">
        <v>494</v>
      </c>
      <c r="M495" s="72">
        <f>SUM($N$2:$N494)</f>
        <v>400626590</v>
      </c>
      <c r="N495">
        <f t="shared" si="28"/>
        <v>2440360</v>
      </c>
    </row>
    <row r="496" spans="12:14">
      <c r="L496">
        <v>495</v>
      </c>
      <c r="M496" s="72">
        <f>SUM($N$2:$N495)</f>
        <v>403066950</v>
      </c>
      <c r="N496">
        <f t="shared" si="28"/>
        <v>2450250</v>
      </c>
    </row>
    <row r="497" spans="12:14">
      <c r="L497">
        <v>496</v>
      </c>
      <c r="M497" s="72">
        <f>SUM($N$2:$N496)</f>
        <v>405517200</v>
      </c>
      <c r="N497">
        <f t="shared" si="28"/>
        <v>2460160</v>
      </c>
    </row>
    <row r="498" spans="12:14">
      <c r="L498">
        <v>497</v>
      </c>
      <c r="M498" s="72">
        <f>SUM($N$2:$N497)</f>
        <v>407977360</v>
      </c>
      <c r="N498">
        <f t="shared" si="28"/>
        <v>2470090</v>
      </c>
    </row>
    <row r="499" spans="12:14">
      <c r="L499">
        <v>498</v>
      </c>
      <c r="M499" s="72">
        <f>SUM($N$2:$N498)</f>
        <v>410447450</v>
      </c>
      <c r="N499">
        <f t="shared" si="28"/>
        <v>2480040</v>
      </c>
    </row>
    <row r="500" spans="12:14">
      <c r="L500">
        <v>499</v>
      </c>
      <c r="M500" s="72">
        <f>SUM($N$2:$N499)</f>
        <v>412927490</v>
      </c>
      <c r="N500">
        <f t="shared" si="28"/>
        <v>2490010</v>
      </c>
    </row>
    <row r="501" spans="12:14">
      <c r="L501">
        <v>500</v>
      </c>
      <c r="M501" s="72">
        <f>SUM($N$2:$N500)</f>
        <v>415417500</v>
      </c>
      <c r="N501">
        <f t="shared" si="28"/>
        <v>2500000</v>
      </c>
    </row>
    <row r="502" spans="12:14">
      <c r="L502">
        <v>501</v>
      </c>
      <c r="M502" s="72">
        <f>SUM($N$2:$N501)</f>
        <v>417917500</v>
      </c>
      <c r="N502">
        <f t="shared" si="28"/>
        <v>2510010</v>
      </c>
    </row>
    <row r="503" spans="12:14">
      <c r="L503">
        <v>502</v>
      </c>
      <c r="M503" s="72">
        <f>SUM($N$2:$N502)</f>
        <v>420427510</v>
      </c>
      <c r="N503">
        <f t="shared" si="28"/>
        <v>2520040</v>
      </c>
    </row>
    <row r="504" spans="12:14">
      <c r="L504">
        <v>503</v>
      </c>
      <c r="M504" s="72">
        <f>SUM($N$2:$N503)</f>
        <v>422947550</v>
      </c>
      <c r="N504">
        <f t="shared" si="28"/>
        <v>2530090</v>
      </c>
    </row>
    <row r="505" spans="12:14">
      <c r="L505">
        <v>504</v>
      </c>
      <c r="M505" s="72">
        <f>SUM($N$2:$N504)</f>
        <v>425477640</v>
      </c>
      <c r="N505">
        <f t="shared" si="28"/>
        <v>2540160</v>
      </c>
    </row>
    <row r="506" spans="12:14">
      <c r="L506">
        <v>505</v>
      </c>
      <c r="M506" s="72">
        <f>SUM($N$2:$N505)</f>
        <v>428017800</v>
      </c>
      <c r="N506">
        <f t="shared" si="28"/>
        <v>2550250</v>
      </c>
    </row>
    <row r="507" spans="12:14">
      <c r="L507">
        <v>506</v>
      </c>
      <c r="M507" s="72">
        <f>SUM($N$2:$N506)</f>
        <v>430568050</v>
      </c>
      <c r="N507">
        <f t="shared" si="28"/>
        <v>2560360</v>
      </c>
    </row>
    <row r="508" spans="12:14">
      <c r="L508">
        <v>507</v>
      </c>
      <c r="M508" s="72">
        <f>SUM($N$2:$N507)</f>
        <v>433128410</v>
      </c>
      <c r="N508">
        <f t="shared" si="28"/>
        <v>2570490</v>
      </c>
    </row>
    <row r="509" spans="12:14">
      <c r="L509">
        <v>508</v>
      </c>
      <c r="M509" s="72">
        <f>SUM($N$2:$N508)</f>
        <v>435698900</v>
      </c>
      <c r="N509">
        <f t="shared" si="28"/>
        <v>2580640</v>
      </c>
    </row>
    <row r="510" spans="12:14">
      <c r="L510">
        <v>509</v>
      </c>
      <c r="M510" s="72">
        <f>SUM($N$2:$N509)</f>
        <v>438279540</v>
      </c>
      <c r="N510">
        <f t="shared" si="28"/>
        <v>2590810</v>
      </c>
    </row>
    <row r="511" spans="12:14">
      <c r="L511">
        <v>510</v>
      </c>
      <c r="M511" s="72">
        <f>SUM($N$2:$N510)</f>
        <v>440870350</v>
      </c>
      <c r="N511">
        <f t="shared" si="28"/>
        <v>2601000</v>
      </c>
    </row>
    <row r="512" spans="12:14">
      <c r="L512">
        <v>511</v>
      </c>
      <c r="M512" s="72">
        <f>SUM($N$2:$N511)</f>
        <v>443471350</v>
      </c>
      <c r="N512">
        <f t="shared" si="28"/>
        <v>2611210</v>
      </c>
    </row>
    <row r="513" spans="12:14">
      <c r="L513">
        <v>512</v>
      </c>
      <c r="M513" s="72">
        <f>SUM($N$2:$N512)</f>
        <v>446082560</v>
      </c>
      <c r="N513">
        <f t="shared" si="28"/>
        <v>2621440</v>
      </c>
    </row>
    <row r="514" spans="12:14">
      <c r="L514">
        <v>513</v>
      </c>
      <c r="M514" s="72">
        <f>SUM($N$2:$N513)</f>
        <v>448704000</v>
      </c>
      <c r="N514">
        <f t="shared" si="28"/>
        <v>2631690</v>
      </c>
    </row>
    <row r="515" spans="12:14">
      <c r="L515">
        <v>514</v>
      </c>
      <c r="M515" s="72">
        <f>SUM($N$2:$N514)</f>
        <v>451335690</v>
      </c>
      <c r="N515">
        <f t="shared" ref="N515:N578" si="29">10*L515^2</f>
        <v>2641960</v>
      </c>
    </row>
    <row r="516" spans="12:14">
      <c r="L516">
        <v>515</v>
      </c>
      <c r="M516" s="72">
        <f>SUM($N$2:$N515)</f>
        <v>453977650</v>
      </c>
      <c r="N516">
        <f t="shared" si="29"/>
        <v>2652250</v>
      </c>
    </row>
    <row r="517" spans="12:14">
      <c r="L517">
        <v>516</v>
      </c>
      <c r="M517" s="72">
        <f>SUM($N$2:$N516)</f>
        <v>456629900</v>
      </c>
      <c r="N517">
        <f t="shared" si="29"/>
        <v>2662560</v>
      </c>
    </row>
    <row r="518" spans="12:14">
      <c r="L518">
        <v>517</v>
      </c>
      <c r="M518" s="72">
        <f>SUM($N$2:$N517)</f>
        <v>459292460</v>
      </c>
      <c r="N518">
        <f t="shared" si="29"/>
        <v>2672890</v>
      </c>
    </row>
    <row r="519" spans="12:14">
      <c r="L519">
        <v>518</v>
      </c>
      <c r="M519" s="72">
        <f>SUM($N$2:$N518)</f>
        <v>461965350</v>
      </c>
      <c r="N519">
        <f t="shared" si="29"/>
        <v>2683240</v>
      </c>
    </row>
    <row r="520" spans="12:14">
      <c r="L520">
        <v>519</v>
      </c>
      <c r="M520" s="72">
        <f>SUM($N$2:$N519)</f>
        <v>464648590</v>
      </c>
      <c r="N520">
        <f t="shared" si="29"/>
        <v>2693610</v>
      </c>
    </row>
    <row r="521" spans="12:14">
      <c r="L521">
        <v>520</v>
      </c>
      <c r="M521" s="72">
        <f>SUM($N$2:$N520)</f>
        <v>467342200</v>
      </c>
      <c r="N521">
        <f t="shared" si="29"/>
        <v>2704000</v>
      </c>
    </row>
    <row r="522" spans="12:14">
      <c r="L522">
        <v>521</v>
      </c>
      <c r="M522" s="72">
        <f>SUM($N$2:$N521)</f>
        <v>470046200</v>
      </c>
      <c r="N522">
        <f t="shared" si="29"/>
        <v>2714410</v>
      </c>
    </row>
    <row r="523" spans="12:14">
      <c r="L523">
        <v>522</v>
      </c>
      <c r="M523" s="72">
        <f>SUM($N$2:$N522)</f>
        <v>472760610</v>
      </c>
      <c r="N523">
        <f t="shared" si="29"/>
        <v>2724840</v>
      </c>
    </row>
    <row r="524" spans="12:14">
      <c r="L524">
        <v>523</v>
      </c>
      <c r="M524" s="72">
        <f>SUM($N$2:$N523)</f>
        <v>475485450</v>
      </c>
      <c r="N524">
        <f t="shared" si="29"/>
        <v>2735290</v>
      </c>
    </row>
    <row r="525" spans="12:14">
      <c r="L525">
        <v>524</v>
      </c>
      <c r="M525" s="72">
        <f>SUM($N$2:$N524)</f>
        <v>478220740</v>
      </c>
      <c r="N525">
        <f t="shared" si="29"/>
        <v>2745760</v>
      </c>
    </row>
    <row r="526" spans="12:14">
      <c r="L526">
        <v>525</v>
      </c>
      <c r="M526" s="72">
        <f>SUM($N$2:$N525)</f>
        <v>480966500</v>
      </c>
      <c r="N526">
        <f t="shared" si="29"/>
        <v>2756250</v>
      </c>
    </row>
    <row r="527" spans="12:14">
      <c r="L527">
        <v>526</v>
      </c>
      <c r="M527" s="72">
        <f>SUM($N$2:$N526)</f>
        <v>483722750</v>
      </c>
      <c r="N527">
        <f t="shared" si="29"/>
        <v>2766760</v>
      </c>
    </row>
    <row r="528" spans="12:14">
      <c r="L528">
        <v>527</v>
      </c>
      <c r="M528" s="72">
        <f>SUM($N$2:$N527)</f>
        <v>486489510</v>
      </c>
      <c r="N528">
        <f t="shared" si="29"/>
        <v>2777290</v>
      </c>
    </row>
    <row r="529" spans="12:14">
      <c r="L529">
        <v>528</v>
      </c>
      <c r="M529" s="72">
        <f>SUM($N$2:$N528)</f>
        <v>489266800</v>
      </c>
      <c r="N529">
        <f t="shared" si="29"/>
        <v>2787840</v>
      </c>
    </row>
    <row r="530" spans="12:14">
      <c r="L530">
        <v>529</v>
      </c>
      <c r="M530" s="72">
        <f>SUM($N$2:$N529)</f>
        <v>492054640</v>
      </c>
      <c r="N530">
        <f t="shared" si="29"/>
        <v>2798410</v>
      </c>
    </row>
    <row r="531" spans="12:14">
      <c r="L531">
        <v>530</v>
      </c>
      <c r="M531" s="72">
        <f>SUM($N$2:$N530)</f>
        <v>494853050</v>
      </c>
      <c r="N531">
        <f t="shared" si="29"/>
        <v>2809000</v>
      </c>
    </row>
    <row r="532" spans="12:14">
      <c r="L532">
        <v>531</v>
      </c>
      <c r="M532" s="72">
        <f>SUM($N$2:$N531)</f>
        <v>497662050</v>
      </c>
      <c r="N532">
        <f t="shared" si="29"/>
        <v>2819610</v>
      </c>
    </row>
    <row r="533" spans="12:14">
      <c r="L533">
        <v>532</v>
      </c>
      <c r="M533" s="72">
        <f>SUM($N$2:$N532)</f>
        <v>500481660</v>
      </c>
      <c r="N533">
        <f t="shared" si="29"/>
        <v>2830240</v>
      </c>
    </row>
    <row r="534" spans="12:14">
      <c r="L534">
        <v>533</v>
      </c>
      <c r="M534" s="72">
        <f>SUM($N$2:$N533)</f>
        <v>503311900</v>
      </c>
      <c r="N534">
        <f t="shared" si="29"/>
        <v>2840890</v>
      </c>
    </row>
    <row r="535" spans="12:14">
      <c r="L535">
        <v>534</v>
      </c>
      <c r="M535" s="72">
        <f>SUM($N$2:$N534)</f>
        <v>506152790</v>
      </c>
      <c r="N535">
        <f t="shared" si="29"/>
        <v>2851560</v>
      </c>
    </row>
    <row r="536" spans="12:14">
      <c r="L536">
        <v>535</v>
      </c>
      <c r="M536" s="72">
        <f>SUM($N$2:$N535)</f>
        <v>509004350</v>
      </c>
      <c r="N536">
        <f t="shared" si="29"/>
        <v>2862250</v>
      </c>
    </row>
    <row r="537" spans="12:14">
      <c r="L537">
        <v>536</v>
      </c>
      <c r="M537" s="72">
        <f>SUM($N$2:$N536)</f>
        <v>511866600</v>
      </c>
      <c r="N537">
        <f t="shared" si="29"/>
        <v>2872960</v>
      </c>
    </row>
    <row r="538" spans="12:14">
      <c r="L538">
        <v>537</v>
      </c>
      <c r="M538" s="72">
        <f>SUM($N$2:$N537)</f>
        <v>514739560</v>
      </c>
      <c r="N538">
        <f t="shared" si="29"/>
        <v>2883690</v>
      </c>
    </row>
    <row r="539" spans="12:14">
      <c r="L539">
        <v>538</v>
      </c>
      <c r="M539" s="72">
        <f>SUM($N$2:$N538)</f>
        <v>517623250</v>
      </c>
      <c r="N539">
        <f t="shared" si="29"/>
        <v>2894440</v>
      </c>
    </row>
    <row r="540" spans="12:14">
      <c r="L540">
        <v>539</v>
      </c>
      <c r="M540" s="72">
        <f>SUM($N$2:$N539)</f>
        <v>520517690</v>
      </c>
      <c r="N540">
        <f t="shared" si="29"/>
        <v>2905210</v>
      </c>
    </row>
    <row r="541" spans="12:14">
      <c r="L541">
        <v>540</v>
      </c>
      <c r="M541" s="72">
        <f>SUM($N$2:$N540)</f>
        <v>523422900</v>
      </c>
      <c r="N541">
        <f t="shared" si="29"/>
        <v>2916000</v>
      </c>
    </row>
    <row r="542" spans="12:14">
      <c r="L542">
        <v>541</v>
      </c>
      <c r="M542" s="72">
        <f>SUM($N$2:$N541)</f>
        <v>526338900</v>
      </c>
      <c r="N542">
        <f t="shared" si="29"/>
        <v>2926810</v>
      </c>
    </row>
    <row r="543" spans="12:14">
      <c r="L543">
        <v>542</v>
      </c>
      <c r="M543" s="72">
        <f>SUM($N$2:$N542)</f>
        <v>529265710</v>
      </c>
      <c r="N543">
        <f t="shared" si="29"/>
        <v>2937640</v>
      </c>
    </row>
    <row r="544" spans="12:14">
      <c r="L544">
        <v>543</v>
      </c>
      <c r="M544" s="72">
        <f>SUM($N$2:$N543)</f>
        <v>532203350</v>
      </c>
      <c r="N544">
        <f t="shared" si="29"/>
        <v>2948490</v>
      </c>
    </row>
    <row r="545" spans="12:14">
      <c r="L545">
        <v>544</v>
      </c>
      <c r="M545" s="72">
        <f>SUM($N$2:$N544)</f>
        <v>535151840</v>
      </c>
      <c r="N545">
        <f t="shared" si="29"/>
        <v>2959360</v>
      </c>
    </row>
    <row r="546" spans="12:14">
      <c r="L546">
        <v>545</v>
      </c>
      <c r="M546" s="72">
        <f>SUM($N$2:$N545)</f>
        <v>538111200</v>
      </c>
      <c r="N546">
        <f t="shared" si="29"/>
        <v>2970250</v>
      </c>
    </row>
    <row r="547" spans="12:14">
      <c r="L547">
        <v>546</v>
      </c>
      <c r="M547" s="72">
        <f>SUM($N$2:$N546)</f>
        <v>541081450</v>
      </c>
      <c r="N547">
        <f t="shared" si="29"/>
        <v>2981160</v>
      </c>
    </row>
    <row r="548" spans="12:14">
      <c r="L548">
        <v>547</v>
      </c>
      <c r="M548" s="72">
        <f>SUM($N$2:$N547)</f>
        <v>544062610</v>
      </c>
      <c r="N548">
        <f t="shared" si="29"/>
        <v>2992090</v>
      </c>
    </row>
    <row r="549" spans="12:14">
      <c r="L549">
        <v>548</v>
      </c>
      <c r="M549" s="72">
        <f>SUM($N$2:$N548)</f>
        <v>547054700</v>
      </c>
      <c r="N549">
        <f t="shared" si="29"/>
        <v>3003040</v>
      </c>
    </row>
    <row r="550" spans="12:14">
      <c r="L550">
        <v>549</v>
      </c>
      <c r="M550" s="72">
        <f>SUM($N$2:$N549)</f>
        <v>550057740</v>
      </c>
      <c r="N550">
        <f t="shared" si="29"/>
        <v>3014010</v>
      </c>
    </row>
    <row r="551" spans="12:14">
      <c r="L551">
        <v>550</v>
      </c>
      <c r="M551" s="72">
        <f>SUM($N$2:$N550)</f>
        <v>553071750</v>
      </c>
      <c r="N551">
        <f t="shared" si="29"/>
        <v>3025000</v>
      </c>
    </row>
    <row r="552" spans="12:14">
      <c r="L552">
        <v>551</v>
      </c>
      <c r="M552" s="72">
        <f>SUM($N$2:$N551)</f>
        <v>556096750</v>
      </c>
      <c r="N552">
        <f t="shared" si="29"/>
        <v>3036010</v>
      </c>
    </row>
    <row r="553" spans="12:14">
      <c r="L553">
        <v>552</v>
      </c>
      <c r="M553" s="72">
        <f>SUM($N$2:$N552)</f>
        <v>559132760</v>
      </c>
      <c r="N553">
        <f t="shared" si="29"/>
        <v>3047040</v>
      </c>
    </row>
    <row r="554" spans="12:14">
      <c r="L554">
        <v>553</v>
      </c>
      <c r="M554" s="72">
        <f>SUM($N$2:$N553)</f>
        <v>562179800</v>
      </c>
      <c r="N554">
        <f t="shared" si="29"/>
        <v>3058090</v>
      </c>
    </row>
    <row r="555" spans="12:14">
      <c r="L555">
        <v>554</v>
      </c>
      <c r="M555" s="72">
        <f>SUM($N$2:$N554)</f>
        <v>565237890</v>
      </c>
      <c r="N555">
        <f t="shared" si="29"/>
        <v>3069160</v>
      </c>
    </row>
    <row r="556" spans="12:14">
      <c r="L556">
        <v>555</v>
      </c>
      <c r="M556" s="72">
        <f>SUM($N$2:$N555)</f>
        <v>568307050</v>
      </c>
      <c r="N556">
        <f t="shared" si="29"/>
        <v>3080250</v>
      </c>
    </row>
    <row r="557" spans="12:14">
      <c r="L557">
        <v>556</v>
      </c>
      <c r="M557" s="72">
        <f>SUM($N$2:$N556)</f>
        <v>571387300</v>
      </c>
      <c r="N557">
        <f t="shared" si="29"/>
        <v>3091360</v>
      </c>
    </row>
    <row r="558" spans="12:14">
      <c r="L558">
        <v>557</v>
      </c>
      <c r="M558" s="72">
        <f>SUM($N$2:$N557)</f>
        <v>574478660</v>
      </c>
      <c r="N558">
        <f t="shared" si="29"/>
        <v>3102490</v>
      </c>
    </row>
    <row r="559" spans="12:14">
      <c r="L559">
        <v>558</v>
      </c>
      <c r="M559" s="72">
        <f>SUM($N$2:$N558)</f>
        <v>577581150</v>
      </c>
      <c r="N559">
        <f t="shared" si="29"/>
        <v>3113640</v>
      </c>
    </row>
    <row r="560" spans="12:14">
      <c r="L560">
        <v>559</v>
      </c>
      <c r="M560" s="72">
        <f>SUM($N$2:$N559)</f>
        <v>580694790</v>
      </c>
      <c r="N560">
        <f t="shared" si="29"/>
        <v>3124810</v>
      </c>
    </row>
    <row r="561" spans="12:14">
      <c r="L561">
        <v>560</v>
      </c>
      <c r="M561" s="72">
        <f>SUM($N$2:$N560)</f>
        <v>583819600</v>
      </c>
      <c r="N561">
        <f t="shared" si="29"/>
        <v>3136000</v>
      </c>
    </row>
    <row r="562" spans="12:14">
      <c r="L562">
        <v>561</v>
      </c>
      <c r="M562" s="72">
        <f>SUM($N$2:$N561)</f>
        <v>586955600</v>
      </c>
      <c r="N562">
        <f t="shared" si="29"/>
        <v>3147210</v>
      </c>
    </row>
    <row r="563" spans="12:14">
      <c r="L563">
        <v>562</v>
      </c>
      <c r="M563" s="72">
        <f>SUM($N$2:$N562)</f>
        <v>590102810</v>
      </c>
      <c r="N563">
        <f t="shared" si="29"/>
        <v>3158440</v>
      </c>
    </row>
    <row r="564" spans="12:14">
      <c r="L564">
        <v>563</v>
      </c>
      <c r="M564" s="72">
        <f>SUM($N$2:$N563)</f>
        <v>593261250</v>
      </c>
      <c r="N564">
        <f t="shared" si="29"/>
        <v>3169690</v>
      </c>
    </row>
    <row r="565" spans="12:14">
      <c r="L565">
        <v>564</v>
      </c>
      <c r="M565" s="72">
        <f>SUM($N$2:$N564)</f>
        <v>596430940</v>
      </c>
      <c r="N565">
        <f t="shared" si="29"/>
        <v>3180960</v>
      </c>
    </row>
    <row r="566" spans="12:14">
      <c r="L566">
        <v>565</v>
      </c>
      <c r="M566" s="72">
        <f>SUM($N$2:$N565)</f>
        <v>599611900</v>
      </c>
      <c r="N566">
        <f t="shared" si="29"/>
        <v>3192250</v>
      </c>
    </row>
    <row r="567" spans="12:14">
      <c r="L567">
        <v>566</v>
      </c>
      <c r="M567" s="72">
        <f>SUM($N$2:$N566)</f>
        <v>602804150</v>
      </c>
      <c r="N567">
        <f t="shared" si="29"/>
        <v>3203560</v>
      </c>
    </row>
    <row r="568" spans="12:14">
      <c r="L568">
        <v>567</v>
      </c>
      <c r="M568" s="72">
        <f>SUM($N$2:$N567)</f>
        <v>606007710</v>
      </c>
      <c r="N568">
        <f t="shared" si="29"/>
        <v>3214890</v>
      </c>
    </row>
    <row r="569" spans="12:14">
      <c r="L569">
        <v>568</v>
      </c>
      <c r="M569" s="72">
        <f>SUM($N$2:$N568)</f>
        <v>609222600</v>
      </c>
      <c r="N569">
        <f t="shared" si="29"/>
        <v>3226240</v>
      </c>
    </row>
    <row r="570" spans="12:14">
      <c r="L570">
        <v>569</v>
      </c>
      <c r="M570" s="72">
        <f>SUM($N$2:$N569)</f>
        <v>612448840</v>
      </c>
      <c r="N570">
        <f t="shared" si="29"/>
        <v>3237610</v>
      </c>
    </row>
    <row r="571" spans="12:14">
      <c r="L571">
        <v>570</v>
      </c>
      <c r="M571" s="72">
        <f>SUM($N$2:$N570)</f>
        <v>615686450</v>
      </c>
      <c r="N571">
        <f t="shared" si="29"/>
        <v>3249000</v>
      </c>
    </row>
    <row r="572" spans="12:14">
      <c r="L572">
        <v>571</v>
      </c>
      <c r="M572" s="72">
        <f>SUM($N$2:$N571)</f>
        <v>618935450</v>
      </c>
      <c r="N572">
        <f t="shared" si="29"/>
        <v>3260410</v>
      </c>
    </row>
    <row r="573" spans="12:14">
      <c r="L573">
        <v>572</v>
      </c>
      <c r="M573" s="72">
        <f>SUM($N$2:$N572)</f>
        <v>622195860</v>
      </c>
      <c r="N573">
        <f t="shared" si="29"/>
        <v>3271840</v>
      </c>
    </row>
    <row r="574" spans="12:14">
      <c r="L574">
        <v>573</v>
      </c>
      <c r="M574" s="72">
        <f>SUM($N$2:$N573)</f>
        <v>625467700</v>
      </c>
      <c r="N574">
        <f t="shared" si="29"/>
        <v>3283290</v>
      </c>
    </row>
    <row r="575" spans="12:14">
      <c r="L575">
        <v>574</v>
      </c>
      <c r="M575" s="72">
        <f>SUM($N$2:$N574)</f>
        <v>628750990</v>
      </c>
      <c r="N575">
        <f t="shared" si="29"/>
        <v>3294760</v>
      </c>
    </row>
    <row r="576" spans="12:14">
      <c r="L576">
        <v>575</v>
      </c>
      <c r="M576" s="72">
        <f>SUM($N$2:$N575)</f>
        <v>632045750</v>
      </c>
      <c r="N576">
        <f t="shared" si="29"/>
        <v>3306250</v>
      </c>
    </row>
    <row r="577" spans="12:14">
      <c r="L577">
        <v>576</v>
      </c>
      <c r="M577" s="72">
        <f>SUM($N$2:$N576)</f>
        <v>635352000</v>
      </c>
      <c r="N577">
        <f t="shared" si="29"/>
        <v>3317760</v>
      </c>
    </row>
    <row r="578" spans="12:14">
      <c r="L578">
        <v>577</v>
      </c>
      <c r="M578" s="72">
        <f>SUM($N$2:$N577)</f>
        <v>638669760</v>
      </c>
      <c r="N578">
        <f t="shared" si="29"/>
        <v>3329290</v>
      </c>
    </row>
    <row r="579" spans="12:14">
      <c r="L579">
        <v>578</v>
      </c>
      <c r="M579" s="72">
        <f>SUM($N$2:$N578)</f>
        <v>641999050</v>
      </c>
      <c r="N579">
        <f t="shared" ref="N579:N642" si="30">10*L579^2</f>
        <v>3340840</v>
      </c>
    </row>
    <row r="580" spans="12:14">
      <c r="L580">
        <v>579</v>
      </c>
      <c r="M580" s="72">
        <f>SUM($N$2:$N579)</f>
        <v>645339890</v>
      </c>
      <c r="N580">
        <f t="shared" si="30"/>
        <v>3352410</v>
      </c>
    </row>
    <row r="581" spans="12:14">
      <c r="L581">
        <v>580</v>
      </c>
      <c r="M581" s="72">
        <f>SUM($N$2:$N580)</f>
        <v>648692300</v>
      </c>
      <c r="N581">
        <f t="shared" si="30"/>
        <v>3364000</v>
      </c>
    </row>
    <row r="582" spans="12:14">
      <c r="L582">
        <v>581</v>
      </c>
      <c r="M582" s="72">
        <f>SUM($N$2:$N581)</f>
        <v>652056300</v>
      </c>
      <c r="N582">
        <f t="shared" si="30"/>
        <v>3375610</v>
      </c>
    </row>
    <row r="583" spans="12:14">
      <c r="L583">
        <v>582</v>
      </c>
      <c r="M583" s="72">
        <f>SUM($N$2:$N582)</f>
        <v>655431910</v>
      </c>
      <c r="N583">
        <f t="shared" si="30"/>
        <v>3387240</v>
      </c>
    </row>
    <row r="584" spans="12:14">
      <c r="L584">
        <v>583</v>
      </c>
      <c r="M584" s="72">
        <f>SUM($N$2:$N583)</f>
        <v>658819150</v>
      </c>
      <c r="N584">
        <f t="shared" si="30"/>
        <v>3398890</v>
      </c>
    </row>
    <row r="585" spans="12:14">
      <c r="L585">
        <v>584</v>
      </c>
      <c r="M585" s="72">
        <f>SUM($N$2:$N584)</f>
        <v>662218040</v>
      </c>
      <c r="N585">
        <f t="shared" si="30"/>
        <v>3410560</v>
      </c>
    </row>
    <row r="586" spans="12:14">
      <c r="L586">
        <v>585</v>
      </c>
      <c r="M586" s="72">
        <f>SUM($N$2:$N585)</f>
        <v>665628600</v>
      </c>
      <c r="N586">
        <f t="shared" si="30"/>
        <v>3422250</v>
      </c>
    </row>
    <row r="587" spans="12:14">
      <c r="L587">
        <v>586</v>
      </c>
      <c r="M587" s="72">
        <f>SUM($N$2:$N586)</f>
        <v>669050850</v>
      </c>
      <c r="N587">
        <f t="shared" si="30"/>
        <v>3433960</v>
      </c>
    </row>
    <row r="588" spans="12:14">
      <c r="L588">
        <v>587</v>
      </c>
      <c r="M588" s="72">
        <f>SUM($N$2:$N587)</f>
        <v>672484810</v>
      </c>
      <c r="N588">
        <f t="shared" si="30"/>
        <v>3445690</v>
      </c>
    </row>
    <row r="589" spans="12:14">
      <c r="L589">
        <v>588</v>
      </c>
      <c r="M589" s="72">
        <f>SUM($N$2:$N588)</f>
        <v>675930500</v>
      </c>
      <c r="N589">
        <f t="shared" si="30"/>
        <v>3457440</v>
      </c>
    </row>
    <row r="590" spans="12:14">
      <c r="L590">
        <v>589</v>
      </c>
      <c r="M590" s="72">
        <f>SUM($N$2:$N589)</f>
        <v>679387940</v>
      </c>
      <c r="N590">
        <f t="shared" si="30"/>
        <v>3469210</v>
      </c>
    </row>
    <row r="591" spans="12:14">
      <c r="L591">
        <v>590</v>
      </c>
      <c r="M591" s="72">
        <f>SUM($N$2:$N590)</f>
        <v>682857150</v>
      </c>
      <c r="N591">
        <f t="shared" si="30"/>
        <v>3481000</v>
      </c>
    </row>
    <row r="592" spans="12:14">
      <c r="L592">
        <v>591</v>
      </c>
      <c r="M592" s="72">
        <f>SUM($N$2:$N591)</f>
        <v>686338150</v>
      </c>
      <c r="N592">
        <f t="shared" si="30"/>
        <v>3492810</v>
      </c>
    </row>
    <row r="593" spans="12:14">
      <c r="L593">
        <v>592</v>
      </c>
      <c r="M593" s="72">
        <f>SUM($N$2:$N592)</f>
        <v>689830960</v>
      </c>
      <c r="N593">
        <f t="shared" si="30"/>
        <v>3504640</v>
      </c>
    </row>
    <row r="594" spans="12:14">
      <c r="L594">
        <v>593</v>
      </c>
      <c r="M594" s="72">
        <f>SUM($N$2:$N593)</f>
        <v>693335600</v>
      </c>
      <c r="N594">
        <f t="shared" si="30"/>
        <v>3516490</v>
      </c>
    </row>
    <row r="595" spans="12:14">
      <c r="L595">
        <v>594</v>
      </c>
      <c r="M595" s="72">
        <f>SUM($N$2:$N594)</f>
        <v>696852090</v>
      </c>
      <c r="N595">
        <f t="shared" si="30"/>
        <v>3528360</v>
      </c>
    </row>
    <row r="596" spans="12:14">
      <c r="L596">
        <v>595</v>
      </c>
      <c r="M596" s="72">
        <f>SUM($N$2:$N595)</f>
        <v>700380450</v>
      </c>
      <c r="N596">
        <f t="shared" si="30"/>
        <v>3540250</v>
      </c>
    </row>
    <row r="597" spans="12:14">
      <c r="L597">
        <v>596</v>
      </c>
      <c r="M597" s="72">
        <f>SUM($N$2:$N596)</f>
        <v>703920700</v>
      </c>
      <c r="N597">
        <f t="shared" si="30"/>
        <v>3552160</v>
      </c>
    </row>
    <row r="598" spans="12:14">
      <c r="L598">
        <v>597</v>
      </c>
      <c r="M598" s="72">
        <f>SUM($N$2:$N597)</f>
        <v>707472860</v>
      </c>
      <c r="N598">
        <f t="shared" si="30"/>
        <v>3564090</v>
      </c>
    </row>
    <row r="599" spans="12:14">
      <c r="L599">
        <v>598</v>
      </c>
      <c r="M599" s="72">
        <f>SUM($N$2:$N598)</f>
        <v>711036950</v>
      </c>
      <c r="N599">
        <f t="shared" si="30"/>
        <v>3576040</v>
      </c>
    </row>
    <row r="600" spans="12:14">
      <c r="L600">
        <v>599</v>
      </c>
      <c r="M600" s="72">
        <f>SUM($N$2:$N599)</f>
        <v>714612990</v>
      </c>
      <c r="N600">
        <f t="shared" si="30"/>
        <v>3588010</v>
      </c>
    </row>
    <row r="601" spans="12:14">
      <c r="L601">
        <v>600</v>
      </c>
      <c r="M601" s="72">
        <f>SUM($N$2:$N600)</f>
        <v>718201000</v>
      </c>
      <c r="N601">
        <f t="shared" si="30"/>
        <v>3600000</v>
      </c>
    </row>
    <row r="602" spans="12:14">
      <c r="L602">
        <v>601</v>
      </c>
      <c r="M602" s="72">
        <f>SUM($N$2:$N601)</f>
        <v>721801000</v>
      </c>
      <c r="N602">
        <f t="shared" si="30"/>
        <v>3612010</v>
      </c>
    </row>
    <row r="603" spans="12:14">
      <c r="L603">
        <v>602</v>
      </c>
      <c r="M603" s="72">
        <f>SUM($N$2:$N602)</f>
        <v>725413010</v>
      </c>
      <c r="N603">
        <f t="shared" si="30"/>
        <v>3624040</v>
      </c>
    </row>
    <row r="604" spans="12:14">
      <c r="L604">
        <v>603</v>
      </c>
      <c r="M604" s="72">
        <f>SUM($N$2:$N603)</f>
        <v>729037050</v>
      </c>
      <c r="N604">
        <f t="shared" si="30"/>
        <v>3636090</v>
      </c>
    </row>
    <row r="605" spans="12:14">
      <c r="L605">
        <v>604</v>
      </c>
      <c r="M605" s="72">
        <f>SUM($N$2:$N604)</f>
        <v>732673140</v>
      </c>
      <c r="N605">
        <f t="shared" si="30"/>
        <v>3648160</v>
      </c>
    </row>
    <row r="606" spans="12:14">
      <c r="L606">
        <v>605</v>
      </c>
      <c r="M606" s="72">
        <f>SUM($N$2:$N605)</f>
        <v>736321300</v>
      </c>
      <c r="N606">
        <f t="shared" si="30"/>
        <v>3660250</v>
      </c>
    </row>
    <row r="607" spans="12:14">
      <c r="L607">
        <v>606</v>
      </c>
      <c r="M607" s="72">
        <f>SUM($N$2:$N606)</f>
        <v>739981550</v>
      </c>
      <c r="N607">
        <f t="shared" si="30"/>
        <v>3672360</v>
      </c>
    </row>
    <row r="608" spans="12:14">
      <c r="L608">
        <v>607</v>
      </c>
      <c r="M608" s="72">
        <f>SUM($N$2:$N607)</f>
        <v>743653910</v>
      </c>
      <c r="N608">
        <f t="shared" si="30"/>
        <v>3684490</v>
      </c>
    </row>
    <row r="609" spans="12:14">
      <c r="L609">
        <v>608</v>
      </c>
      <c r="M609" s="72">
        <f>SUM($N$2:$N608)</f>
        <v>747338400</v>
      </c>
      <c r="N609">
        <f t="shared" si="30"/>
        <v>3696640</v>
      </c>
    </row>
    <row r="610" spans="12:14">
      <c r="L610">
        <v>609</v>
      </c>
      <c r="M610" s="72">
        <f>SUM($N$2:$N609)</f>
        <v>751035040</v>
      </c>
      <c r="N610">
        <f t="shared" si="30"/>
        <v>3708810</v>
      </c>
    </row>
    <row r="611" spans="12:14">
      <c r="L611">
        <v>610</v>
      </c>
      <c r="M611" s="72">
        <f>SUM($N$2:$N610)</f>
        <v>754743850</v>
      </c>
      <c r="N611">
        <f t="shared" si="30"/>
        <v>3721000</v>
      </c>
    </row>
    <row r="612" spans="12:14">
      <c r="L612">
        <v>611</v>
      </c>
      <c r="M612" s="72">
        <f>SUM($N$2:$N611)</f>
        <v>758464850</v>
      </c>
      <c r="N612">
        <f t="shared" si="30"/>
        <v>3733210</v>
      </c>
    </row>
    <row r="613" spans="12:14">
      <c r="L613">
        <v>612</v>
      </c>
      <c r="M613" s="72">
        <f>SUM($N$2:$N612)</f>
        <v>762198060</v>
      </c>
      <c r="N613">
        <f t="shared" si="30"/>
        <v>3745440</v>
      </c>
    </row>
    <row r="614" spans="12:14">
      <c r="L614">
        <v>613</v>
      </c>
      <c r="M614" s="72">
        <f>SUM($N$2:$N613)</f>
        <v>765943500</v>
      </c>
      <c r="N614">
        <f t="shared" si="30"/>
        <v>3757690</v>
      </c>
    </row>
    <row r="615" spans="12:14">
      <c r="L615">
        <v>614</v>
      </c>
      <c r="M615" s="72">
        <f>SUM($N$2:$N614)</f>
        <v>769701190</v>
      </c>
      <c r="N615">
        <f t="shared" si="30"/>
        <v>3769960</v>
      </c>
    </row>
    <row r="616" spans="12:14">
      <c r="L616">
        <v>615</v>
      </c>
      <c r="M616" s="72">
        <f>SUM($N$2:$N615)</f>
        <v>773471150</v>
      </c>
      <c r="N616">
        <f t="shared" si="30"/>
        <v>3782250</v>
      </c>
    </row>
    <row r="617" spans="12:14">
      <c r="L617">
        <v>616</v>
      </c>
      <c r="M617" s="72">
        <f>SUM($N$2:$N616)</f>
        <v>777253400</v>
      </c>
      <c r="N617">
        <f t="shared" si="30"/>
        <v>3794560</v>
      </c>
    </row>
    <row r="618" spans="12:14">
      <c r="L618">
        <v>617</v>
      </c>
      <c r="M618" s="72">
        <f>SUM($N$2:$N617)</f>
        <v>781047960</v>
      </c>
      <c r="N618">
        <f t="shared" si="30"/>
        <v>3806890</v>
      </c>
    </row>
    <row r="619" spans="12:14">
      <c r="L619">
        <v>618</v>
      </c>
      <c r="M619" s="72">
        <f>SUM($N$2:$N618)</f>
        <v>784854850</v>
      </c>
      <c r="N619">
        <f t="shared" si="30"/>
        <v>3819240</v>
      </c>
    </row>
    <row r="620" spans="12:14">
      <c r="L620">
        <v>619</v>
      </c>
      <c r="M620" s="72">
        <f>SUM($N$2:$N619)</f>
        <v>788674090</v>
      </c>
      <c r="N620">
        <f t="shared" si="30"/>
        <v>3831610</v>
      </c>
    </row>
    <row r="621" spans="12:14">
      <c r="L621">
        <v>620</v>
      </c>
      <c r="M621" s="72">
        <f>SUM($N$2:$N620)</f>
        <v>792505700</v>
      </c>
      <c r="N621">
        <f t="shared" si="30"/>
        <v>3844000</v>
      </c>
    </row>
    <row r="622" spans="12:14">
      <c r="L622">
        <v>621</v>
      </c>
      <c r="M622" s="72">
        <f>SUM($N$2:$N621)</f>
        <v>796349700</v>
      </c>
      <c r="N622">
        <f t="shared" si="30"/>
        <v>3856410</v>
      </c>
    </row>
    <row r="623" spans="12:14">
      <c r="L623">
        <v>622</v>
      </c>
      <c r="M623" s="72">
        <f>SUM($N$2:$N622)</f>
        <v>800206110</v>
      </c>
      <c r="N623">
        <f t="shared" si="30"/>
        <v>3868840</v>
      </c>
    </row>
    <row r="624" spans="12:14">
      <c r="L624">
        <v>623</v>
      </c>
      <c r="M624" s="72">
        <f>SUM($N$2:$N623)</f>
        <v>804074950</v>
      </c>
      <c r="N624">
        <f t="shared" si="30"/>
        <v>3881290</v>
      </c>
    </row>
    <row r="625" spans="12:14">
      <c r="L625">
        <v>624</v>
      </c>
      <c r="M625" s="72">
        <f>SUM($N$2:$N624)</f>
        <v>807956240</v>
      </c>
      <c r="N625">
        <f t="shared" si="30"/>
        <v>3893760</v>
      </c>
    </row>
    <row r="626" spans="12:14">
      <c r="L626">
        <v>625</v>
      </c>
      <c r="M626" s="72">
        <f>SUM($N$2:$N625)</f>
        <v>811850000</v>
      </c>
      <c r="N626">
        <f t="shared" si="30"/>
        <v>3906250</v>
      </c>
    </row>
    <row r="627" spans="12:14">
      <c r="L627">
        <v>626</v>
      </c>
      <c r="M627" s="72">
        <f>SUM($N$2:$N626)</f>
        <v>815756250</v>
      </c>
      <c r="N627">
        <f t="shared" si="30"/>
        <v>3918760</v>
      </c>
    </row>
    <row r="628" spans="12:14">
      <c r="L628">
        <v>627</v>
      </c>
      <c r="M628" s="72">
        <f>SUM($N$2:$N627)</f>
        <v>819675010</v>
      </c>
      <c r="N628">
        <f t="shared" si="30"/>
        <v>3931290</v>
      </c>
    </row>
    <row r="629" spans="12:14">
      <c r="L629">
        <v>628</v>
      </c>
      <c r="M629" s="72">
        <f>SUM($N$2:$N628)</f>
        <v>823606300</v>
      </c>
      <c r="N629">
        <f t="shared" si="30"/>
        <v>3943840</v>
      </c>
    </row>
    <row r="630" spans="12:14">
      <c r="L630">
        <v>629</v>
      </c>
      <c r="M630" s="72">
        <f>SUM($N$2:$N629)</f>
        <v>827550140</v>
      </c>
      <c r="N630">
        <f t="shared" si="30"/>
        <v>3956410</v>
      </c>
    </row>
    <row r="631" spans="12:14">
      <c r="L631">
        <v>630</v>
      </c>
      <c r="M631" s="72">
        <f>SUM($N$2:$N630)</f>
        <v>831506550</v>
      </c>
      <c r="N631">
        <f t="shared" si="30"/>
        <v>3969000</v>
      </c>
    </row>
    <row r="632" spans="12:14">
      <c r="L632">
        <v>631</v>
      </c>
      <c r="M632" s="72">
        <f>SUM($N$2:$N631)</f>
        <v>835475550</v>
      </c>
      <c r="N632">
        <f t="shared" si="30"/>
        <v>3981610</v>
      </c>
    </row>
    <row r="633" spans="12:14">
      <c r="L633">
        <v>632</v>
      </c>
      <c r="M633" s="72">
        <f>SUM($N$2:$N632)</f>
        <v>839457160</v>
      </c>
      <c r="N633">
        <f t="shared" si="30"/>
        <v>3994240</v>
      </c>
    </row>
    <row r="634" spans="12:14">
      <c r="L634">
        <v>633</v>
      </c>
      <c r="M634" s="72">
        <f>SUM($N$2:$N633)</f>
        <v>843451400</v>
      </c>
      <c r="N634">
        <f t="shared" si="30"/>
        <v>4006890</v>
      </c>
    </row>
    <row r="635" spans="12:14">
      <c r="L635">
        <v>634</v>
      </c>
      <c r="M635" s="72">
        <f>SUM($N$2:$N634)</f>
        <v>847458290</v>
      </c>
      <c r="N635">
        <f t="shared" si="30"/>
        <v>4019560</v>
      </c>
    </row>
    <row r="636" spans="12:14">
      <c r="L636">
        <v>635</v>
      </c>
      <c r="M636" s="72">
        <f>SUM($N$2:$N635)</f>
        <v>851477850</v>
      </c>
      <c r="N636">
        <f t="shared" si="30"/>
        <v>4032250</v>
      </c>
    </row>
    <row r="637" spans="12:14">
      <c r="L637">
        <v>636</v>
      </c>
      <c r="M637" s="72">
        <f>SUM($N$2:$N636)</f>
        <v>855510100</v>
      </c>
      <c r="N637">
        <f t="shared" si="30"/>
        <v>4044960</v>
      </c>
    </row>
    <row r="638" spans="12:14">
      <c r="L638">
        <v>637</v>
      </c>
      <c r="M638" s="72">
        <f>SUM($N$2:$N637)</f>
        <v>859555060</v>
      </c>
      <c r="N638">
        <f t="shared" si="30"/>
        <v>4057690</v>
      </c>
    </row>
    <row r="639" spans="12:14">
      <c r="L639">
        <v>638</v>
      </c>
      <c r="M639" s="72">
        <f>SUM($N$2:$N638)</f>
        <v>863612750</v>
      </c>
      <c r="N639">
        <f t="shared" si="30"/>
        <v>4070440</v>
      </c>
    </row>
    <row r="640" spans="12:14">
      <c r="L640">
        <v>639</v>
      </c>
      <c r="M640" s="72">
        <f>SUM($N$2:$N639)</f>
        <v>867683190</v>
      </c>
      <c r="N640">
        <f t="shared" si="30"/>
        <v>4083210</v>
      </c>
    </row>
    <row r="641" spans="12:14">
      <c r="L641">
        <v>640</v>
      </c>
      <c r="M641" s="72">
        <f>SUM($N$2:$N640)</f>
        <v>871766400</v>
      </c>
      <c r="N641">
        <f t="shared" si="30"/>
        <v>4096000</v>
      </c>
    </row>
    <row r="642" spans="12:14">
      <c r="L642">
        <v>641</v>
      </c>
      <c r="M642" s="72">
        <f>SUM($N$2:$N641)</f>
        <v>875862400</v>
      </c>
      <c r="N642">
        <f t="shared" si="30"/>
        <v>4108810</v>
      </c>
    </row>
    <row r="643" spans="12:14">
      <c r="L643">
        <v>642</v>
      </c>
      <c r="M643" s="72">
        <f>SUM($N$2:$N642)</f>
        <v>879971210</v>
      </c>
      <c r="N643">
        <f t="shared" ref="N643:N706" si="31">10*L643^2</f>
        <v>4121640</v>
      </c>
    </row>
    <row r="644" spans="12:14">
      <c r="L644">
        <v>643</v>
      </c>
      <c r="M644" s="72">
        <f>SUM($N$2:$N643)</f>
        <v>884092850</v>
      </c>
      <c r="N644">
        <f t="shared" si="31"/>
        <v>4134490</v>
      </c>
    </row>
    <row r="645" spans="12:14">
      <c r="L645">
        <v>644</v>
      </c>
      <c r="M645" s="72">
        <f>SUM($N$2:$N644)</f>
        <v>888227340</v>
      </c>
      <c r="N645">
        <f t="shared" si="31"/>
        <v>4147360</v>
      </c>
    </row>
    <row r="646" spans="12:14">
      <c r="L646">
        <v>645</v>
      </c>
      <c r="M646" s="72">
        <f>SUM($N$2:$N645)</f>
        <v>892374700</v>
      </c>
      <c r="N646">
        <f t="shared" si="31"/>
        <v>4160250</v>
      </c>
    </row>
    <row r="647" spans="12:14">
      <c r="L647">
        <v>646</v>
      </c>
      <c r="M647" s="72">
        <f>SUM($N$2:$N646)</f>
        <v>896534950</v>
      </c>
      <c r="N647">
        <f t="shared" si="31"/>
        <v>4173160</v>
      </c>
    </row>
    <row r="648" spans="12:14">
      <c r="L648">
        <v>647</v>
      </c>
      <c r="M648" s="72">
        <f>SUM($N$2:$N647)</f>
        <v>900708110</v>
      </c>
      <c r="N648">
        <f t="shared" si="31"/>
        <v>4186090</v>
      </c>
    </row>
    <row r="649" spans="12:14">
      <c r="L649">
        <v>648</v>
      </c>
      <c r="M649" s="72">
        <f>SUM($N$2:$N648)</f>
        <v>904894200</v>
      </c>
      <c r="N649">
        <f t="shared" si="31"/>
        <v>4199040</v>
      </c>
    </row>
    <row r="650" spans="12:14">
      <c r="L650">
        <v>649</v>
      </c>
      <c r="M650" s="72">
        <f>SUM($N$2:$N649)</f>
        <v>909093240</v>
      </c>
      <c r="N650">
        <f t="shared" si="31"/>
        <v>4212010</v>
      </c>
    </row>
    <row r="651" spans="12:14">
      <c r="L651">
        <v>650</v>
      </c>
      <c r="M651" s="72">
        <f>SUM($N$2:$N650)</f>
        <v>913305250</v>
      </c>
      <c r="N651">
        <f t="shared" si="31"/>
        <v>4225000</v>
      </c>
    </row>
    <row r="652" spans="12:14">
      <c r="L652">
        <v>651</v>
      </c>
      <c r="M652" s="72">
        <f>SUM($N$2:$N651)</f>
        <v>917530250</v>
      </c>
      <c r="N652">
        <f t="shared" si="31"/>
        <v>4238010</v>
      </c>
    </row>
    <row r="653" spans="12:14">
      <c r="L653">
        <v>652</v>
      </c>
      <c r="M653" s="72">
        <f>SUM($N$2:$N652)</f>
        <v>921768260</v>
      </c>
      <c r="N653">
        <f t="shared" si="31"/>
        <v>4251040</v>
      </c>
    </row>
    <row r="654" spans="12:14">
      <c r="L654">
        <v>653</v>
      </c>
      <c r="M654" s="72">
        <f>SUM($N$2:$N653)</f>
        <v>926019300</v>
      </c>
      <c r="N654">
        <f t="shared" si="31"/>
        <v>4264090</v>
      </c>
    </row>
    <row r="655" spans="12:14">
      <c r="L655">
        <v>654</v>
      </c>
      <c r="M655" s="72">
        <f>SUM($N$2:$N654)</f>
        <v>930283390</v>
      </c>
      <c r="N655">
        <f t="shared" si="31"/>
        <v>4277160</v>
      </c>
    </row>
    <row r="656" spans="12:14">
      <c r="L656">
        <v>655</v>
      </c>
      <c r="M656" s="72">
        <f>SUM($N$2:$N655)</f>
        <v>934560550</v>
      </c>
      <c r="N656">
        <f t="shared" si="31"/>
        <v>4290250</v>
      </c>
    </row>
    <row r="657" spans="12:14">
      <c r="L657">
        <v>656</v>
      </c>
      <c r="M657" s="72">
        <f>SUM($N$2:$N656)</f>
        <v>938850800</v>
      </c>
      <c r="N657">
        <f t="shared" si="31"/>
        <v>4303360</v>
      </c>
    </row>
    <row r="658" spans="12:14">
      <c r="L658">
        <v>657</v>
      </c>
      <c r="M658" s="72">
        <f>SUM($N$2:$N657)</f>
        <v>943154160</v>
      </c>
      <c r="N658">
        <f t="shared" si="31"/>
        <v>4316490</v>
      </c>
    </row>
    <row r="659" spans="12:14">
      <c r="L659">
        <v>658</v>
      </c>
      <c r="M659" s="72">
        <f>SUM($N$2:$N658)</f>
        <v>947470650</v>
      </c>
      <c r="N659">
        <f t="shared" si="31"/>
        <v>4329640</v>
      </c>
    </row>
    <row r="660" spans="12:14">
      <c r="L660">
        <v>659</v>
      </c>
      <c r="M660" s="72">
        <f>SUM($N$2:$N659)</f>
        <v>951800290</v>
      </c>
      <c r="N660">
        <f t="shared" si="31"/>
        <v>4342810</v>
      </c>
    </row>
    <row r="661" spans="12:14">
      <c r="L661">
        <v>660</v>
      </c>
      <c r="M661" s="72">
        <f>SUM($N$2:$N660)</f>
        <v>956143100</v>
      </c>
      <c r="N661">
        <f t="shared" si="31"/>
        <v>4356000</v>
      </c>
    </row>
    <row r="662" spans="12:14">
      <c r="L662">
        <v>661</v>
      </c>
      <c r="M662" s="72">
        <f>SUM($N$2:$N661)</f>
        <v>960499100</v>
      </c>
      <c r="N662">
        <f t="shared" si="31"/>
        <v>4369210</v>
      </c>
    </row>
    <row r="663" spans="12:14">
      <c r="L663">
        <v>662</v>
      </c>
      <c r="M663" s="72">
        <f>SUM($N$2:$N662)</f>
        <v>964868310</v>
      </c>
      <c r="N663">
        <f t="shared" si="31"/>
        <v>4382440</v>
      </c>
    </row>
    <row r="664" spans="12:14">
      <c r="L664">
        <v>663</v>
      </c>
      <c r="M664" s="72">
        <f>SUM($N$2:$N663)</f>
        <v>969250750</v>
      </c>
      <c r="N664">
        <f t="shared" si="31"/>
        <v>4395690</v>
      </c>
    </row>
    <row r="665" spans="12:14">
      <c r="L665">
        <v>664</v>
      </c>
      <c r="M665" s="72">
        <f>SUM($N$2:$N664)</f>
        <v>973646440</v>
      </c>
      <c r="N665">
        <f t="shared" si="31"/>
        <v>4408960</v>
      </c>
    </row>
    <row r="666" spans="12:14">
      <c r="L666">
        <v>665</v>
      </c>
      <c r="M666" s="72">
        <f>SUM($N$2:$N665)</f>
        <v>978055400</v>
      </c>
      <c r="N666">
        <f t="shared" si="31"/>
        <v>4422250</v>
      </c>
    </row>
    <row r="667" spans="12:14">
      <c r="L667">
        <v>666</v>
      </c>
      <c r="M667" s="72">
        <f>SUM($N$2:$N666)</f>
        <v>982477650</v>
      </c>
      <c r="N667">
        <f t="shared" si="31"/>
        <v>4435560</v>
      </c>
    </row>
    <row r="668" spans="12:14">
      <c r="L668">
        <v>667</v>
      </c>
      <c r="M668" s="72">
        <f>SUM($N$2:$N667)</f>
        <v>986913210</v>
      </c>
      <c r="N668">
        <f t="shared" si="31"/>
        <v>4448890</v>
      </c>
    </row>
    <row r="669" spans="12:14">
      <c r="L669">
        <v>668</v>
      </c>
      <c r="M669" s="72">
        <f>SUM($N$2:$N668)</f>
        <v>991362100</v>
      </c>
      <c r="N669">
        <f t="shared" si="31"/>
        <v>4462240</v>
      </c>
    </row>
    <row r="670" spans="12:14">
      <c r="L670">
        <v>669</v>
      </c>
      <c r="M670" s="72">
        <f>SUM($N$2:$N669)</f>
        <v>995824340</v>
      </c>
      <c r="N670">
        <f t="shared" si="31"/>
        <v>4475610</v>
      </c>
    </row>
    <row r="671" spans="12:14">
      <c r="L671">
        <v>670</v>
      </c>
      <c r="M671" s="72">
        <f>SUM($N$2:$N670)</f>
        <v>1000299950</v>
      </c>
      <c r="N671">
        <f t="shared" si="31"/>
        <v>4489000</v>
      </c>
    </row>
    <row r="672" spans="12:14">
      <c r="L672">
        <v>671</v>
      </c>
      <c r="M672" s="72">
        <f>SUM($N$2:$N671)</f>
        <v>1004788950</v>
      </c>
      <c r="N672">
        <f t="shared" si="31"/>
        <v>4502410</v>
      </c>
    </row>
    <row r="673" spans="12:14">
      <c r="L673">
        <v>672</v>
      </c>
      <c r="M673" s="72">
        <f>SUM($N$2:$N672)</f>
        <v>1009291360</v>
      </c>
      <c r="N673">
        <f t="shared" si="31"/>
        <v>4515840</v>
      </c>
    </row>
    <row r="674" spans="12:14">
      <c r="L674">
        <v>673</v>
      </c>
      <c r="M674" s="72">
        <f>SUM($N$2:$N673)</f>
        <v>1013807200</v>
      </c>
      <c r="N674">
        <f t="shared" si="31"/>
        <v>4529290</v>
      </c>
    </row>
    <row r="675" spans="12:14">
      <c r="L675">
        <v>674</v>
      </c>
      <c r="M675" s="72">
        <f>SUM($N$2:$N674)</f>
        <v>1018336490</v>
      </c>
      <c r="N675">
        <f t="shared" si="31"/>
        <v>4542760</v>
      </c>
    </row>
    <row r="676" spans="12:14">
      <c r="L676">
        <v>675</v>
      </c>
      <c r="M676" s="72">
        <f>SUM($N$2:$N675)</f>
        <v>1022879250</v>
      </c>
      <c r="N676">
        <f t="shared" si="31"/>
        <v>4556250</v>
      </c>
    </row>
    <row r="677" spans="12:14">
      <c r="L677">
        <v>676</v>
      </c>
      <c r="M677" s="72">
        <f>SUM($N$2:$N676)</f>
        <v>1027435500</v>
      </c>
      <c r="N677">
        <f t="shared" si="31"/>
        <v>4569760</v>
      </c>
    </row>
    <row r="678" spans="12:14">
      <c r="L678">
        <v>677</v>
      </c>
      <c r="M678" s="72">
        <f>SUM($N$2:$N677)</f>
        <v>1032005260</v>
      </c>
      <c r="N678">
        <f t="shared" si="31"/>
        <v>4583290</v>
      </c>
    </row>
    <row r="679" spans="12:14">
      <c r="L679">
        <v>678</v>
      </c>
      <c r="M679" s="72">
        <f>SUM($N$2:$N678)</f>
        <v>1036588550</v>
      </c>
      <c r="N679">
        <f t="shared" si="31"/>
        <v>4596840</v>
      </c>
    </row>
    <row r="680" spans="12:14">
      <c r="L680">
        <v>679</v>
      </c>
      <c r="M680" s="72">
        <f>SUM($N$2:$N679)</f>
        <v>1041185390</v>
      </c>
      <c r="N680">
        <f t="shared" si="31"/>
        <v>4610410</v>
      </c>
    </row>
    <row r="681" spans="12:14">
      <c r="L681">
        <v>680</v>
      </c>
      <c r="M681" s="72">
        <f>SUM($N$2:$N680)</f>
        <v>1045795800</v>
      </c>
      <c r="N681">
        <f t="shared" si="31"/>
        <v>4624000</v>
      </c>
    </row>
    <row r="682" spans="12:14">
      <c r="L682">
        <v>681</v>
      </c>
      <c r="M682" s="72">
        <f>SUM($N$2:$N681)</f>
        <v>1050419800</v>
      </c>
      <c r="N682">
        <f t="shared" si="31"/>
        <v>4637610</v>
      </c>
    </row>
    <row r="683" spans="12:14">
      <c r="L683">
        <v>682</v>
      </c>
      <c r="M683" s="72">
        <f>SUM($N$2:$N682)</f>
        <v>1055057410</v>
      </c>
      <c r="N683">
        <f t="shared" si="31"/>
        <v>4651240</v>
      </c>
    </row>
    <row r="684" spans="12:14">
      <c r="L684">
        <v>683</v>
      </c>
      <c r="M684" s="72">
        <f>SUM($N$2:$N683)</f>
        <v>1059708650</v>
      </c>
      <c r="N684">
        <f t="shared" si="31"/>
        <v>4664890</v>
      </c>
    </row>
    <row r="685" spans="12:14">
      <c r="L685">
        <v>684</v>
      </c>
      <c r="M685" s="72">
        <f>SUM($N$2:$N684)</f>
        <v>1064373540</v>
      </c>
      <c r="N685">
        <f t="shared" si="31"/>
        <v>4678560</v>
      </c>
    </row>
    <row r="686" spans="12:14">
      <c r="L686">
        <v>685</v>
      </c>
      <c r="M686" s="72">
        <f>SUM($N$2:$N685)</f>
        <v>1069052100</v>
      </c>
      <c r="N686">
        <f t="shared" si="31"/>
        <v>4692250</v>
      </c>
    </row>
    <row r="687" spans="12:14">
      <c r="L687">
        <v>686</v>
      </c>
      <c r="M687" s="72">
        <f>SUM($N$2:$N686)</f>
        <v>1073744350</v>
      </c>
      <c r="N687">
        <f t="shared" si="31"/>
        <v>4705960</v>
      </c>
    </row>
    <row r="688" spans="12:14">
      <c r="L688">
        <v>687</v>
      </c>
      <c r="M688" s="72">
        <f>SUM($N$2:$N687)</f>
        <v>1078450310</v>
      </c>
      <c r="N688">
        <f t="shared" si="31"/>
        <v>4719690</v>
      </c>
    </row>
    <row r="689" spans="12:14">
      <c r="L689">
        <v>688</v>
      </c>
      <c r="M689" s="72">
        <f>SUM($N$2:$N688)</f>
        <v>1083170000</v>
      </c>
      <c r="N689">
        <f t="shared" si="31"/>
        <v>4733440</v>
      </c>
    </row>
    <row r="690" spans="12:14">
      <c r="L690">
        <v>689</v>
      </c>
      <c r="M690" s="72">
        <f>SUM($N$2:$N689)</f>
        <v>1087903440</v>
      </c>
      <c r="N690">
        <f t="shared" si="31"/>
        <v>4747210</v>
      </c>
    </row>
    <row r="691" spans="12:14">
      <c r="L691">
        <v>690</v>
      </c>
      <c r="M691" s="72">
        <f>SUM($N$2:$N690)</f>
        <v>1092650650</v>
      </c>
      <c r="N691">
        <f t="shared" si="31"/>
        <v>4761000</v>
      </c>
    </row>
    <row r="692" spans="12:14">
      <c r="L692">
        <v>691</v>
      </c>
      <c r="M692" s="72">
        <f>SUM($N$2:$N691)</f>
        <v>1097411650</v>
      </c>
      <c r="N692">
        <f t="shared" si="31"/>
        <v>4774810</v>
      </c>
    </row>
    <row r="693" spans="12:14">
      <c r="L693">
        <v>692</v>
      </c>
      <c r="M693" s="72">
        <f>SUM($N$2:$N692)</f>
        <v>1102186460</v>
      </c>
      <c r="N693">
        <f t="shared" si="31"/>
        <v>4788640</v>
      </c>
    </row>
    <row r="694" spans="12:14">
      <c r="L694">
        <v>693</v>
      </c>
      <c r="M694" s="72">
        <f>SUM($N$2:$N693)</f>
        <v>1106975100</v>
      </c>
      <c r="N694">
        <f t="shared" si="31"/>
        <v>4802490</v>
      </c>
    </row>
    <row r="695" spans="12:14">
      <c r="L695">
        <v>694</v>
      </c>
      <c r="M695" s="72">
        <f>SUM($N$2:$N694)</f>
        <v>1111777590</v>
      </c>
      <c r="N695">
        <f t="shared" si="31"/>
        <v>4816360</v>
      </c>
    </row>
    <row r="696" spans="12:14">
      <c r="L696">
        <v>695</v>
      </c>
      <c r="M696" s="72">
        <f>SUM($N$2:$N695)</f>
        <v>1116593950</v>
      </c>
      <c r="N696">
        <f t="shared" si="31"/>
        <v>4830250</v>
      </c>
    </row>
    <row r="697" spans="12:14">
      <c r="L697">
        <v>696</v>
      </c>
      <c r="M697" s="72">
        <f>SUM($N$2:$N696)</f>
        <v>1121424200</v>
      </c>
      <c r="N697">
        <f t="shared" si="31"/>
        <v>4844160</v>
      </c>
    </row>
    <row r="698" spans="12:14">
      <c r="L698">
        <v>697</v>
      </c>
      <c r="M698" s="72">
        <f>SUM($N$2:$N697)</f>
        <v>1126268360</v>
      </c>
      <c r="N698">
        <f t="shared" si="31"/>
        <v>4858090</v>
      </c>
    </row>
    <row r="699" spans="12:14">
      <c r="L699">
        <v>698</v>
      </c>
      <c r="M699" s="72">
        <f>SUM($N$2:$N698)</f>
        <v>1131126450</v>
      </c>
      <c r="N699">
        <f t="shared" si="31"/>
        <v>4872040</v>
      </c>
    </row>
    <row r="700" spans="12:14">
      <c r="L700">
        <v>699</v>
      </c>
      <c r="M700" s="72">
        <f>SUM($N$2:$N699)</f>
        <v>1135998490</v>
      </c>
      <c r="N700">
        <f t="shared" si="31"/>
        <v>4886010</v>
      </c>
    </row>
    <row r="701" spans="12:14">
      <c r="L701">
        <v>700</v>
      </c>
      <c r="M701" s="72">
        <f>SUM($N$2:$N700)</f>
        <v>1140884500</v>
      </c>
      <c r="N701">
        <f t="shared" si="31"/>
        <v>4900000</v>
      </c>
    </row>
    <row r="702" spans="12:14">
      <c r="L702">
        <v>701</v>
      </c>
      <c r="M702" s="72">
        <f>SUM($N$2:$N701)</f>
        <v>1145784500</v>
      </c>
      <c r="N702">
        <f t="shared" si="31"/>
        <v>4914010</v>
      </c>
    </row>
    <row r="703" spans="12:14">
      <c r="L703">
        <v>702</v>
      </c>
      <c r="M703" s="72">
        <f>SUM($N$2:$N702)</f>
        <v>1150698510</v>
      </c>
      <c r="N703">
        <f t="shared" si="31"/>
        <v>4928040</v>
      </c>
    </row>
    <row r="704" spans="12:14">
      <c r="L704">
        <v>703</v>
      </c>
      <c r="M704" s="72">
        <f>SUM($N$2:$N703)</f>
        <v>1155626550</v>
      </c>
      <c r="N704">
        <f t="shared" si="31"/>
        <v>4942090</v>
      </c>
    </row>
    <row r="705" spans="12:14">
      <c r="L705">
        <v>704</v>
      </c>
      <c r="M705" s="72">
        <f>SUM($N$2:$N704)</f>
        <v>1160568640</v>
      </c>
      <c r="N705">
        <f t="shared" si="31"/>
        <v>4956160</v>
      </c>
    </row>
    <row r="706" spans="12:14">
      <c r="L706">
        <v>705</v>
      </c>
      <c r="M706" s="72">
        <f>SUM($N$2:$N705)</f>
        <v>1165524800</v>
      </c>
      <c r="N706">
        <f t="shared" si="31"/>
        <v>4970250</v>
      </c>
    </row>
    <row r="707" spans="12:14">
      <c r="L707">
        <v>706</v>
      </c>
      <c r="M707" s="72">
        <f>SUM($N$2:$N706)</f>
        <v>1170495050</v>
      </c>
      <c r="N707">
        <f t="shared" ref="N707:N770" si="32">10*L707^2</f>
        <v>4984360</v>
      </c>
    </row>
    <row r="708" spans="12:14">
      <c r="L708">
        <v>707</v>
      </c>
      <c r="M708" s="72">
        <f>SUM($N$2:$N707)</f>
        <v>1175479410</v>
      </c>
      <c r="N708">
        <f t="shared" si="32"/>
        <v>4998490</v>
      </c>
    </row>
    <row r="709" spans="12:14">
      <c r="L709">
        <v>708</v>
      </c>
      <c r="M709" s="72">
        <f>SUM($N$2:$N708)</f>
        <v>1180477900</v>
      </c>
      <c r="N709">
        <f t="shared" si="32"/>
        <v>5012640</v>
      </c>
    </row>
    <row r="710" spans="12:14">
      <c r="L710">
        <v>709</v>
      </c>
      <c r="M710" s="72">
        <f>SUM($N$2:$N709)</f>
        <v>1185490540</v>
      </c>
      <c r="N710">
        <f t="shared" si="32"/>
        <v>5026810</v>
      </c>
    </row>
    <row r="711" spans="12:14">
      <c r="L711">
        <v>710</v>
      </c>
      <c r="M711" s="72">
        <f>SUM($N$2:$N710)</f>
        <v>1190517350</v>
      </c>
      <c r="N711">
        <f t="shared" si="32"/>
        <v>5041000</v>
      </c>
    </row>
    <row r="712" spans="12:14">
      <c r="L712">
        <v>711</v>
      </c>
      <c r="M712" s="72">
        <f>SUM($N$2:$N711)</f>
        <v>1195558350</v>
      </c>
      <c r="N712">
        <f t="shared" si="32"/>
        <v>5055210</v>
      </c>
    </row>
    <row r="713" spans="12:14">
      <c r="L713">
        <v>712</v>
      </c>
      <c r="M713" s="72">
        <f>SUM($N$2:$N712)</f>
        <v>1200613560</v>
      </c>
      <c r="N713">
        <f t="shared" si="32"/>
        <v>5069440</v>
      </c>
    </row>
    <row r="714" spans="12:14">
      <c r="L714">
        <v>713</v>
      </c>
      <c r="M714" s="72">
        <f>SUM($N$2:$N713)</f>
        <v>1205683000</v>
      </c>
      <c r="N714">
        <f t="shared" si="32"/>
        <v>5083690</v>
      </c>
    </row>
    <row r="715" spans="12:14">
      <c r="L715">
        <v>714</v>
      </c>
      <c r="M715" s="72">
        <f>SUM($N$2:$N714)</f>
        <v>1210766690</v>
      </c>
      <c r="N715">
        <f t="shared" si="32"/>
        <v>5097960</v>
      </c>
    </row>
    <row r="716" spans="12:14">
      <c r="L716">
        <v>715</v>
      </c>
      <c r="M716" s="72">
        <f>SUM($N$2:$N715)</f>
        <v>1215864650</v>
      </c>
      <c r="N716">
        <f t="shared" si="32"/>
        <v>5112250</v>
      </c>
    </row>
    <row r="717" spans="12:14">
      <c r="L717">
        <v>716</v>
      </c>
      <c r="M717" s="72">
        <f>SUM($N$2:$N716)</f>
        <v>1220976900</v>
      </c>
      <c r="N717">
        <f t="shared" si="32"/>
        <v>5126560</v>
      </c>
    </row>
    <row r="718" spans="12:14">
      <c r="L718">
        <v>717</v>
      </c>
      <c r="M718" s="72">
        <f>SUM($N$2:$N717)</f>
        <v>1226103460</v>
      </c>
      <c r="N718">
        <f t="shared" si="32"/>
        <v>5140890</v>
      </c>
    </row>
    <row r="719" spans="12:14">
      <c r="L719">
        <v>718</v>
      </c>
      <c r="M719" s="72">
        <f>SUM($N$2:$N718)</f>
        <v>1231244350</v>
      </c>
      <c r="N719">
        <f t="shared" si="32"/>
        <v>5155240</v>
      </c>
    </row>
    <row r="720" spans="12:14">
      <c r="L720">
        <v>719</v>
      </c>
      <c r="M720" s="72">
        <f>SUM($N$2:$N719)</f>
        <v>1236399590</v>
      </c>
      <c r="N720">
        <f t="shared" si="32"/>
        <v>5169610</v>
      </c>
    </row>
    <row r="721" spans="12:14">
      <c r="L721">
        <v>720</v>
      </c>
      <c r="M721" s="72">
        <f>SUM($N$2:$N720)</f>
        <v>1241569200</v>
      </c>
      <c r="N721">
        <f t="shared" si="32"/>
        <v>5184000</v>
      </c>
    </row>
    <row r="722" spans="12:14">
      <c r="L722">
        <v>721</v>
      </c>
      <c r="M722" s="72">
        <f>SUM($N$2:$N721)</f>
        <v>1246753200</v>
      </c>
      <c r="N722">
        <f t="shared" si="32"/>
        <v>5198410</v>
      </c>
    </row>
    <row r="723" spans="12:14">
      <c r="L723">
        <v>722</v>
      </c>
      <c r="M723" s="72">
        <f>SUM($N$2:$N722)</f>
        <v>1251951610</v>
      </c>
      <c r="N723">
        <f t="shared" si="32"/>
        <v>5212840</v>
      </c>
    </row>
    <row r="724" spans="12:14">
      <c r="L724">
        <v>723</v>
      </c>
      <c r="M724" s="72">
        <f>SUM($N$2:$N723)</f>
        <v>1257164450</v>
      </c>
      <c r="N724">
        <f t="shared" si="32"/>
        <v>5227290</v>
      </c>
    </row>
    <row r="725" spans="12:14">
      <c r="L725">
        <v>724</v>
      </c>
      <c r="M725" s="72">
        <f>SUM($N$2:$N724)</f>
        <v>1262391740</v>
      </c>
      <c r="N725">
        <f t="shared" si="32"/>
        <v>5241760</v>
      </c>
    </row>
    <row r="726" spans="12:14">
      <c r="L726">
        <v>725</v>
      </c>
      <c r="M726" s="72">
        <f>SUM($N$2:$N725)</f>
        <v>1267633500</v>
      </c>
      <c r="N726">
        <f t="shared" si="32"/>
        <v>5256250</v>
      </c>
    </row>
    <row r="727" spans="12:14">
      <c r="L727">
        <v>726</v>
      </c>
      <c r="M727" s="72">
        <f>SUM($N$2:$N726)</f>
        <v>1272889750</v>
      </c>
      <c r="N727">
        <f t="shared" si="32"/>
        <v>5270760</v>
      </c>
    </row>
    <row r="728" spans="12:14">
      <c r="L728">
        <v>727</v>
      </c>
      <c r="M728" s="72">
        <f>SUM($N$2:$N727)</f>
        <v>1278160510</v>
      </c>
      <c r="N728">
        <f t="shared" si="32"/>
        <v>5285290</v>
      </c>
    </row>
    <row r="729" spans="12:14">
      <c r="L729">
        <v>728</v>
      </c>
      <c r="M729" s="72">
        <f>SUM($N$2:$N728)</f>
        <v>1283445800</v>
      </c>
      <c r="N729">
        <f t="shared" si="32"/>
        <v>5299840</v>
      </c>
    </row>
    <row r="730" spans="12:14">
      <c r="L730">
        <v>729</v>
      </c>
      <c r="M730" s="72">
        <f>SUM($N$2:$N729)</f>
        <v>1288745640</v>
      </c>
      <c r="N730">
        <f t="shared" si="32"/>
        <v>5314410</v>
      </c>
    </row>
    <row r="731" spans="12:14">
      <c r="L731">
        <v>730</v>
      </c>
      <c r="M731" s="72">
        <f>SUM($N$2:$N730)</f>
        <v>1294060050</v>
      </c>
      <c r="N731">
        <f t="shared" si="32"/>
        <v>5329000</v>
      </c>
    </row>
    <row r="732" spans="12:14">
      <c r="L732">
        <v>731</v>
      </c>
      <c r="M732" s="72">
        <f>SUM($N$2:$N731)</f>
        <v>1299389050</v>
      </c>
      <c r="N732">
        <f t="shared" si="32"/>
        <v>5343610</v>
      </c>
    </row>
    <row r="733" spans="12:14">
      <c r="L733">
        <v>732</v>
      </c>
      <c r="M733" s="72">
        <f>SUM($N$2:$N732)</f>
        <v>1304732660</v>
      </c>
      <c r="N733">
        <f t="shared" si="32"/>
        <v>5358240</v>
      </c>
    </row>
    <row r="734" spans="12:14">
      <c r="L734">
        <v>733</v>
      </c>
      <c r="M734" s="72">
        <f>SUM($N$2:$N733)</f>
        <v>1310090900</v>
      </c>
      <c r="N734">
        <f t="shared" si="32"/>
        <v>5372890</v>
      </c>
    </row>
    <row r="735" spans="12:14">
      <c r="L735">
        <v>734</v>
      </c>
      <c r="M735" s="72">
        <f>SUM($N$2:$N734)</f>
        <v>1315463790</v>
      </c>
      <c r="N735">
        <f t="shared" si="32"/>
        <v>5387560</v>
      </c>
    </row>
    <row r="736" spans="12:14">
      <c r="L736">
        <v>735</v>
      </c>
      <c r="M736" s="72">
        <f>SUM($N$2:$N735)</f>
        <v>1320851350</v>
      </c>
      <c r="N736">
        <f t="shared" si="32"/>
        <v>5402250</v>
      </c>
    </row>
    <row r="737" spans="12:14">
      <c r="L737">
        <v>736</v>
      </c>
      <c r="M737" s="72">
        <f>SUM($N$2:$N736)</f>
        <v>1326253600</v>
      </c>
      <c r="N737">
        <f t="shared" si="32"/>
        <v>5416960</v>
      </c>
    </row>
    <row r="738" spans="12:14">
      <c r="L738">
        <v>737</v>
      </c>
      <c r="M738" s="72">
        <f>SUM($N$2:$N737)</f>
        <v>1331670560</v>
      </c>
      <c r="N738">
        <f t="shared" si="32"/>
        <v>5431690</v>
      </c>
    </row>
    <row r="739" spans="12:14">
      <c r="L739">
        <v>738</v>
      </c>
      <c r="M739" s="72">
        <f>SUM($N$2:$N738)</f>
        <v>1337102250</v>
      </c>
      <c r="N739">
        <f t="shared" si="32"/>
        <v>5446440</v>
      </c>
    </row>
    <row r="740" spans="12:14">
      <c r="L740">
        <v>739</v>
      </c>
      <c r="M740" s="72">
        <f>SUM($N$2:$N739)</f>
        <v>1342548690</v>
      </c>
      <c r="N740">
        <f t="shared" si="32"/>
        <v>5461210</v>
      </c>
    </row>
    <row r="741" spans="12:14">
      <c r="L741">
        <v>740</v>
      </c>
      <c r="M741" s="72">
        <f>SUM($N$2:$N740)</f>
        <v>1348009900</v>
      </c>
      <c r="N741">
        <f t="shared" si="32"/>
        <v>5476000</v>
      </c>
    </row>
    <row r="742" spans="12:14">
      <c r="L742">
        <v>741</v>
      </c>
      <c r="M742" s="72">
        <f>SUM($N$2:$N741)</f>
        <v>1353485900</v>
      </c>
      <c r="N742">
        <f t="shared" si="32"/>
        <v>5490810</v>
      </c>
    </row>
    <row r="743" spans="12:14">
      <c r="L743">
        <v>742</v>
      </c>
      <c r="M743" s="72">
        <f>SUM($N$2:$N742)</f>
        <v>1358976710</v>
      </c>
      <c r="N743">
        <f t="shared" si="32"/>
        <v>5505640</v>
      </c>
    </row>
    <row r="744" spans="12:14">
      <c r="L744">
        <v>743</v>
      </c>
      <c r="M744" s="72">
        <f>SUM($N$2:$N743)</f>
        <v>1364482350</v>
      </c>
      <c r="N744">
        <f t="shared" si="32"/>
        <v>5520490</v>
      </c>
    </row>
    <row r="745" spans="12:14">
      <c r="L745">
        <v>744</v>
      </c>
      <c r="M745" s="72">
        <f>SUM($N$2:$N744)</f>
        <v>1370002840</v>
      </c>
      <c r="N745">
        <f t="shared" si="32"/>
        <v>5535360</v>
      </c>
    </row>
    <row r="746" spans="12:14">
      <c r="L746">
        <v>745</v>
      </c>
      <c r="M746" s="72">
        <f>SUM($N$2:$N745)</f>
        <v>1375538200</v>
      </c>
      <c r="N746">
        <f t="shared" si="32"/>
        <v>5550250</v>
      </c>
    </row>
    <row r="747" spans="12:14">
      <c r="L747">
        <v>746</v>
      </c>
      <c r="M747" s="72">
        <f>SUM($N$2:$N746)</f>
        <v>1381088450</v>
      </c>
      <c r="N747">
        <f t="shared" si="32"/>
        <v>5565160</v>
      </c>
    </row>
    <row r="748" spans="12:14">
      <c r="L748">
        <v>747</v>
      </c>
      <c r="M748" s="72">
        <f>SUM($N$2:$N747)</f>
        <v>1386653610</v>
      </c>
      <c r="N748">
        <f t="shared" si="32"/>
        <v>5580090</v>
      </c>
    </row>
    <row r="749" spans="12:14">
      <c r="L749">
        <v>748</v>
      </c>
      <c r="M749" s="72">
        <f>SUM($N$2:$N748)</f>
        <v>1392233700</v>
      </c>
      <c r="N749">
        <f t="shared" si="32"/>
        <v>5595040</v>
      </c>
    </row>
    <row r="750" spans="12:14">
      <c r="L750">
        <v>749</v>
      </c>
      <c r="M750" s="72">
        <f>SUM($N$2:$N749)</f>
        <v>1397828740</v>
      </c>
      <c r="N750">
        <f t="shared" si="32"/>
        <v>5610010</v>
      </c>
    </row>
    <row r="751" spans="12:14">
      <c r="L751">
        <v>750</v>
      </c>
      <c r="M751" s="72">
        <f>SUM($N$2:$N750)</f>
        <v>1403438750</v>
      </c>
      <c r="N751">
        <f t="shared" si="32"/>
        <v>5625000</v>
      </c>
    </row>
    <row r="752" spans="12:14">
      <c r="L752">
        <v>751</v>
      </c>
      <c r="M752" s="72">
        <f>SUM($N$2:$N751)</f>
        <v>1409063750</v>
      </c>
      <c r="N752">
        <f t="shared" si="32"/>
        <v>5640010</v>
      </c>
    </row>
    <row r="753" spans="12:14">
      <c r="L753">
        <v>752</v>
      </c>
      <c r="M753" s="72">
        <f>SUM($N$2:$N752)</f>
        <v>1414703760</v>
      </c>
      <c r="N753">
        <f t="shared" si="32"/>
        <v>5655040</v>
      </c>
    </row>
    <row r="754" spans="12:14">
      <c r="L754">
        <v>753</v>
      </c>
      <c r="M754" s="72">
        <f>SUM($N$2:$N753)</f>
        <v>1420358800</v>
      </c>
      <c r="N754">
        <f t="shared" si="32"/>
        <v>5670090</v>
      </c>
    </row>
    <row r="755" spans="12:14">
      <c r="L755">
        <v>754</v>
      </c>
      <c r="M755" s="72">
        <f>SUM($N$2:$N754)</f>
        <v>1426028890</v>
      </c>
      <c r="N755">
        <f t="shared" si="32"/>
        <v>5685160</v>
      </c>
    </row>
    <row r="756" spans="12:14">
      <c r="L756">
        <v>755</v>
      </c>
      <c r="M756" s="72">
        <f>SUM($N$2:$N755)</f>
        <v>1431714050</v>
      </c>
      <c r="N756">
        <f t="shared" si="32"/>
        <v>5700250</v>
      </c>
    </row>
    <row r="757" spans="12:14">
      <c r="L757">
        <v>756</v>
      </c>
      <c r="M757" s="72">
        <f>SUM($N$2:$N756)</f>
        <v>1437414300</v>
      </c>
      <c r="N757">
        <f t="shared" si="32"/>
        <v>5715360</v>
      </c>
    </row>
    <row r="758" spans="12:14">
      <c r="L758">
        <v>757</v>
      </c>
      <c r="M758" s="72">
        <f>SUM($N$2:$N757)</f>
        <v>1443129660</v>
      </c>
      <c r="N758">
        <f t="shared" si="32"/>
        <v>5730490</v>
      </c>
    </row>
    <row r="759" spans="12:14">
      <c r="L759">
        <v>758</v>
      </c>
      <c r="M759" s="72">
        <f>SUM($N$2:$N758)</f>
        <v>1448860150</v>
      </c>
      <c r="N759">
        <f t="shared" si="32"/>
        <v>5745640</v>
      </c>
    </row>
    <row r="760" spans="12:14">
      <c r="L760">
        <v>759</v>
      </c>
      <c r="M760" s="72">
        <f>SUM($N$2:$N759)</f>
        <v>1454605790</v>
      </c>
      <c r="N760">
        <f t="shared" si="32"/>
        <v>5760810</v>
      </c>
    </row>
    <row r="761" spans="12:14">
      <c r="L761">
        <v>760</v>
      </c>
      <c r="M761" s="72">
        <f>SUM($N$2:$N760)</f>
        <v>1460366600</v>
      </c>
      <c r="N761">
        <f t="shared" si="32"/>
        <v>5776000</v>
      </c>
    </row>
    <row r="762" spans="12:14">
      <c r="L762">
        <v>761</v>
      </c>
      <c r="M762" s="72">
        <f>SUM($N$2:$N761)</f>
        <v>1466142600</v>
      </c>
      <c r="N762">
        <f t="shared" si="32"/>
        <v>5791210</v>
      </c>
    </row>
    <row r="763" spans="12:14">
      <c r="L763">
        <v>762</v>
      </c>
      <c r="M763" s="72">
        <f>SUM($N$2:$N762)</f>
        <v>1471933810</v>
      </c>
      <c r="N763">
        <f t="shared" si="32"/>
        <v>5806440</v>
      </c>
    </row>
    <row r="764" spans="12:14">
      <c r="L764">
        <v>763</v>
      </c>
      <c r="M764" s="72">
        <f>SUM($N$2:$N763)</f>
        <v>1477740250</v>
      </c>
      <c r="N764">
        <f t="shared" si="32"/>
        <v>5821690</v>
      </c>
    </row>
    <row r="765" spans="12:14">
      <c r="L765">
        <v>764</v>
      </c>
      <c r="M765" s="72">
        <f>SUM($N$2:$N764)</f>
        <v>1483561940</v>
      </c>
      <c r="N765">
        <f t="shared" si="32"/>
        <v>5836960</v>
      </c>
    </row>
    <row r="766" spans="12:14">
      <c r="L766">
        <v>765</v>
      </c>
      <c r="M766" s="72">
        <f>SUM($N$2:$N765)</f>
        <v>1489398900</v>
      </c>
      <c r="N766">
        <f t="shared" si="32"/>
        <v>5852250</v>
      </c>
    </row>
    <row r="767" spans="12:14">
      <c r="L767">
        <v>766</v>
      </c>
      <c r="M767" s="72">
        <f>SUM($N$2:$N766)</f>
        <v>1495251150</v>
      </c>
      <c r="N767">
        <f t="shared" si="32"/>
        <v>5867560</v>
      </c>
    </row>
    <row r="768" spans="12:14">
      <c r="L768">
        <v>767</v>
      </c>
      <c r="M768" s="72">
        <f>SUM($N$2:$N767)</f>
        <v>1501118710</v>
      </c>
      <c r="N768">
        <f t="shared" si="32"/>
        <v>5882890</v>
      </c>
    </row>
    <row r="769" spans="12:14">
      <c r="L769">
        <v>768</v>
      </c>
      <c r="M769" s="72">
        <f>SUM($N$2:$N768)</f>
        <v>1507001600</v>
      </c>
      <c r="N769">
        <f t="shared" si="32"/>
        <v>5898240</v>
      </c>
    </row>
    <row r="770" spans="12:14">
      <c r="L770">
        <v>769</v>
      </c>
      <c r="M770" s="72">
        <f>SUM($N$2:$N769)</f>
        <v>1512899840</v>
      </c>
      <c r="N770">
        <f t="shared" si="32"/>
        <v>5913610</v>
      </c>
    </row>
    <row r="771" spans="12:14">
      <c r="L771">
        <v>770</v>
      </c>
      <c r="M771" s="72">
        <f>SUM($N$2:$N770)</f>
        <v>1518813450</v>
      </c>
      <c r="N771">
        <f t="shared" ref="N771:N834" si="33">10*L771^2</f>
        <v>5929000</v>
      </c>
    </row>
    <row r="772" spans="12:14">
      <c r="L772">
        <v>771</v>
      </c>
      <c r="M772" s="72">
        <f>SUM($N$2:$N771)</f>
        <v>1524742450</v>
      </c>
      <c r="N772">
        <f t="shared" si="33"/>
        <v>5944410</v>
      </c>
    </row>
    <row r="773" spans="12:14">
      <c r="L773">
        <v>772</v>
      </c>
      <c r="M773" s="72">
        <f>SUM($N$2:$N772)</f>
        <v>1530686860</v>
      </c>
      <c r="N773">
        <f t="shared" si="33"/>
        <v>5959840</v>
      </c>
    </row>
    <row r="774" spans="12:14">
      <c r="L774">
        <v>773</v>
      </c>
      <c r="M774" s="72">
        <f>SUM($N$2:$N773)</f>
        <v>1536646700</v>
      </c>
      <c r="N774">
        <f t="shared" si="33"/>
        <v>5975290</v>
      </c>
    </row>
    <row r="775" spans="12:14">
      <c r="L775">
        <v>774</v>
      </c>
      <c r="M775" s="72">
        <f>SUM($N$2:$N774)</f>
        <v>1542621990</v>
      </c>
      <c r="N775">
        <f t="shared" si="33"/>
        <v>5990760</v>
      </c>
    </row>
    <row r="776" spans="12:14">
      <c r="L776">
        <v>775</v>
      </c>
      <c r="M776" s="72">
        <f>SUM($N$2:$N775)</f>
        <v>1548612750</v>
      </c>
      <c r="N776">
        <f t="shared" si="33"/>
        <v>6006250</v>
      </c>
    </row>
    <row r="777" spans="12:14">
      <c r="L777">
        <v>776</v>
      </c>
      <c r="M777" s="72">
        <f>SUM($N$2:$N776)</f>
        <v>1554619000</v>
      </c>
      <c r="N777">
        <f t="shared" si="33"/>
        <v>6021760</v>
      </c>
    </row>
    <row r="778" spans="12:14">
      <c r="L778">
        <v>777</v>
      </c>
      <c r="M778" s="72">
        <f>SUM($N$2:$N777)</f>
        <v>1560640760</v>
      </c>
      <c r="N778">
        <f t="shared" si="33"/>
        <v>6037290</v>
      </c>
    </row>
    <row r="779" spans="12:14">
      <c r="L779">
        <v>778</v>
      </c>
      <c r="M779" s="72">
        <f>SUM($N$2:$N778)</f>
        <v>1566678050</v>
      </c>
      <c r="N779">
        <f t="shared" si="33"/>
        <v>6052840</v>
      </c>
    </row>
    <row r="780" spans="12:14">
      <c r="L780">
        <v>779</v>
      </c>
      <c r="M780" s="72">
        <f>SUM($N$2:$N779)</f>
        <v>1572730890</v>
      </c>
      <c r="N780">
        <f t="shared" si="33"/>
        <v>6068410</v>
      </c>
    </row>
    <row r="781" spans="12:14">
      <c r="L781">
        <v>780</v>
      </c>
      <c r="M781" s="72">
        <f>SUM($N$2:$N780)</f>
        <v>1578799300</v>
      </c>
      <c r="N781">
        <f t="shared" si="33"/>
        <v>6084000</v>
      </c>
    </row>
    <row r="782" spans="12:14">
      <c r="L782">
        <v>781</v>
      </c>
      <c r="M782" s="72">
        <f>SUM($N$2:$N781)</f>
        <v>1584883300</v>
      </c>
      <c r="N782">
        <f t="shared" si="33"/>
        <v>6099610</v>
      </c>
    </row>
    <row r="783" spans="12:14">
      <c r="L783">
        <v>782</v>
      </c>
      <c r="M783" s="72">
        <f>SUM($N$2:$N782)</f>
        <v>1590982910</v>
      </c>
      <c r="N783">
        <f t="shared" si="33"/>
        <v>6115240</v>
      </c>
    </row>
    <row r="784" spans="12:14">
      <c r="L784">
        <v>783</v>
      </c>
      <c r="M784" s="72">
        <f>SUM($N$2:$N783)</f>
        <v>1597098150</v>
      </c>
      <c r="N784">
        <f t="shared" si="33"/>
        <v>6130890</v>
      </c>
    </row>
    <row r="785" spans="12:14">
      <c r="L785">
        <v>784</v>
      </c>
      <c r="M785" s="72">
        <f>SUM($N$2:$N784)</f>
        <v>1603229040</v>
      </c>
      <c r="N785">
        <f t="shared" si="33"/>
        <v>6146560</v>
      </c>
    </row>
    <row r="786" spans="12:14">
      <c r="L786">
        <v>785</v>
      </c>
      <c r="M786" s="72">
        <f>SUM($N$2:$N785)</f>
        <v>1609375600</v>
      </c>
      <c r="N786">
        <f t="shared" si="33"/>
        <v>6162250</v>
      </c>
    </row>
    <row r="787" spans="12:14">
      <c r="L787">
        <v>786</v>
      </c>
      <c r="M787" s="72">
        <f>SUM($N$2:$N786)</f>
        <v>1615537850</v>
      </c>
      <c r="N787">
        <f t="shared" si="33"/>
        <v>6177960</v>
      </c>
    </row>
    <row r="788" spans="12:14">
      <c r="L788">
        <v>787</v>
      </c>
      <c r="M788" s="72">
        <f>SUM($N$2:$N787)</f>
        <v>1621715810</v>
      </c>
      <c r="N788">
        <f t="shared" si="33"/>
        <v>6193690</v>
      </c>
    </row>
    <row r="789" spans="12:14">
      <c r="L789">
        <v>788</v>
      </c>
      <c r="M789" s="72">
        <f>SUM($N$2:$N788)</f>
        <v>1627909500</v>
      </c>
      <c r="N789">
        <f t="shared" si="33"/>
        <v>6209440</v>
      </c>
    </row>
    <row r="790" spans="12:14">
      <c r="L790">
        <v>789</v>
      </c>
      <c r="M790" s="72">
        <f>SUM($N$2:$N789)</f>
        <v>1634118940</v>
      </c>
      <c r="N790">
        <f t="shared" si="33"/>
        <v>6225210</v>
      </c>
    </row>
    <row r="791" spans="12:14">
      <c r="L791">
        <v>790</v>
      </c>
      <c r="M791" s="72">
        <f>SUM($N$2:$N790)</f>
        <v>1640344150</v>
      </c>
      <c r="N791">
        <f t="shared" si="33"/>
        <v>6241000</v>
      </c>
    </row>
    <row r="792" spans="12:14">
      <c r="L792">
        <v>791</v>
      </c>
      <c r="M792" s="72">
        <f>SUM($N$2:$N791)</f>
        <v>1646585150</v>
      </c>
      <c r="N792">
        <f t="shared" si="33"/>
        <v>6256810</v>
      </c>
    </row>
    <row r="793" spans="12:14">
      <c r="L793">
        <v>792</v>
      </c>
      <c r="M793" s="72">
        <f>SUM($N$2:$N792)</f>
        <v>1652841960</v>
      </c>
      <c r="N793">
        <f t="shared" si="33"/>
        <v>6272640</v>
      </c>
    </row>
    <row r="794" spans="12:14">
      <c r="L794">
        <v>793</v>
      </c>
      <c r="M794" s="72">
        <f>SUM($N$2:$N793)</f>
        <v>1659114600</v>
      </c>
      <c r="N794">
        <f t="shared" si="33"/>
        <v>6288490</v>
      </c>
    </row>
    <row r="795" spans="12:14">
      <c r="L795">
        <v>794</v>
      </c>
      <c r="M795" s="72">
        <f>SUM($N$2:$N794)</f>
        <v>1665403090</v>
      </c>
      <c r="N795">
        <f t="shared" si="33"/>
        <v>6304360</v>
      </c>
    </row>
    <row r="796" spans="12:14">
      <c r="L796">
        <v>795</v>
      </c>
      <c r="M796" s="72">
        <f>SUM($N$2:$N795)</f>
        <v>1671707450</v>
      </c>
      <c r="N796">
        <f t="shared" si="33"/>
        <v>6320250</v>
      </c>
    </row>
    <row r="797" spans="12:14">
      <c r="L797">
        <v>796</v>
      </c>
      <c r="M797" s="72">
        <f>SUM($N$2:$N796)</f>
        <v>1678027700</v>
      </c>
      <c r="N797">
        <f t="shared" si="33"/>
        <v>6336160</v>
      </c>
    </row>
    <row r="798" spans="12:14">
      <c r="L798">
        <v>797</v>
      </c>
      <c r="M798" s="72">
        <f>SUM($N$2:$N797)</f>
        <v>1684363860</v>
      </c>
      <c r="N798">
        <f t="shared" si="33"/>
        <v>6352090</v>
      </c>
    </row>
    <row r="799" spans="12:14">
      <c r="L799">
        <v>798</v>
      </c>
      <c r="M799" s="72">
        <f>SUM($N$2:$N798)</f>
        <v>1690715950</v>
      </c>
      <c r="N799">
        <f t="shared" si="33"/>
        <v>6368040</v>
      </c>
    </row>
    <row r="800" spans="12:14">
      <c r="L800">
        <v>799</v>
      </c>
      <c r="M800" s="72">
        <f>SUM($N$2:$N799)</f>
        <v>1697083990</v>
      </c>
      <c r="N800">
        <f t="shared" si="33"/>
        <v>6384010</v>
      </c>
    </row>
    <row r="801" spans="12:14">
      <c r="L801">
        <v>800</v>
      </c>
      <c r="M801" s="72">
        <f>SUM($N$2:$N800)</f>
        <v>1703468000</v>
      </c>
      <c r="N801">
        <f t="shared" si="33"/>
        <v>6400000</v>
      </c>
    </row>
    <row r="802" spans="12:14">
      <c r="L802">
        <v>801</v>
      </c>
      <c r="M802" s="72">
        <f>SUM($N$2:$N801)</f>
        <v>1709868000</v>
      </c>
      <c r="N802">
        <f t="shared" si="33"/>
        <v>6416010</v>
      </c>
    </row>
    <row r="803" spans="12:14">
      <c r="L803">
        <v>802</v>
      </c>
      <c r="M803" s="72">
        <f>SUM($N$2:$N802)</f>
        <v>1716284010</v>
      </c>
      <c r="N803">
        <f t="shared" si="33"/>
        <v>6432040</v>
      </c>
    </row>
    <row r="804" spans="12:14">
      <c r="L804">
        <v>803</v>
      </c>
      <c r="M804" s="72">
        <f>SUM($N$2:$N803)</f>
        <v>1722716050</v>
      </c>
      <c r="N804">
        <f t="shared" si="33"/>
        <v>6448090</v>
      </c>
    </row>
    <row r="805" spans="12:14">
      <c r="L805">
        <v>804</v>
      </c>
      <c r="M805" s="72">
        <f>SUM($N$2:$N804)</f>
        <v>1729164140</v>
      </c>
      <c r="N805">
        <f t="shared" si="33"/>
        <v>6464160</v>
      </c>
    </row>
    <row r="806" spans="12:14">
      <c r="L806">
        <v>805</v>
      </c>
      <c r="M806" s="72">
        <f>SUM($N$2:$N805)</f>
        <v>1735628300</v>
      </c>
      <c r="N806">
        <f t="shared" si="33"/>
        <v>6480250</v>
      </c>
    </row>
    <row r="807" spans="12:14">
      <c r="L807">
        <v>806</v>
      </c>
      <c r="M807" s="72">
        <f>SUM($N$2:$N806)</f>
        <v>1742108550</v>
      </c>
      <c r="N807">
        <f t="shared" si="33"/>
        <v>6496360</v>
      </c>
    </row>
    <row r="808" spans="12:14">
      <c r="L808">
        <v>807</v>
      </c>
      <c r="M808" s="72">
        <f>SUM($N$2:$N807)</f>
        <v>1748604910</v>
      </c>
      <c r="N808">
        <f t="shared" si="33"/>
        <v>6512490</v>
      </c>
    </row>
    <row r="809" spans="12:14">
      <c r="L809">
        <v>808</v>
      </c>
      <c r="M809" s="72">
        <f>SUM($N$2:$N808)</f>
        <v>1755117400</v>
      </c>
      <c r="N809">
        <f t="shared" si="33"/>
        <v>6528640</v>
      </c>
    </row>
    <row r="810" spans="12:14">
      <c r="L810">
        <v>809</v>
      </c>
      <c r="M810" s="72">
        <f>SUM($N$2:$N809)</f>
        <v>1761646040</v>
      </c>
      <c r="N810">
        <f t="shared" si="33"/>
        <v>6544810</v>
      </c>
    </row>
    <row r="811" spans="12:14">
      <c r="L811">
        <v>810</v>
      </c>
      <c r="M811" s="72">
        <f>SUM($N$2:$N810)</f>
        <v>1768190850</v>
      </c>
      <c r="N811">
        <f t="shared" si="33"/>
        <v>6561000</v>
      </c>
    </row>
    <row r="812" spans="12:14">
      <c r="L812">
        <v>811</v>
      </c>
      <c r="M812" s="72">
        <f>SUM($N$2:$N811)</f>
        <v>1774751850</v>
      </c>
      <c r="N812">
        <f t="shared" si="33"/>
        <v>6577210</v>
      </c>
    </row>
    <row r="813" spans="12:14">
      <c r="L813">
        <v>812</v>
      </c>
      <c r="M813" s="72">
        <f>SUM($N$2:$N812)</f>
        <v>1781329060</v>
      </c>
      <c r="N813">
        <f t="shared" si="33"/>
        <v>6593440</v>
      </c>
    </row>
    <row r="814" spans="12:14">
      <c r="L814">
        <v>813</v>
      </c>
      <c r="M814" s="72">
        <f>SUM($N$2:$N813)</f>
        <v>1787922500</v>
      </c>
      <c r="N814">
        <f t="shared" si="33"/>
        <v>6609690</v>
      </c>
    </row>
    <row r="815" spans="12:14">
      <c r="L815">
        <v>814</v>
      </c>
      <c r="M815" s="72">
        <f>SUM($N$2:$N814)</f>
        <v>1794532190</v>
      </c>
      <c r="N815">
        <f t="shared" si="33"/>
        <v>6625960</v>
      </c>
    </row>
    <row r="816" spans="12:14">
      <c r="L816">
        <v>815</v>
      </c>
      <c r="M816" s="72">
        <f>SUM($N$2:$N815)</f>
        <v>1801158150</v>
      </c>
      <c r="N816">
        <f t="shared" si="33"/>
        <v>6642250</v>
      </c>
    </row>
    <row r="817" spans="12:14">
      <c r="L817">
        <v>816</v>
      </c>
      <c r="M817" s="72">
        <f>SUM($N$2:$N816)</f>
        <v>1807800400</v>
      </c>
      <c r="N817">
        <f t="shared" si="33"/>
        <v>6658560</v>
      </c>
    </row>
    <row r="818" spans="12:14">
      <c r="L818">
        <v>817</v>
      </c>
      <c r="M818" s="72">
        <f>SUM($N$2:$N817)</f>
        <v>1814458960</v>
      </c>
      <c r="N818">
        <f t="shared" si="33"/>
        <v>6674890</v>
      </c>
    </row>
    <row r="819" spans="12:14">
      <c r="L819">
        <v>818</v>
      </c>
      <c r="M819" s="72">
        <f>SUM($N$2:$N818)</f>
        <v>1821133850</v>
      </c>
      <c r="N819">
        <f t="shared" si="33"/>
        <v>6691240</v>
      </c>
    </row>
    <row r="820" spans="12:14">
      <c r="L820">
        <v>819</v>
      </c>
      <c r="M820" s="72">
        <f>SUM($N$2:$N819)</f>
        <v>1827825090</v>
      </c>
      <c r="N820">
        <f t="shared" si="33"/>
        <v>6707610</v>
      </c>
    </row>
    <row r="821" spans="12:14">
      <c r="L821">
        <v>820</v>
      </c>
      <c r="M821" s="72">
        <f>SUM($N$2:$N820)</f>
        <v>1834532700</v>
      </c>
      <c r="N821">
        <f t="shared" si="33"/>
        <v>6724000</v>
      </c>
    </row>
    <row r="822" spans="12:14">
      <c r="L822">
        <v>821</v>
      </c>
      <c r="M822" s="72">
        <f>SUM($N$2:$N821)</f>
        <v>1841256700</v>
      </c>
      <c r="N822">
        <f t="shared" si="33"/>
        <v>6740410</v>
      </c>
    </row>
    <row r="823" spans="12:14">
      <c r="L823">
        <v>822</v>
      </c>
      <c r="M823" s="72">
        <f>SUM($N$2:$N822)</f>
        <v>1847997110</v>
      </c>
      <c r="N823">
        <f t="shared" si="33"/>
        <v>6756840</v>
      </c>
    </row>
    <row r="824" spans="12:14">
      <c r="L824">
        <v>823</v>
      </c>
      <c r="M824" s="72">
        <f>SUM($N$2:$N823)</f>
        <v>1854753950</v>
      </c>
      <c r="N824">
        <f t="shared" si="33"/>
        <v>6773290</v>
      </c>
    </row>
    <row r="825" spans="12:14">
      <c r="L825">
        <v>824</v>
      </c>
      <c r="M825" s="72">
        <f>SUM($N$2:$N824)</f>
        <v>1861527240</v>
      </c>
      <c r="N825">
        <f t="shared" si="33"/>
        <v>6789760</v>
      </c>
    </row>
    <row r="826" spans="12:14">
      <c r="L826">
        <v>825</v>
      </c>
      <c r="M826" s="72">
        <f>SUM($N$2:$N825)</f>
        <v>1868317000</v>
      </c>
      <c r="N826">
        <f t="shared" si="33"/>
        <v>6806250</v>
      </c>
    </row>
    <row r="827" spans="12:14">
      <c r="L827">
        <v>826</v>
      </c>
      <c r="M827" s="72">
        <f>SUM($N$2:$N826)</f>
        <v>1875123250</v>
      </c>
      <c r="N827">
        <f t="shared" si="33"/>
        <v>6822760</v>
      </c>
    </row>
    <row r="828" spans="12:14">
      <c r="L828">
        <v>827</v>
      </c>
      <c r="M828" s="72">
        <f>SUM($N$2:$N827)</f>
        <v>1881946010</v>
      </c>
      <c r="N828">
        <f t="shared" si="33"/>
        <v>6839290</v>
      </c>
    </row>
    <row r="829" spans="12:14">
      <c r="L829">
        <v>828</v>
      </c>
      <c r="M829" s="72">
        <f>SUM($N$2:$N828)</f>
        <v>1888785300</v>
      </c>
      <c r="N829">
        <f t="shared" si="33"/>
        <v>6855840</v>
      </c>
    </row>
    <row r="830" spans="12:14">
      <c r="L830">
        <v>829</v>
      </c>
      <c r="M830" s="72">
        <f>SUM($N$2:$N829)</f>
        <v>1895641140</v>
      </c>
      <c r="N830">
        <f t="shared" si="33"/>
        <v>6872410</v>
      </c>
    </row>
    <row r="831" spans="12:14">
      <c r="L831">
        <v>830</v>
      </c>
      <c r="M831" s="72">
        <f>SUM($N$2:$N830)</f>
        <v>1902513550</v>
      </c>
      <c r="N831">
        <f t="shared" si="33"/>
        <v>6889000</v>
      </c>
    </row>
    <row r="832" spans="12:14">
      <c r="L832">
        <v>831</v>
      </c>
      <c r="M832" s="72">
        <f>SUM($N$2:$N831)</f>
        <v>1909402550</v>
      </c>
      <c r="N832">
        <f t="shared" si="33"/>
        <v>6905610</v>
      </c>
    </row>
    <row r="833" spans="12:14">
      <c r="L833">
        <v>832</v>
      </c>
      <c r="M833" s="72">
        <f>SUM($N$2:$N832)</f>
        <v>1916308160</v>
      </c>
      <c r="N833">
        <f t="shared" si="33"/>
        <v>6922240</v>
      </c>
    </row>
    <row r="834" spans="12:14">
      <c r="L834">
        <v>833</v>
      </c>
      <c r="M834" s="72">
        <f>SUM($N$2:$N833)</f>
        <v>1923230400</v>
      </c>
      <c r="N834">
        <f t="shared" si="33"/>
        <v>6938890</v>
      </c>
    </row>
    <row r="835" spans="12:14">
      <c r="L835">
        <v>834</v>
      </c>
      <c r="M835" s="72">
        <f>SUM($N$2:$N834)</f>
        <v>1930169290</v>
      </c>
      <c r="N835">
        <f t="shared" ref="N835:N898" si="34">10*L835^2</f>
        <v>6955560</v>
      </c>
    </row>
    <row r="836" spans="12:14">
      <c r="L836">
        <v>835</v>
      </c>
      <c r="M836" s="72">
        <f>SUM($N$2:$N835)</f>
        <v>1937124850</v>
      </c>
      <c r="N836">
        <f t="shared" si="34"/>
        <v>6972250</v>
      </c>
    </row>
    <row r="837" spans="12:14">
      <c r="L837">
        <v>836</v>
      </c>
      <c r="M837" s="72">
        <f>SUM($N$2:$N836)</f>
        <v>1944097100</v>
      </c>
      <c r="N837">
        <f t="shared" si="34"/>
        <v>6988960</v>
      </c>
    </row>
    <row r="838" spans="12:14">
      <c r="L838">
        <v>837</v>
      </c>
      <c r="M838" s="72">
        <f>SUM($N$2:$N837)</f>
        <v>1951086060</v>
      </c>
      <c r="N838">
        <f t="shared" si="34"/>
        <v>7005690</v>
      </c>
    </row>
    <row r="839" spans="12:14">
      <c r="L839">
        <v>838</v>
      </c>
      <c r="M839" s="72">
        <f>SUM($N$2:$N838)</f>
        <v>1958091750</v>
      </c>
      <c r="N839">
        <f t="shared" si="34"/>
        <v>7022440</v>
      </c>
    </row>
    <row r="840" spans="12:14">
      <c r="L840">
        <v>839</v>
      </c>
      <c r="M840" s="72">
        <f>SUM($N$2:$N839)</f>
        <v>1965114190</v>
      </c>
      <c r="N840">
        <f t="shared" si="34"/>
        <v>7039210</v>
      </c>
    </row>
    <row r="841" spans="12:14">
      <c r="L841">
        <v>840</v>
      </c>
      <c r="M841" s="72">
        <f>SUM($N$2:$N840)</f>
        <v>1972153400</v>
      </c>
      <c r="N841">
        <f t="shared" si="34"/>
        <v>7056000</v>
      </c>
    </row>
    <row r="842" spans="12:14">
      <c r="L842">
        <v>841</v>
      </c>
      <c r="M842" s="72">
        <f>SUM($N$2:$N841)</f>
        <v>1979209400</v>
      </c>
      <c r="N842">
        <f t="shared" si="34"/>
        <v>7072810</v>
      </c>
    </row>
    <row r="843" spans="12:14">
      <c r="L843">
        <v>842</v>
      </c>
      <c r="M843" s="72">
        <f>SUM($N$2:$N842)</f>
        <v>1986282210</v>
      </c>
      <c r="N843">
        <f t="shared" si="34"/>
        <v>7089640</v>
      </c>
    </row>
    <row r="844" spans="12:14">
      <c r="L844">
        <v>843</v>
      </c>
      <c r="M844" s="72">
        <f>SUM($N$2:$N843)</f>
        <v>1993371850</v>
      </c>
      <c r="N844">
        <f t="shared" si="34"/>
        <v>7106490</v>
      </c>
    </row>
    <row r="845" spans="12:14">
      <c r="L845">
        <v>844</v>
      </c>
      <c r="M845" s="72">
        <f>SUM($N$2:$N844)</f>
        <v>2000478340</v>
      </c>
      <c r="N845">
        <f t="shared" si="34"/>
        <v>7123360</v>
      </c>
    </row>
    <row r="846" spans="12:14">
      <c r="L846">
        <v>845</v>
      </c>
      <c r="M846" s="72">
        <f>SUM($N$2:$N845)</f>
        <v>2007601700</v>
      </c>
      <c r="N846">
        <f t="shared" si="34"/>
        <v>7140250</v>
      </c>
    </row>
    <row r="847" spans="12:14">
      <c r="L847">
        <v>846</v>
      </c>
      <c r="M847" s="72">
        <f>SUM($N$2:$N846)</f>
        <v>2014741950</v>
      </c>
      <c r="N847">
        <f t="shared" si="34"/>
        <v>7157160</v>
      </c>
    </row>
    <row r="848" spans="12:14">
      <c r="L848">
        <v>847</v>
      </c>
      <c r="M848" s="72">
        <f>SUM($N$2:$N847)</f>
        <v>2021899110</v>
      </c>
      <c r="N848">
        <f t="shared" si="34"/>
        <v>7174090</v>
      </c>
    </row>
    <row r="849" spans="12:14">
      <c r="L849">
        <v>848</v>
      </c>
      <c r="M849" s="72">
        <f>SUM($N$2:$N848)</f>
        <v>2029073200</v>
      </c>
      <c r="N849">
        <f t="shared" si="34"/>
        <v>7191040</v>
      </c>
    </row>
    <row r="850" spans="12:14">
      <c r="L850">
        <v>849</v>
      </c>
      <c r="M850" s="72">
        <f>SUM($N$2:$N849)</f>
        <v>2036264240</v>
      </c>
      <c r="N850">
        <f t="shared" si="34"/>
        <v>7208010</v>
      </c>
    </row>
    <row r="851" spans="12:14">
      <c r="L851">
        <v>850</v>
      </c>
      <c r="M851" s="72">
        <f>SUM($N$2:$N850)</f>
        <v>2043472250</v>
      </c>
      <c r="N851">
        <f t="shared" si="34"/>
        <v>7225000</v>
      </c>
    </row>
    <row r="852" spans="12:14">
      <c r="L852">
        <v>851</v>
      </c>
      <c r="M852" s="72">
        <f>SUM($N$2:$N851)</f>
        <v>2050697250</v>
      </c>
      <c r="N852">
        <f t="shared" si="34"/>
        <v>7242010</v>
      </c>
    </row>
    <row r="853" spans="12:14">
      <c r="L853">
        <v>852</v>
      </c>
      <c r="M853" s="72">
        <f>SUM($N$2:$N852)</f>
        <v>2057939260</v>
      </c>
      <c r="N853">
        <f t="shared" si="34"/>
        <v>7259040</v>
      </c>
    </row>
    <row r="854" spans="12:14">
      <c r="L854">
        <v>853</v>
      </c>
      <c r="M854" s="72">
        <f>SUM($N$2:$N853)</f>
        <v>2065198300</v>
      </c>
      <c r="N854">
        <f t="shared" si="34"/>
        <v>7276090</v>
      </c>
    </row>
    <row r="855" spans="12:14">
      <c r="L855">
        <v>854</v>
      </c>
      <c r="M855" s="72">
        <f>SUM($N$2:$N854)</f>
        <v>2072474390</v>
      </c>
      <c r="N855">
        <f t="shared" si="34"/>
        <v>7293160</v>
      </c>
    </row>
    <row r="856" spans="12:14">
      <c r="L856">
        <v>855</v>
      </c>
      <c r="M856" s="72">
        <f>SUM($N$2:$N855)</f>
        <v>2079767550</v>
      </c>
      <c r="N856">
        <f t="shared" si="34"/>
        <v>7310250</v>
      </c>
    </row>
    <row r="857" spans="12:14">
      <c r="L857">
        <v>856</v>
      </c>
      <c r="M857" s="72">
        <f>SUM($N$2:$N856)</f>
        <v>2087077800</v>
      </c>
      <c r="N857">
        <f t="shared" si="34"/>
        <v>7327360</v>
      </c>
    </row>
    <row r="858" spans="12:14">
      <c r="L858">
        <v>857</v>
      </c>
      <c r="M858" s="72">
        <f>SUM($N$2:$N857)</f>
        <v>2094405160</v>
      </c>
      <c r="N858">
        <f t="shared" si="34"/>
        <v>7344490</v>
      </c>
    </row>
    <row r="859" spans="12:14">
      <c r="L859">
        <v>858</v>
      </c>
      <c r="M859" s="72">
        <f>SUM($N$2:$N858)</f>
        <v>2101749650</v>
      </c>
      <c r="N859">
        <f t="shared" si="34"/>
        <v>7361640</v>
      </c>
    </row>
    <row r="860" spans="12:14">
      <c r="L860">
        <v>859</v>
      </c>
      <c r="M860" s="72">
        <f>SUM($N$2:$N859)</f>
        <v>2109111290</v>
      </c>
      <c r="N860">
        <f t="shared" si="34"/>
        <v>7378810</v>
      </c>
    </row>
    <row r="861" spans="12:14">
      <c r="L861">
        <v>860</v>
      </c>
      <c r="M861" s="72">
        <f>SUM($N$2:$N860)</f>
        <v>2116490100</v>
      </c>
      <c r="N861">
        <f t="shared" si="34"/>
        <v>7396000</v>
      </c>
    </row>
    <row r="862" spans="12:14">
      <c r="L862">
        <v>861</v>
      </c>
      <c r="M862" s="72">
        <f>SUM($N$2:$N861)</f>
        <v>2123886100</v>
      </c>
      <c r="N862">
        <f t="shared" si="34"/>
        <v>7413210</v>
      </c>
    </row>
    <row r="863" spans="12:14">
      <c r="L863">
        <v>862</v>
      </c>
      <c r="M863" s="72">
        <f>SUM($N$2:$N862)</f>
        <v>2131299310</v>
      </c>
      <c r="N863">
        <f t="shared" si="34"/>
        <v>7430440</v>
      </c>
    </row>
    <row r="864" spans="12:14">
      <c r="L864">
        <v>863</v>
      </c>
      <c r="M864" s="72">
        <f>SUM($N$2:$N863)</f>
        <v>2138729750</v>
      </c>
      <c r="N864">
        <f t="shared" si="34"/>
        <v>7447690</v>
      </c>
    </row>
    <row r="865" spans="12:14">
      <c r="L865">
        <v>864</v>
      </c>
      <c r="M865" s="72">
        <f>SUM($N$2:$N864)</f>
        <v>2146177440</v>
      </c>
      <c r="N865">
        <f t="shared" si="34"/>
        <v>7464960</v>
      </c>
    </row>
    <row r="866" spans="12:14">
      <c r="L866">
        <v>865</v>
      </c>
      <c r="M866" s="72">
        <f>SUM($N$2:$N865)</f>
        <v>2153642400</v>
      </c>
      <c r="N866">
        <f t="shared" si="34"/>
        <v>7482250</v>
      </c>
    </row>
    <row r="867" spans="12:14">
      <c r="L867">
        <v>866</v>
      </c>
      <c r="M867" s="72">
        <f>SUM($N$2:$N866)</f>
        <v>2161124650</v>
      </c>
      <c r="N867">
        <f t="shared" si="34"/>
        <v>7499560</v>
      </c>
    </row>
    <row r="868" spans="12:14">
      <c r="L868">
        <v>867</v>
      </c>
      <c r="M868" s="72">
        <f>SUM($N$2:$N867)</f>
        <v>2168624210</v>
      </c>
      <c r="N868">
        <f t="shared" si="34"/>
        <v>7516890</v>
      </c>
    </row>
    <row r="869" spans="12:14">
      <c r="L869">
        <v>868</v>
      </c>
      <c r="M869" s="72">
        <f>SUM($N$2:$N868)</f>
        <v>2176141100</v>
      </c>
      <c r="N869">
        <f t="shared" si="34"/>
        <v>7534240</v>
      </c>
    </row>
    <row r="870" spans="12:14">
      <c r="L870">
        <v>869</v>
      </c>
      <c r="M870" s="72">
        <f>SUM($N$2:$N869)</f>
        <v>2183675340</v>
      </c>
      <c r="N870">
        <f t="shared" si="34"/>
        <v>7551610</v>
      </c>
    </row>
    <row r="871" spans="12:14">
      <c r="L871">
        <v>870</v>
      </c>
      <c r="M871" s="72">
        <f>SUM($N$2:$N870)</f>
        <v>2191226950</v>
      </c>
      <c r="N871">
        <f t="shared" si="34"/>
        <v>7569000</v>
      </c>
    </row>
    <row r="872" spans="12:14">
      <c r="L872">
        <v>871</v>
      </c>
      <c r="M872" s="72">
        <f>SUM($N$2:$N871)</f>
        <v>2198795950</v>
      </c>
      <c r="N872">
        <f t="shared" si="34"/>
        <v>7586410</v>
      </c>
    </row>
    <row r="873" spans="12:14">
      <c r="L873">
        <v>872</v>
      </c>
      <c r="M873" s="72">
        <f>SUM($N$2:$N872)</f>
        <v>2206382360</v>
      </c>
      <c r="N873">
        <f t="shared" si="34"/>
        <v>7603840</v>
      </c>
    </row>
    <row r="874" spans="12:14">
      <c r="L874">
        <v>873</v>
      </c>
      <c r="M874" s="72">
        <f>SUM($N$2:$N873)</f>
        <v>2213986200</v>
      </c>
      <c r="N874">
        <f t="shared" si="34"/>
        <v>7621290</v>
      </c>
    </row>
    <row r="875" spans="12:14">
      <c r="L875">
        <v>874</v>
      </c>
      <c r="M875" s="72">
        <f>SUM($N$2:$N874)</f>
        <v>2221607490</v>
      </c>
      <c r="N875">
        <f t="shared" si="34"/>
        <v>7638760</v>
      </c>
    </row>
    <row r="876" spans="12:14">
      <c r="L876">
        <v>875</v>
      </c>
      <c r="M876" s="72">
        <f>SUM($N$2:$N875)</f>
        <v>2229246250</v>
      </c>
      <c r="N876">
        <f t="shared" si="34"/>
        <v>7656250</v>
      </c>
    </row>
    <row r="877" spans="12:14">
      <c r="L877">
        <v>876</v>
      </c>
      <c r="M877" s="72">
        <f>SUM($N$2:$N876)</f>
        <v>2236902500</v>
      </c>
      <c r="N877">
        <f t="shared" si="34"/>
        <v>7673760</v>
      </c>
    </row>
    <row r="878" spans="12:14">
      <c r="L878">
        <v>877</v>
      </c>
      <c r="M878" s="72">
        <f>SUM($N$2:$N877)</f>
        <v>2244576260</v>
      </c>
      <c r="N878">
        <f t="shared" si="34"/>
        <v>7691290</v>
      </c>
    </row>
    <row r="879" spans="12:14">
      <c r="L879">
        <v>878</v>
      </c>
      <c r="M879" s="72">
        <f>SUM($N$2:$N878)</f>
        <v>2252267550</v>
      </c>
      <c r="N879">
        <f t="shared" si="34"/>
        <v>7708840</v>
      </c>
    </row>
    <row r="880" spans="12:14">
      <c r="L880">
        <v>879</v>
      </c>
      <c r="M880" s="72">
        <f>SUM($N$2:$N879)</f>
        <v>2259976390</v>
      </c>
      <c r="N880">
        <f t="shared" si="34"/>
        <v>7726410</v>
      </c>
    </row>
    <row r="881" spans="12:14">
      <c r="L881">
        <v>880</v>
      </c>
      <c r="M881" s="72">
        <f>SUM($N$2:$N880)</f>
        <v>2267702800</v>
      </c>
      <c r="N881">
        <f t="shared" si="34"/>
        <v>7744000</v>
      </c>
    </row>
    <row r="882" spans="12:14">
      <c r="L882">
        <v>881</v>
      </c>
      <c r="M882" s="72">
        <f>SUM($N$2:$N881)</f>
        <v>2275446800</v>
      </c>
      <c r="N882">
        <f t="shared" si="34"/>
        <v>7761610</v>
      </c>
    </row>
    <row r="883" spans="12:14">
      <c r="L883">
        <v>882</v>
      </c>
      <c r="M883" s="72">
        <f>SUM($N$2:$N882)</f>
        <v>2283208410</v>
      </c>
      <c r="N883">
        <f t="shared" si="34"/>
        <v>7779240</v>
      </c>
    </row>
    <row r="884" spans="12:14">
      <c r="L884">
        <v>883</v>
      </c>
      <c r="M884" s="72">
        <f>SUM($N$2:$N883)</f>
        <v>2290987650</v>
      </c>
      <c r="N884">
        <f t="shared" si="34"/>
        <v>7796890</v>
      </c>
    </row>
    <row r="885" spans="12:14">
      <c r="L885">
        <v>884</v>
      </c>
      <c r="M885" s="72">
        <f>SUM($N$2:$N884)</f>
        <v>2298784540</v>
      </c>
      <c r="N885">
        <f t="shared" si="34"/>
        <v>7814560</v>
      </c>
    </row>
    <row r="886" spans="12:14">
      <c r="L886">
        <v>885</v>
      </c>
      <c r="M886" s="72">
        <f>SUM($N$2:$N885)</f>
        <v>2306599100</v>
      </c>
      <c r="N886">
        <f t="shared" si="34"/>
        <v>7832250</v>
      </c>
    </row>
    <row r="887" spans="12:14">
      <c r="L887">
        <v>886</v>
      </c>
      <c r="M887" s="72">
        <f>SUM($N$2:$N886)</f>
        <v>2314431350</v>
      </c>
      <c r="N887">
        <f t="shared" si="34"/>
        <v>7849960</v>
      </c>
    </row>
    <row r="888" spans="12:14">
      <c r="L888">
        <v>887</v>
      </c>
      <c r="M888" s="72">
        <f>SUM($N$2:$N887)</f>
        <v>2322281310</v>
      </c>
      <c r="N888">
        <f t="shared" si="34"/>
        <v>7867690</v>
      </c>
    </row>
    <row r="889" spans="12:14">
      <c r="L889">
        <v>888</v>
      </c>
      <c r="M889" s="72">
        <f>SUM($N$2:$N888)</f>
        <v>2330149000</v>
      </c>
      <c r="N889">
        <f t="shared" si="34"/>
        <v>7885440</v>
      </c>
    </row>
    <row r="890" spans="12:14">
      <c r="L890">
        <v>889</v>
      </c>
      <c r="M890" s="72">
        <f>SUM($N$2:$N889)</f>
        <v>2338034440</v>
      </c>
      <c r="N890">
        <f t="shared" si="34"/>
        <v>7903210</v>
      </c>
    </row>
    <row r="891" spans="12:14">
      <c r="L891">
        <v>890</v>
      </c>
      <c r="M891" s="72">
        <f>SUM($N$2:$N890)</f>
        <v>2345937650</v>
      </c>
      <c r="N891">
        <f t="shared" si="34"/>
        <v>7921000</v>
      </c>
    </row>
    <row r="892" spans="12:14">
      <c r="L892">
        <v>891</v>
      </c>
      <c r="M892" s="72">
        <f>SUM($N$2:$N891)</f>
        <v>2353858650</v>
      </c>
      <c r="N892">
        <f t="shared" si="34"/>
        <v>7938810</v>
      </c>
    </row>
    <row r="893" spans="12:14">
      <c r="L893">
        <v>892</v>
      </c>
      <c r="M893" s="72">
        <f>SUM($N$2:$N892)</f>
        <v>2361797460</v>
      </c>
      <c r="N893">
        <f t="shared" si="34"/>
        <v>7956640</v>
      </c>
    </row>
    <row r="894" spans="12:14">
      <c r="L894">
        <v>893</v>
      </c>
      <c r="M894" s="72">
        <f>SUM($N$2:$N893)</f>
        <v>2369754100</v>
      </c>
      <c r="N894">
        <f t="shared" si="34"/>
        <v>7974490</v>
      </c>
    </row>
    <row r="895" spans="12:14">
      <c r="L895">
        <v>894</v>
      </c>
      <c r="M895" s="72">
        <f>SUM($N$2:$N894)</f>
        <v>2377728590</v>
      </c>
      <c r="N895">
        <f t="shared" si="34"/>
        <v>7992360</v>
      </c>
    </row>
    <row r="896" spans="12:14">
      <c r="L896">
        <v>895</v>
      </c>
      <c r="M896" s="72">
        <f>SUM($N$2:$N895)</f>
        <v>2385720950</v>
      </c>
      <c r="N896">
        <f t="shared" si="34"/>
        <v>8010250</v>
      </c>
    </row>
    <row r="897" spans="12:14">
      <c r="L897">
        <v>896</v>
      </c>
      <c r="M897" s="72">
        <f>SUM($N$2:$N896)</f>
        <v>2393731200</v>
      </c>
      <c r="N897">
        <f t="shared" si="34"/>
        <v>8028160</v>
      </c>
    </row>
    <row r="898" spans="12:14">
      <c r="L898">
        <v>897</v>
      </c>
      <c r="M898" s="72">
        <f>SUM($N$2:$N897)</f>
        <v>2401759360</v>
      </c>
      <c r="N898">
        <f t="shared" si="34"/>
        <v>8046090</v>
      </c>
    </row>
    <row r="899" spans="12:14">
      <c r="L899">
        <v>898</v>
      </c>
      <c r="M899" s="72">
        <f>SUM($N$2:$N898)</f>
        <v>2409805450</v>
      </c>
      <c r="N899">
        <f t="shared" ref="N899:N962" si="35">10*L899^2</f>
        <v>8064040</v>
      </c>
    </row>
    <row r="900" spans="12:14">
      <c r="L900">
        <v>899</v>
      </c>
      <c r="M900" s="72">
        <f>SUM($N$2:$N899)</f>
        <v>2417869490</v>
      </c>
      <c r="N900">
        <f t="shared" si="35"/>
        <v>8082010</v>
      </c>
    </row>
    <row r="901" spans="12:14">
      <c r="L901">
        <v>900</v>
      </c>
      <c r="M901" s="72">
        <f>SUM($N$2:$N900)</f>
        <v>2425951500</v>
      </c>
      <c r="N901">
        <f t="shared" si="35"/>
        <v>8100000</v>
      </c>
    </row>
    <row r="902" spans="12:14">
      <c r="L902">
        <v>901</v>
      </c>
      <c r="M902" s="72">
        <f>SUM($N$2:$N901)</f>
        <v>2434051500</v>
      </c>
      <c r="N902">
        <f t="shared" si="35"/>
        <v>8118010</v>
      </c>
    </row>
    <row r="903" spans="12:14">
      <c r="L903">
        <v>902</v>
      </c>
      <c r="M903" s="72">
        <f>SUM($N$2:$N902)</f>
        <v>2442169510</v>
      </c>
      <c r="N903">
        <f t="shared" si="35"/>
        <v>8136040</v>
      </c>
    </row>
    <row r="904" spans="12:14">
      <c r="L904">
        <v>903</v>
      </c>
      <c r="M904" s="72">
        <f>SUM($N$2:$N903)</f>
        <v>2450305550</v>
      </c>
      <c r="N904">
        <f t="shared" si="35"/>
        <v>8154090</v>
      </c>
    </row>
    <row r="905" spans="12:14">
      <c r="L905">
        <v>904</v>
      </c>
      <c r="M905" s="72">
        <f>SUM($N$2:$N904)</f>
        <v>2458459640</v>
      </c>
      <c r="N905">
        <f t="shared" si="35"/>
        <v>8172160</v>
      </c>
    </row>
    <row r="906" spans="12:14">
      <c r="L906">
        <v>905</v>
      </c>
      <c r="M906" s="72">
        <f>SUM($N$2:$N905)</f>
        <v>2466631800</v>
      </c>
      <c r="N906">
        <f t="shared" si="35"/>
        <v>8190250</v>
      </c>
    </row>
    <row r="907" spans="12:14">
      <c r="L907">
        <v>906</v>
      </c>
      <c r="M907" s="72">
        <f>SUM($N$2:$N906)</f>
        <v>2474822050</v>
      </c>
      <c r="N907">
        <f t="shared" si="35"/>
        <v>8208360</v>
      </c>
    </row>
    <row r="908" spans="12:14">
      <c r="L908">
        <v>907</v>
      </c>
      <c r="M908" s="72">
        <f>SUM($N$2:$N907)</f>
        <v>2483030410</v>
      </c>
      <c r="N908">
        <f t="shared" si="35"/>
        <v>8226490</v>
      </c>
    </row>
    <row r="909" spans="12:14">
      <c r="L909">
        <v>908</v>
      </c>
      <c r="M909" s="72">
        <f>SUM($N$2:$N908)</f>
        <v>2491256900</v>
      </c>
      <c r="N909">
        <f t="shared" si="35"/>
        <v>8244640</v>
      </c>
    </row>
    <row r="910" spans="12:14">
      <c r="L910">
        <v>909</v>
      </c>
      <c r="M910" s="72">
        <f>SUM($N$2:$N909)</f>
        <v>2499501540</v>
      </c>
      <c r="N910">
        <f t="shared" si="35"/>
        <v>8262810</v>
      </c>
    </row>
    <row r="911" spans="12:14">
      <c r="L911">
        <v>910</v>
      </c>
      <c r="M911" s="72">
        <f>SUM($N$2:$N910)</f>
        <v>2507764350</v>
      </c>
      <c r="N911">
        <f t="shared" si="35"/>
        <v>8281000</v>
      </c>
    </row>
    <row r="912" spans="12:14">
      <c r="L912">
        <v>911</v>
      </c>
      <c r="M912" s="72">
        <f>SUM($N$2:$N911)</f>
        <v>2516045350</v>
      </c>
      <c r="N912">
        <f t="shared" si="35"/>
        <v>8299210</v>
      </c>
    </row>
    <row r="913" spans="12:14">
      <c r="L913">
        <v>912</v>
      </c>
      <c r="M913" s="72">
        <f>SUM($N$2:$N912)</f>
        <v>2524344560</v>
      </c>
      <c r="N913">
        <f t="shared" si="35"/>
        <v>8317440</v>
      </c>
    </row>
    <row r="914" spans="12:14">
      <c r="L914">
        <v>913</v>
      </c>
      <c r="M914" s="72">
        <f>SUM($N$2:$N913)</f>
        <v>2532662000</v>
      </c>
      <c r="N914">
        <f t="shared" si="35"/>
        <v>8335690</v>
      </c>
    </row>
    <row r="915" spans="12:14">
      <c r="L915">
        <v>914</v>
      </c>
      <c r="M915" s="72">
        <f>SUM($N$2:$N914)</f>
        <v>2540997690</v>
      </c>
      <c r="N915">
        <f t="shared" si="35"/>
        <v>8353960</v>
      </c>
    </row>
    <row r="916" spans="12:14">
      <c r="L916">
        <v>915</v>
      </c>
      <c r="M916" s="72">
        <f>SUM($N$2:$N915)</f>
        <v>2549351650</v>
      </c>
      <c r="N916">
        <f t="shared" si="35"/>
        <v>8372250</v>
      </c>
    </row>
    <row r="917" spans="12:14">
      <c r="L917">
        <v>916</v>
      </c>
      <c r="M917" s="72">
        <f>SUM($N$2:$N916)</f>
        <v>2557723900</v>
      </c>
      <c r="N917">
        <f t="shared" si="35"/>
        <v>8390560</v>
      </c>
    </row>
    <row r="918" spans="12:14">
      <c r="L918">
        <v>917</v>
      </c>
      <c r="M918" s="72">
        <f>SUM($N$2:$N917)</f>
        <v>2566114460</v>
      </c>
      <c r="N918">
        <f t="shared" si="35"/>
        <v>8408890</v>
      </c>
    </row>
    <row r="919" spans="12:14">
      <c r="L919">
        <v>918</v>
      </c>
      <c r="M919" s="72">
        <f>SUM($N$2:$N918)</f>
        <v>2574523350</v>
      </c>
      <c r="N919">
        <f t="shared" si="35"/>
        <v>8427240</v>
      </c>
    </row>
    <row r="920" spans="12:14">
      <c r="L920">
        <v>919</v>
      </c>
      <c r="M920" s="72">
        <f>SUM($N$2:$N919)</f>
        <v>2582950590</v>
      </c>
      <c r="N920">
        <f t="shared" si="35"/>
        <v>8445610</v>
      </c>
    </row>
    <row r="921" spans="12:14">
      <c r="L921">
        <v>920</v>
      </c>
      <c r="M921" s="72">
        <f>SUM($N$2:$N920)</f>
        <v>2591396200</v>
      </c>
      <c r="N921">
        <f t="shared" si="35"/>
        <v>8464000</v>
      </c>
    </row>
    <row r="922" spans="12:14">
      <c r="L922">
        <v>921</v>
      </c>
      <c r="M922" s="72">
        <f>SUM($N$2:$N921)</f>
        <v>2599860200</v>
      </c>
      <c r="N922">
        <f t="shared" si="35"/>
        <v>8482410</v>
      </c>
    </row>
    <row r="923" spans="12:14">
      <c r="L923">
        <v>922</v>
      </c>
      <c r="M923" s="72">
        <f>SUM($N$2:$N922)</f>
        <v>2608342610</v>
      </c>
      <c r="N923">
        <f t="shared" si="35"/>
        <v>8500840</v>
      </c>
    </row>
    <row r="924" spans="12:14">
      <c r="L924">
        <v>923</v>
      </c>
      <c r="M924" s="72">
        <f>SUM($N$2:$N923)</f>
        <v>2616843450</v>
      </c>
      <c r="N924">
        <f t="shared" si="35"/>
        <v>8519290</v>
      </c>
    </row>
    <row r="925" spans="12:14">
      <c r="L925">
        <v>924</v>
      </c>
      <c r="M925" s="72">
        <f>SUM($N$2:$N924)</f>
        <v>2625362740</v>
      </c>
      <c r="N925">
        <f t="shared" si="35"/>
        <v>8537760</v>
      </c>
    </row>
    <row r="926" spans="12:14">
      <c r="L926">
        <v>925</v>
      </c>
      <c r="M926" s="72">
        <f>SUM($N$2:$N925)</f>
        <v>2633900500</v>
      </c>
      <c r="N926">
        <f t="shared" si="35"/>
        <v>8556250</v>
      </c>
    </row>
    <row r="927" spans="12:14">
      <c r="L927">
        <v>926</v>
      </c>
      <c r="M927" s="72">
        <f>SUM($N$2:$N926)</f>
        <v>2642456750</v>
      </c>
      <c r="N927">
        <f t="shared" si="35"/>
        <v>8574760</v>
      </c>
    </row>
    <row r="928" spans="12:14">
      <c r="L928">
        <v>927</v>
      </c>
      <c r="M928" s="72">
        <f>SUM($N$2:$N927)</f>
        <v>2651031510</v>
      </c>
      <c r="N928">
        <f t="shared" si="35"/>
        <v>8593290</v>
      </c>
    </row>
    <row r="929" spans="12:14">
      <c r="L929">
        <v>928</v>
      </c>
      <c r="M929" s="72">
        <f>SUM($N$2:$N928)</f>
        <v>2659624800</v>
      </c>
      <c r="N929">
        <f t="shared" si="35"/>
        <v>8611840</v>
      </c>
    </row>
    <row r="930" spans="12:14">
      <c r="L930">
        <v>929</v>
      </c>
      <c r="M930" s="72">
        <f>SUM($N$2:$N929)</f>
        <v>2668236640</v>
      </c>
      <c r="N930">
        <f t="shared" si="35"/>
        <v>8630410</v>
      </c>
    </row>
    <row r="931" spans="12:14">
      <c r="L931">
        <v>930</v>
      </c>
      <c r="M931" s="72">
        <f>SUM($N$2:$N930)</f>
        <v>2676867050</v>
      </c>
      <c r="N931">
        <f t="shared" si="35"/>
        <v>8649000</v>
      </c>
    </row>
    <row r="932" spans="12:14">
      <c r="L932">
        <v>931</v>
      </c>
      <c r="M932" s="72">
        <f>SUM($N$2:$N931)</f>
        <v>2685516050</v>
      </c>
      <c r="N932">
        <f t="shared" si="35"/>
        <v>8667610</v>
      </c>
    </row>
    <row r="933" spans="12:14">
      <c r="L933">
        <v>932</v>
      </c>
      <c r="M933" s="72">
        <f>SUM($N$2:$N932)</f>
        <v>2694183660</v>
      </c>
      <c r="N933">
        <f t="shared" si="35"/>
        <v>8686240</v>
      </c>
    </row>
    <row r="934" spans="12:14">
      <c r="L934">
        <v>933</v>
      </c>
      <c r="M934" s="72">
        <f>SUM($N$2:$N933)</f>
        <v>2702869900</v>
      </c>
      <c r="N934">
        <f t="shared" si="35"/>
        <v>8704890</v>
      </c>
    </row>
    <row r="935" spans="12:14">
      <c r="L935">
        <v>934</v>
      </c>
      <c r="M935" s="72">
        <f>SUM($N$2:$N934)</f>
        <v>2711574790</v>
      </c>
      <c r="N935">
        <f t="shared" si="35"/>
        <v>8723560</v>
      </c>
    </row>
    <row r="936" spans="12:14">
      <c r="L936">
        <v>935</v>
      </c>
      <c r="M936" s="72">
        <f>SUM($N$2:$N935)</f>
        <v>2720298350</v>
      </c>
      <c r="N936">
        <f t="shared" si="35"/>
        <v>8742250</v>
      </c>
    </row>
    <row r="937" spans="12:14">
      <c r="L937">
        <v>936</v>
      </c>
      <c r="M937" s="72">
        <f>SUM($N$2:$N936)</f>
        <v>2729040600</v>
      </c>
      <c r="N937">
        <f t="shared" si="35"/>
        <v>8760960</v>
      </c>
    </row>
    <row r="938" spans="12:14">
      <c r="L938">
        <v>937</v>
      </c>
      <c r="M938" s="72">
        <f>SUM($N$2:$N937)</f>
        <v>2737801560</v>
      </c>
      <c r="N938">
        <f t="shared" si="35"/>
        <v>8779690</v>
      </c>
    </row>
    <row r="939" spans="12:14">
      <c r="L939">
        <v>938</v>
      </c>
      <c r="M939" s="72">
        <f>SUM($N$2:$N938)</f>
        <v>2746581250</v>
      </c>
      <c r="N939">
        <f t="shared" si="35"/>
        <v>8798440</v>
      </c>
    </row>
    <row r="940" spans="12:14">
      <c r="L940">
        <v>939</v>
      </c>
      <c r="M940" s="72">
        <f>SUM($N$2:$N939)</f>
        <v>2755379690</v>
      </c>
      <c r="N940">
        <f t="shared" si="35"/>
        <v>8817210</v>
      </c>
    </row>
    <row r="941" spans="12:14">
      <c r="L941">
        <v>940</v>
      </c>
      <c r="M941" s="72">
        <f>SUM($N$2:$N940)</f>
        <v>2764196900</v>
      </c>
      <c r="N941">
        <f t="shared" si="35"/>
        <v>8836000</v>
      </c>
    </row>
    <row r="942" spans="12:14">
      <c r="L942">
        <v>941</v>
      </c>
      <c r="M942" s="72">
        <f>SUM($N$2:$N941)</f>
        <v>2773032900</v>
      </c>
      <c r="N942">
        <f t="shared" si="35"/>
        <v>8854810</v>
      </c>
    </row>
    <row r="943" spans="12:14">
      <c r="L943">
        <v>942</v>
      </c>
      <c r="M943" s="72">
        <f>SUM($N$2:$N942)</f>
        <v>2781887710</v>
      </c>
      <c r="N943">
        <f t="shared" si="35"/>
        <v>8873640</v>
      </c>
    </row>
    <row r="944" spans="12:14">
      <c r="L944">
        <v>943</v>
      </c>
      <c r="M944" s="72">
        <f>SUM($N$2:$N943)</f>
        <v>2790761350</v>
      </c>
      <c r="N944">
        <f t="shared" si="35"/>
        <v>8892490</v>
      </c>
    </row>
    <row r="945" spans="12:14">
      <c r="L945">
        <v>944</v>
      </c>
      <c r="M945" s="72">
        <f>SUM($N$2:$N944)</f>
        <v>2799653840</v>
      </c>
      <c r="N945">
        <f t="shared" si="35"/>
        <v>8911360</v>
      </c>
    </row>
    <row r="946" spans="12:14">
      <c r="L946">
        <v>945</v>
      </c>
      <c r="M946" s="72">
        <f>SUM($N$2:$N945)</f>
        <v>2808565200</v>
      </c>
      <c r="N946">
        <f t="shared" si="35"/>
        <v>8930250</v>
      </c>
    </row>
    <row r="947" spans="12:14">
      <c r="L947">
        <v>946</v>
      </c>
      <c r="M947" s="72">
        <f>SUM($N$2:$N946)</f>
        <v>2817495450</v>
      </c>
      <c r="N947">
        <f t="shared" si="35"/>
        <v>8949160</v>
      </c>
    </row>
    <row r="948" spans="12:14">
      <c r="L948">
        <v>947</v>
      </c>
      <c r="M948" s="72">
        <f>SUM($N$2:$N947)</f>
        <v>2826444610</v>
      </c>
      <c r="N948">
        <f t="shared" si="35"/>
        <v>8968090</v>
      </c>
    </row>
    <row r="949" spans="12:14">
      <c r="L949">
        <v>948</v>
      </c>
      <c r="M949" s="72">
        <f>SUM($N$2:$N948)</f>
        <v>2835412700</v>
      </c>
      <c r="N949">
        <f t="shared" si="35"/>
        <v>8987040</v>
      </c>
    </row>
    <row r="950" spans="12:14">
      <c r="L950">
        <v>949</v>
      </c>
      <c r="M950" s="72">
        <f>SUM($N$2:$N949)</f>
        <v>2844399740</v>
      </c>
      <c r="N950">
        <f t="shared" si="35"/>
        <v>9006010</v>
      </c>
    </row>
    <row r="951" spans="12:14">
      <c r="L951">
        <v>950</v>
      </c>
      <c r="M951" s="72">
        <f>SUM($N$2:$N950)</f>
        <v>2853405750</v>
      </c>
      <c r="N951">
        <f t="shared" si="35"/>
        <v>9025000</v>
      </c>
    </row>
    <row r="952" spans="12:14">
      <c r="L952">
        <v>951</v>
      </c>
      <c r="M952" s="72">
        <f>SUM($N$2:$N951)</f>
        <v>2862430750</v>
      </c>
      <c r="N952">
        <f t="shared" si="35"/>
        <v>9044010</v>
      </c>
    </row>
    <row r="953" spans="12:14">
      <c r="L953">
        <v>952</v>
      </c>
      <c r="M953" s="72">
        <f>SUM($N$2:$N952)</f>
        <v>2871474760</v>
      </c>
      <c r="N953">
        <f t="shared" si="35"/>
        <v>9063040</v>
      </c>
    </row>
    <row r="954" spans="12:14">
      <c r="L954">
        <v>953</v>
      </c>
      <c r="M954" s="72">
        <f>SUM($N$2:$N953)</f>
        <v>2880537800</v>
      </c>
      <c r="N954">
        <f t="shared" si="35"/>
        <v>9082090</v>
      </c>
    </row>
    <row r="955" spans="12:14">
      <c r="L955">
        <v>954</v>
      </c>
      <c r="M955" s="72">
        <f>SUM($N$2:$N954)</f>
        <v>2889619890</v>
      </c>
      <c r="N955">
        <f t="shared" si="35"/>
        <v>9101160</v>
      </c>
    </row>
    <row r="956" spans="12:14">
      <c r="L956">
        <v>955</v>
      </c>
      <c r="M956" s="72">
        <f>SUM($N$2:$N955)</f>
        <v>2898721050</v>
      </c>
      <c r="N956">
        <f t="shared" si="35"/>
        <v>9120250</v>
      </c>
    </row>
    <row r="957" spans="12:14">
      <c r="L957">
        <v>956</v>
      </c>
      <c r="M957" s="72">
        <f>SUM($N$2:$N956)</f>
        <v>2907841300</v>
      </c>
      <c r="N957">
        <f t="shared" si="35"/>
        <v>9139360</v>
      </c>
    </row>
    <row r="958" spans="12:14">
      <c r="L958">
        <v>957</v>
      </c>
      <c r="M958" s="72">
        <f>SUM($N$2:$N957)</f>
        <v>2916980660</v>
      </c>
      <c r="N958">
        <f t="shared" si="35"/>
        <v>9158490</v>
      </c>
    </row>
    <row r="959" spans="12:14">
      <c r="L959">
        <v>958</v>
      </c>
      <c r="M959" s="72">
        <f>SUM($N$2:$N958)</f>
        <v>2926139150</v>
      </c>
      <c r="N959">
        <f t="shared" si="35"/>
        <v>9177640</v>
      </c>
    </row>
    <row r="960" spans="12:14">
      <c r="L960">
        <v>959</v>
      </c>
      <c r="M960" s="72">
        <f>SUM($N$2:$N959)</f>
        <v>2935316790</v>
      </c>
      <c r="N960">
        <f t="shared" si="35"/>
        <v>9196810</v>
      </c>
    </row>
    <row r="961" spans="12:14">
      <c r="L961">
        <v>960</v>
      </c>
      <c r="M961" s="72">
        <f>SUM($N$2:$N960)</f>
        <v>2944513600</v>
      </c>
      <c r="N961">
        <f t="shared" si="35"/>
        <v>9216000</v>
      </c>
    </row>
    <row r="962" spans="12:14">
      <c r="L962">
        <v>961</v>
      </c>
      <c r="M962" s="72">
        <f>SUM($N$2:$N961)</f>
        <v>2953729600</v>
      </c>
      <c r="N962">
        <f t="shared" si="35"/>
        <v>9235210</v>
      </c>
    </row>
    <row r="963" spans="12:14">
      <c r="L963">
        <v>962</v>
      </c>
      <c r="M963" s="72">
        <f>SUM($N$2:$N962)</f>
        <v>2962964810</v>
      </c>
      <c r="N963">
        <f t="shared" ref="N963:N1000" si="36">10*L963^2</f>
        <v>9254440</v>
      </c>
    </row>
    <row r="964" spans="12:14">
      <c r="L964">
        <v>963</v>
      </c>
      <c r="M964" s="72">
        <f>SUM($N$2:$N963)</f>
        <v>2972219250</v>
      </c>
      <c r="N964">
        <f t="shared" si="36"/>
        <v>9273690</v>
      </c>
    </row>
    <row r="965" spans="12:14">
      <c r="L965">
        <v>964</v>
      </c>
      <c r="M965" s="72">
        <f>SUM($N$2:$N964)</f>
        <v>2981492940</v>
      </c>
      <c r="N965">
        <f t="shared" si="36"/>
        <v>9292960</v>
      </c>
    </row>
    <row r="966" spans="12:14">
      <c r="L966">
        <v>965</v>
      </c>
      <c r="M966" s="72">
        <f>SUM($N$2:$N965)</f>
        <v>2990785900</v>
      </c>
      <c r="N966">
        <f t="shared" si="36"/>
        <v>9312250</v>
      </c>
    </row>
    <row r="967" spans="12:14">
      <c r="L967">
        <v>966</v>
      </c>
      <c r="M967" s="72">
        <f>SUM($N$2:$N966)</f>
        <v>3000098150</v>
      </c>
      <c r="N967">
        <f t="shared" si="36"/>
        <v>9331560</v>
      </c>
    </row>
    <row r="968" spans="12:14">
      <c r="L968">
        <v>967</v>
      </c>
      <c r="M968" s="72">
        <f>SUM($N$2:$N967)</f>
        <v>3009429710</v>
      </c>
      <c r="N968">
        <f t="shared" si="36"/>
        <v>9350890</v>
      </c>
    </row>
    <row r="969" spans="12:14">
      <c r="L969">
        <v>968</v>
      </c>
      <c r="M969" s="72">
        <f>SUM($N$2:$N968)</f>
        <v>3018780600</v>
      </c>
      <c r="N969">
        <f t="shared" si="36"/>
        <v>9370240</v>
      </c>
    </row>
    <row r="970" spans="12:14">
      <c r="L970">
        <v>969</v>
      </c>
      <c r="M970" s="72">
        <f>SUM($N$2:$N969)</f>
        <v>3028150840</v>
      </c>
      <c r="N970">
        <f t="shared" si="36"/>
        <v>9389610</v>
      </c>
    </row>
    <row r="971" spans="12:14">
      <c r="L971">
        <v>970</v>
      </c>
      <c r="M971" s="72">
        <f>SUM($N$2:$N970)</f>
        <v>3037540450</v>
      </c>
      <c r="N971">
        <f t="shared" si="36"/>
        <v>9409000</v>
      </c>
    </row>
    <row r="972" spans="12:14">
      <c r="L972">
        <v>971</v>
      </c>
      <c r="M972" s="72">
        <f>SUM($N$2:$N971)</f>
        <v>3046949450</v>
      </c>
      <c r="N972">
        <f t="shared" si="36"/>
        <v>9428410</v>
      </c>
    </row>
    <row r="973" spans="12:14">
      <c r="L973">
        <v>972</v>
      </c>
      <c r="M973" s="72">
        <f>SUM($N$2:$N972)</f>
        <v>3056377860</v>
      </c>
      <c r="N973">
        <f t="shared" si="36"/>
        <v>9447840</v>
      </c>
    </row>
    <row r="974" spans="12:14">
      <c r="L974">
        <v>973</v>
      </c>
      <c r="M974" s="72">
        <f>SUM($N$2:$N973)</f>
        <v>3065825700</v>
      </c>
      <c r="N974">
        <f t="shared" si="36"/>
        <v>9467290</v>
      </c>
    </row>
    <row r="975" spans="12:14">
      <c r="L975">
        <v>974</v>
      </c>
      <c r="M975" s="72">
        <f>SUM($N$2:$N974)</f>
        <v>3075292990</v>
      </c>
      <c r="N975">
        <f t="shared" si="36"/>
        <v>9486760</v>
      </c>
    </row>
    <row r="976" spans="12:14">
      <c r="L976">
        <v>975</v>
      </c>
      <c r="M976" s="72">
        <f>SUM($N$2:$N975)</f>
        <v>3084779750</v>
      </c>
      <c r="N976">
        <f t="shared" si="36"/>
        <v>9506250</v>
      </c>
    </row>
    <row r="977" spans="12:14">
      <c r="L977">
        <v>976</v>
      </c>
      <c r="M977" s="72">
        <f>SUM($N$2:$N976)</f>
        <v>3094286000</v>
      </c>
      <c r="N977">
        <f t="shared" si="36"/>
        <v>9525760</v>
      </c>
    </row>
    <row r="978" spans="12:14">
      <c r="L978">
        <v>977</v>
      </c>
      <c r="M978" s="72">
        <f>SUM($N$2:$N977)</f>
        <v>3103811760</v>
      </c>
      <c r="N978">
        <f t="shared" si="36"/>
        <v>9545290</v>
      </c>
    </row>
    <row r="979" spans="12:14">
      <c r="L979">
        <v>978</v>
      </c>
      <c r="M979" s="72">
        <f>SUM($N$2:$N978)</f>
        <v>3113357050</v>
      </c>
      <c r="N979">
        <f t="shared" si="36"/>
        <v>9564840</v>
      </c>
    </row>
    <row r="980" spans="12:14">
      <c r="L980">
        <v>979</v>
      </c>
      <c r="M980" s="72">
        <f>SUM($N$2:$N979)</f>
        <v>3122921890</v>
      </c>
      <c r="N980">
        <f t="shared" si="36"/>
        <v>9584410</v>
      </c>
    </row>
    <row r="981" spans="12:14">
      <c r="L981">
        <v>980</v>
      </c>
      <c r="M981" s="72">
        <f>SUM($N$2:$N980)</f>
        <v>3132506300</v>
      </c>
      <c r="N981">
        <f t="shared" si="36"/>
        <v>9604000</v>
      </c>
    </row>
    <row r="982" spans="12:14">
      <c r="L982">
        <v>981</v>
      </c>
      <c r="M982" s="72">
        <f>SUM($N$2:$N981)</f>
        <v>3142110300</v>
      </c>
      <c r="N982">
        <f t="shared" si="36"/>
        <v>9623610</v>
      </c>
    </row>
    <row r="983" spans="12:14">
      <c r="L983">
        <v>982</v>
      </c>
      <c r="M983" s="72">
        <f>SUM($N$2:$N982)</f>
        <v>3151733910</v>
      </c>
      <c r="N983">
        <f t="shared" si="36"/>
        <v>9643240</v>
      </c>
    </row>
    <row r="984" spans="12:14">
      <c r="L984">
        <v>983</v>
      </c>
      <c r="M984" s="72">
        <f>SUM($N$2:$N983)</f>
        <v>3161377150</v>
      </c>
      <c r="N984">
        <f t="shared" si="36"/>
        <v>9662890</v>
      </c>
    </row>
    <row r="985" spans="12:14">
      <c r="L985">
        <v>984</v>
      </c>
      <c r="M985" s="72">
        <f>SUM($N$2:$N984)</f>
        <v>3171040040</v>
      </c>
      <c r="N985">
        <f t="shared" si="36"/>
        <v>9682560</v>
      </c>
    </row>
    <row r="986" spans="12:14">
      <c r="L986">
        <v>985</v>
      </c>
      <c r="M986" s="72">
        <f>SUM($N$2:$N985)</f>
        <v>3180722600</v>
      </c>
      <c r="N986">
        <f t="shared" si="36"/>
        <v>9702250</v>
      </c>
    </row>
    <row r="987" spans="12:14">
      <c r="L987">
        <v>986</v>
      </c>
      <c r="M987" s="72">
        <f>SUM($N$2:$N986)</f>
        <v>3190424850</v>
      </c>
      <c r="N987">
        <f t="shared" si="36"/>
        <v>9721960</v>
      </c>
    </row>
    <row r="988" spans="12:14">
      <c r="L988">
        <v>987</v>
      </c>
      <c r="M988" s="72">
        <f>SUM($N$2:$N987)</f>
        <v>3200146810</v>
      </c>
      <c r="N988">
        <f t="shared" si="36"/>
        <v>9741690</v>
      </c>
    </row>
    <row r="989" spans="12:14">
      <c r="L989">
        <v>988</v>
      </c>
      <c r="M989" s="72">
        <f>SUM($N$2:$N988)</f>
        <v>3209888500</v>
      </c>
      <c r="N989">
        <f t="shared" si="36"/>
        <v>9761440</v>
      </c>
    </row>
    <row r="990" spans="12:14">
      <c r="L990">
        <v>989</v>
      </c>
      <c r="M990" s="72">
        <f>SUM($N$2:$N989)</f>
        <v>3219649940</v>
      </c>
      <c r="N990">
        <f t="shared" si="36"/>
        <v>9781210</v>
      </c>
    </row>
    <row r="991" spans="12:14">
      <c r="L991">
        <v>990</v>
      </c>
      <c r="M991" s="72">
        <f>SUM($N$2:$N990)</f>
        <v>3229431150</v>
      </c>
      <c r="N991">
        <f t="shared" si="36"/>
        <v>9801000</v>
      </c>
    </row>
    <row r="992" spans="12:14">
      <c r="L992">
        <v>991</v>
      </c>
      <c r="M992" s="72">
        <f>SUM($N$2:$N991)</f>
        <v>3239232150</v>
      </c>
      <c r="N992">
        <f t="shared" si="36"/>
        <v>9820810</v>
      </c>
    </row>
    <row r="993" spans="12:14">
      <c r="L993">
        <v>992</v>
      </c>
      <c r="M993" s="72">
        <f>SUM($N$2:$N992)</f>
        <v>3249052960</v>
      </c>
      <c r="N993">
        <f t="shared" si="36"/>
        <v>9840640</v>
      </c>
    </row>
    <row r="994" spans="12:14">
      <c r="L994">
        <v>993</v>
      </c>
      <c r="M994" s="72">
        <f>SUM($N$2:$N993)</f>
        <v>3258893600</v>
      </c>
      <c r="N994">
        <f t="shared" si="36"/>
        <v>9860490</v>
      </c>
    </row>
    <row r="995" spans="12:14">
      <c r="L995">
        <v>994</v>
      </c>
      <c r="M995" s="72">
        <f>SUM($N$2:$N994)</f>
        <v>3268754090</v>
      </c>
      <c r="N995">
        <f t="shared" si="36"/>
        <v>9880360</v>
      </c>
    </row>
    <row r="996" spans="12:14">
      <c r="L996">
        <v>995</v>
      </c>
      <c r="M996" s="72">
        <f>SUM($N$2:$N995)</f>
        <v>3278634450</v>
      </c>
      <c r="N996">
        <f t="shared" si="36"/>
        <v>9900250</v>
      </c>
    </row>
    <row r="997" spans="12:14">
      <c r="L997">
        <v>996</v>
      </c>
      <c r="M997" s="72">
        <f>SUM($N$2:$N996)</f>
        <v>3288534700</v>
      </c>
      <c r="N997">
        <f t="shared" si="36"/>
        <v>9920160</v>
      </c>
    </row>
    <row r="998" spans="12:14">
      <c r="L998">
        <v>997</v>
      </c>
      <c r="M998" s="72">
        <f>SUM($N$2:$N997)</f>
        <v>3298454860</v>
      </c>
      <c r="N998">
        <f t="shared" si="36"/>
        <v>9940090</v>
      </c>
    </row>
    <row r="999" spans="12:14">
      <c r="L999">
        <v>998</v>
      </c>
      <c r="M999" s="72">
        <f>SUM($N$2:$N998)</f>
        <v>3308394950</v>
      </c>
      <c r="N999">
        <f t="shared" si="36"/>
        <v>9960040</v>
      </c>
    </row>
    <row r="1000" spans="12:14">
      <c r="L1000">
        <v>999</v>
      </c>
      <c r="M1000" s="72">
        <f>SUM($N$2:$N999)</f>
        <v>3318354990</v>
      </c>
      <c r="N1000">
        <f t="shared" si="36"/>
        <v>9980010</v>
      </c>
    </row>
  </sheetData>
  <autoFilter ref="A1:K1000">
    <filterColumn colId="8" showButton="0"/>
    <filterColumn colId="9" showButton="0"/>
    <sortState ref="A2:K1000">
      <sortCondition ref="D1:D1000"/>
    </sortState>
  </autoFilter>
  <mergeCells count="1">
    <mergeCell ref="I1:K1"/>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キャラクターシート (2)</vt:lpstr>
      <vt:lpstr>キャラクターシート</vt:lpstr>
      <vt:lpstr>職業リスト</vt:lpstr>
      <vt:lpstr>アビリティリスト</vt:lpstr>
      <vt:lpstr>種族リスト</vt:lpstr>
      <vt:lpstr>モンスターシート</vt:lpstr>
      <vt:lpstr>モンスターリスト</vt:lpstr>
      <vt:lpstr>モンスターリスト</vt:lpstr>
      <vt:lpstr>機械</vt:lpstr>
      <vt:lpstr>種族リスト</vt:lpstr>
      <vt:lpstr>職業リスト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dc:creator>
  <cp:lastModifiedBy>JPC</cp:lastModifiedBy>
  <dcterms:created xsi:type="dcterms:W3CDTF">2006-09-16T00:00:00Z</dcterms:created>
  <dcterms:modified xsi:type="dcterms:W3CDTF">2016-09-02T15:25:56Z</dcterms:modified>
</cp:coreProperties>
</file>