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1" i="1" l="1"/>
  <c r="B9" i="1" l="1"/>
  <c r="D21" i="1"/>
  <c r="H13" i="1" s="1"/>
  <c r="D17" i="1"/>
  <c r="D13" i="1"/>
  <c r="G13" i="1" s="1"/>
  <c r="A10" i="1" l="1"/>
  <c r="I22" i="1"/>
  <c r="J9" i="1" l="1"/>
  <c r="H9" i="1"/>
  <c r="B13" i="1"/>
  <c r="J5" i="1" l="1"/>
  <c r="B21" i="1" l="1"/>
  <c r="B17" i="1"/>
  <c r="I13" i="1" s="1"/>
  <c r="J13" i="1" l="1"/>
</calcChain>
</file>

<file path=xl/sharedStrings.xml><?xml version="1.0" encoding="utf-8"?>
<sst xmlns="http://schemas.openxmlformats.org/spreadsheetml/2006/main" count="185" uniqueCount="154">
  <si>
    <t>キャラクター名</t>
    <rPh sb="6" eb="7">
      <t>メイ</t>
    </rPh>
    <phoneticPr fontId="1"/>
  </si>
  <si>
    <t>プレイヤー名</t>
    <rPh sb="5" eb="6">
      <t>メイ</t>
    </rPh>
    <phoneticPr fontId="1"/>
  </si>
  <si>
    <t>種族</t>
  </si>
  <si>
    <t>年齢</t>
    <rPh sb="0" eb="2">
      <t>ネンレイ</t>
    </rPh>
    <phoneticPr fontId="1"/>
  </si>
  <si>
    <t>能力値</t>
    <rPh sb="0" eb="2">
      <t>ノウリョク</t>
    </rPh>
    <rPh sb="2" eb="3">
      <t>チ</t>
    </rPh>
    <phoneticPr fontId="1"/>
  </si>
  <si>
    <t>心</t>
  </si>
  <si>
    <t>心</t>
    <rPh sb="0" eb="1">
      <t>シン</t>
    </rPh>
    <phoneticPr fontId="1"/>
  </si>
  <si>
    <t>技</t>
  </si>
  <si>
    <t>技</t>
    <rPh sb="0" eb="1">
      <t>ワザ</t>
    </rPh>
    <phoneticPr fontId="1"/>
  </si>
  <si>
    <t>体</t>
  </si>
  <si>
    <t>体</t>
    <rPh sb="0" eb="1">
      <t>カラダ</t>
    </rPh>
    <phoneticPr fontId="1"/>
  </si>
  <si>
    <t>運</t>
  </si>
  <si>
    <t>レベルアップボーナス</t>
  </si>
  <si>
    <t>人間</t>
  </si>
  <si>
    <t>レベルアップ時に器用さ+1</t>
  </si>
  <si>
    <t>砂漠の民</t>
  </si>
  <si>
    <t>レベルアップ時に敏捷+1</t>
  </si>
  <si>
    <t>草原の民</t>
  </si>
  <si>
    <t>レベルアップ時に精神+1</t>
  </si>
  <si>
    <t>洞窟の民</t>
  </si>
  <si>
    <t>レベルアップ時に耐久+1</t>
  </si>
  <si>
    <t>雲海の民</t>
  </si>
  <si>
    <t>レベルアップ時に知力+1</t>
  </si>
  <si>
    <t>水棲の民</t>
  </si>
  <si>
    <t>森林の民</t>
  </si>
  <si>
    <t>月光の民</t>
  </si>
  <si>
    <t>レベルアップ時に魔力+1</t>
  </si>
  <si>
    <t>トロール</t>
  </si>
  <si>
    <t>レベルアップ時に力+2</t>
  </si>
  <si>
    <t>メイド</t>
  </si>
  <si>
    <t>レベルアップ時に任意に+1</t>
  </si>
  <si>
    <t>黒路家</t>
  </si>
  <si>
    <t>選択不可</t>
  </si>
  <si>
    <t>半獣</t>
  </si>
  <si>
    <t>レベルアップ時に力+1</t>
  </si>
  <si>
    <t>神獣</t>
  </si>
  <si>
    <t>魔獣</t>
  </si>
  <si>
    <t>機界ユニット</t>
  </si>
  <si>
    <t>人形</t>
  </si>
  <si>
    <t>職業選択不可</t>
  </si>
  <si>
    <t>草人</t>
  </si>
  <si>
    <t>レベルアップ時に精神+2</t>
  </si>
  <si>
    <t>屍鬼</t>
  </si>
  <si>
    <t>回復アイテム無効。転職不可</t>
  </si>
  <si>
    <t>妖精</t>
  </si>
  <si>
    <t>天使</t>
  </si>
  <si>
    <t>宇宙人</t>
  </si>
  <si>
    <t>獄卒</t>
  </si>
  <si>
    <t>巨人</t>
  </si>
  <si>
    <t>ガーゴイル</t>
  </si>
  <si>
    <t>魔術師</t>
  </si>
  <si>
    <t>転職不可</t>
  </si>
  <si>
    <t>魔法使い</t>
  </si>
  <si>
    <t>生きている武器</t>
  </si>
  <si>
    <t>ドラゴン</t>
  </si>
  <si>
    <t>ゴーレム</t>
  </si>
  <si>
    <t>精霊</t>
  </si>
  <si>
    <t>幽霊</t>
  </si>
  <si>
    <t>ダメージ無し</t>
  </si>
  <si>
    <t>悪鬼</t>
  </si>
  <si>
    <t>色魔</t>
  </si>
  <si>
    <t>病魔</t>
  </si>
  <si>
    <t>英雄</t>
  </si>
  <si>
    <t>魔王</t>
  </si>
  <si>
    <t>ダイス</t>
    <phoneticPr fontId="1"/>
  </si>
  <si>
    <t>わざ</t>
    <phoneticPr fontId="1"/>
  </si>
  <si>
    <t>ちから</t>
    <phoneticPr fontId="1"/>
  </si>
  <si>
    <t>せいしん</t>
    <phoneticPr fontId="1"/>
  </si>
  <si>
    <t>HP</t>
    <phoneticPr fontId="1"/>
  </si>
  <si>
    <t>PP</t>
    <phoneticPr fontId="1"/>
  </si>
  <si>
    <t>現在</t>
    <rPh sb="0" eb="2">
      <t>ゲンザイ</t>
    </rPh>
    <phoneticPr fontId="1"/>
  </si>
  <si>
    <t>最大</t>
    <rPh sb="0" eb="2">
      <t>サイダイ</t>
    </rPh>
    <phoneticPr fontId="1"/>
  </si>
  <si>
    <t>重さ</t>
    <rPh sb="0" eb="1">
      <t>オモ</t>
    </rPh>
    <phoneticPr fontId="1"/>
  </si>
  <si>
    <t>持ち物</t>
    <rPh sb="0" eb="1">
      <t>モ</t>
    </rPh>
    <rPh sb="2" eb="3">
      <t>モノ</t>
    </rPh>
    <phoneticPr fontId="1"/>
  </si>
  <si>
    <t>種族</t>
    <rPh sb="0" eb="2">
      <t>シュゾク</t>
    </rPh>
    <phoneticPr fontId="1"/>
  </si>
  <si>
    <t>老化</t>
    <rPh sb="0" eb="2">
      <t>ロウカ</t>
    </rPh>
    <phoneticPr fontId="1"/>
  </si>
  <si>
    <t>性別</t>
    <rPh sb="0" eb="2">
      <t>セイベツ</t>
    </rPh>
    <phoneticPr fontId="1"/>
  </si>
  <si>
    <t>種族値</t>
    <rPh sb="0" eb="3">
      <t>シュゾクチ</t>
    </rPh>
    <phoneticPr fontId="1"/>
  </si>
  <si>
    <t>成長値</t>
    <rPh sb="0" eb="2">
      <t>セイチョウ</t>
    </rPh>
    <rPh sb="2" eb="3">
      <t>チ</t>
    </rPh>
    <phoneticPr fontId="1"/>
  </si>
  <si>
    <t>所持金</t>
    <rPh sb="0" eb="3">
      <t>ショジキン</t>
    </rPh>
    <phoneticPr fontId="1"/>
  </si>
  <si>
    <t>職業</t>
    <rPh sb="0" eb="2">
      <t>ショクギョウ</t>
    </rPh>
    <phoneticPr fontId="1"/>
  </si>
  <si>
    <t>経験点</t>
    <rPh sb="0" eb="2">
      <t>ケイケン</t>
    </rPh>
    <rPh sb="2" eb="3">
      <t>テン</t>
    </rPh>
    <phoneticPr fontId="1"/>
  </si>
  <si>
    <t>名誉点</t>
    <rPh sb="0" eb="2">
      <t>メイヨ</t>
    </rPh>
    <rPh sb="2" eb="3">
      <t>テン</t>
    </rPh>
    <phoneticPr fontId="1"/>
  </si>
  <si>
    <t>冒険者レベル</t>
    <rPh sb="0" eb="3">
      <t>ボウケンシャ</t>
    </rPh>
    <phoneticPr fontId="1"/>
  </si>
  <si>
    <t>職業補正</t>
    <rPh sb="0" eb="2">
      <t>ショクギョウ</t>
    </rPh>
    <rPh sb="2" eb="4">
      <t>ホセイ</t>
    </rPh>
    <phoneticPr fontId="1"/>
  </si>
  <si>
    <t>不老</t>
    <rPh sb="0" eb="2">
      <t>フロウ</t>
    </rPh>
    <phoneticPr fontId="1"/>
  </si>
  <si>
    <t>職業名</t>
  </si>
  <si>
    <t>アビリティ</t>
  </si>
  <si>
    <t>剣士</t>
  </si>
  <si>
    <t>剣技</t>
  </si>
  <si>
    <t>拳士</t>
  </si>
  <si>
    <t>体技</t>
  </si>
  <si>
    <t>狩人</t>
  </si>
  <si>
    <t>弓術</t>
  </si>
  <si>
    <t>術師</t>
  </si>
  <si>
    <t>魔術</t>
  </si>
  <si>
    <t>僧侶</t>
  </si>
  <si>
    <t>心術</t>
  </si>
  <si>
    <t>盗賊</t>
  </si>
  <si>
    <t>盗む</t>
  </si>
  <si>
    <t>槍兵</t>
  </si>
  <si>
    <t>槍術</t>
  </si>
  <si>
    <t>芸人</t>
  </si>
  <si>
    <t>芸術</t>
  </si>
  <si>
    <t>獣魔術士（ラーニング）</t>
  </si>
  <si>
    <t>獣魔術</t>
  </si>
  <si>
    <t>魔剣士（剣に魔術による属性付与）</t>
  </si>
  <si>
    <t>魔封剣</t>
  </si>
  <si>
    <t>召喚士(契約モンスターを召喚して戦闘に参加させる)</t>
  </si>
  <si>
    <t>召喚</t>
  </si>
  <si>
    <t>魔獣使い(モンスターを屈服させて配下に置く)</t>
  </si>
  <si>
    <t>指令</t>
  </si>
  <si>
    <t>騎兵(馬に乗る、馬の餌代がかかる)</t>
  </si>
  <si>
    <t>人馬一体</t>
  </si>
  <si>
    <t>銃使い(銃を撃つ、弾代がかかる)</t>
  </si>
  <si>
    <t>銃技</t>
  </si>
  <si>
    <t>花火師(爆弾を作る、爆弾を投げる)</t>
  </si>
  <si>
    <t>爆弾</t>
  </si>
  <si>
    <t>肉体改造兵(毎レベルアップ時にボーナスを再振り分けられる)</t>
  </si>
  <si>
    <t>ドーピング</t>
  </si>
  <si>
    <t>ドラゴンライダー(ドラゴンに騎乗する、ドラゴンが追加攻撃を行う)</t>
  </si>
  <si>
    <t>竜人技</t>
  </si>
  <si>
    <t>カード使い（独自のシステムやミニゲームが必要）</t>
  </si>
  <si>
    <t>スロット</t>
  </si>
  <si>
    <t>壊し屋（俺屍のあれ。偶数でミスる代わりにダイス五倍）</t>
  </si>
  <si>
    <t>槌術</t>
  </si>
  <si>
    <t>商人（モンスターを換金できる。ぜになげが使える）</t>
  </si>
  <si>
    <t>交渉</t>
  </si>
  <si>
    <t>メンテナー（乱数を操る。ダイスの数字を入れ替える）</t>
  </si>
  <si>
    <t>乱数調整</t>
  </si>
  <si>
    <t>狂戦士（魔法・アイテム使用不可）</t>
  </si>
  <si>
    <t>あばれる</t>
  </si>
  <si>
    <t>鍛治士（自作武器防具）</t>
  </si>
  <si>
    <t>メンテナンス</t>
  </si>
  <si>
    <t>吟遊詩人（呪歌・歌ってるあいだ効果継続するタイプの魔術）</t>
  </si>
  <si>
    <t>うたう</t>
  </si>
  <si>
    <t>踊り子(舞踏・踊ってる間効果持続するタイプの魔術)</t>
  </si>
  <si>
    <t>おどる</t>
  </si>
  <si>
    <t>医者(手術・死亡ステータスの回復)</t>
  </si>
  <si>
    <t>手術</t>
  </si>
  <si>
    <t>看護婦(医療補助・医者の技効果と自身の技効果倍)</t>
  </si>
  <si>
    <t>手当て</t>
  </si>
  <si>
    <t>棋士(戯遊魔術・軍団召喚)</t>
  </si>
  <si>
    <t>指す</t>
  </si>
  <si>
    <t>心</t>
    <rPh sb="0" eb="1">
      <t>ココロ</t>
    </rPh>
    <phoneticPr fontId="1"/>
  </si>
  <si>
    <t>技</t>
    <rPh sb="0" eb="1">
      <t>ワザ</t>
    </rPh>
    <phoneticPr fontId="1"/>
  </si>
  <si>
    <t>体</t>
    <rPh sb="0" eb="1">
      <t>タイ</t>
    </rPh>
    <phoneticPr fontId="1"/>
  </si>
  <si>
    <t>機動力</t>
    <rPh sb="0" eb="3">
      <t>キドウリョク</t>
    </rPh>
    <phoneticPr fontId="1"/>
  </si>
  <si>
    <t>ショートソード</t>
    <phoneticPr fontId="1"/>
  </si>
  <si>
    <t>成長点</t>
    <rPh sb="0" eb="2">
      <t>セイチョウ</t>
    </rPh>
    <rPh sb="2" eb="3">
      <t>テン</t>
    </rPh>
    <phoneticPr fontId="1"/>
  </si>
  <si>
    <t>猫（にゃぁ）</t>
    <rPh sb="0" eb="1">
      <t>ネコ</t>
    </rPh>
    <phoneticPr fontId="1"/>
  </si>
  <si>
    <t>ザム・グレイス</t>
    <phoneticPr fontId="1"/>
  </si>
  <si>
    <t>男</t>
    <rPh sb="0" eb="1">
      <t>オトコ</t>
    </rPh>
    <phoneticPr fontId="1"/>
  </si>
  <si>
    <t>革の鎧</t>
    <rPh sb="0" eb="1">
      <t>カワ</t>
    </rPh>
    <rPh sb="2" eb="3">
      <t>ヨロイ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</si>
</sst>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/>
    <xf numFmtId="0" fontId="0" fillId="0" borderId="0" xfId="0" applyBorder="1"/>
    <xf numFmtId="0" fontId="0" fillId="0" borderId="3" xfId="1" applyNumberFormat="1" applyFont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Fill="1" applyBorder="1"/>
    <xf numFmtId="1" fontId="0" fillId="0" borderId="0" xfId="0" applyNumberFormat="1" applyBorder="1"/>
    <xf numFmtId="1" fontId="0" fillId="0" borderId="16" xfId="0" applyNumberFormat="1" applyBorder="1" applyAlignment="1"/>
    <xf numFmtId="1" fontId="0" fillId="0" borderId="17" xfId="0" applyNumberFormat="1" applyBorder="1" applyAlignment="1"/>
    <xf numFmtId="0" fontId="8" fillId="0" borderId="0" xfId="0" applyFont="1" applyBorder="1"/>
    <xf numFmtId="0" fontId="0" fillId="0" borderId="3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0" fillId="0" borderId="3" xfId="0" applyNumberForma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76" fontId="0" fillId="2" borderId="3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177" fontId="0" fillId="0" borderId="14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0" xfId="0" applyNumberForma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I19" sqref="I19"/>
    </sheetView>
  </sheetViews>
  <sheetFormatPr defaultRowHeight="13.5" x14ac:dyDescent="0.15"/>
  <cols>
    <col min="1" max="2" width="8.5" customWidth="1"/>
    <col min="3" max="3" width="10.5" customWidth="1"/>
    <col min="4" max="4" width="9.875" bestFit="1" customWidth="1"/>
    <col min="6" max="6" width="9.875" bestFit="1" customWidth="1"/>
    <col min="15" max="15" width="24.375" customWidth="1"/>
  </cols>
  <sheetData>
    <row r="1" spans="1:15" ht="18.75" customHeight="1" thickBot="1" x14ac:dyDescent="0.2">
      <c r="A1" s="43" t="s">
        <v>0</v>
      </c>
      <c r="B1" s="43"/>
      <c r="C1" s="43"/>
      <c r="D1" s="43"/>
      <c r="E1" s="43"/>
      <c r="F1" s="5"/>
      <c r="G1" s="29" t="s">
        <v>1</v>
      </c>
      <c r="H1" s="29"/>
      <c r="I1" s="29"/>
      <c r="J1" s="29"/>
      <c r="K1" s="2"/>
      <c r="L1" s="1"/>
      <c r="M1" s="1"/>
      <c r="N1" s="1"/>
      <c r="O1" s="1"/>
    </row>
    <row r="2" spans="1:15" ht="18.75" customHeight="1" thickBot="1" x14ac:dyDescent="0.2">
      <c r="A2" s="58" t="s">
        <v>151</v>
      </c>
      <c r="B2" s="59"/>
      <c r="C2" s="59"/>
      <c r="D2" s="59"/>
      <c r="E2" s="59"/>
      <c r="F2" s="5"/>
      <c r="G2" s="29"/>
      <c r="H2" s="29"/>
      <c r="I2" s="29"/>
      <c r="J2" s="29"/>
      <c r="K2" s="2"/>
      <c r="L2" s="1"/>
      <c r="M2" s="1"/>
      <c r="N2" s="1"/>
      <c r="O2" s="1"/>
    </row>
    <row r="3" spans="1:15" ht="18.75" customHeight="1" thickBot="1" x14ac:dyDescent="0.2">
      <c r="A3" s="60"/>
      <c r="B3" s="60"/>
      <c r="C3" s="60"/>
      <c r="D3" s="60"/>
      <c r="E3" s="60"/>
      <c r="F3" s="5"/>
      <c r="G3" s="5"/>
      <c r="H3" s="5"/>
      <c r="I3" s="5"/>
      <c r="J3" s="5"/>
      <c r="K3" s="2"/>
      <c r="L3" s="1"/>
      <c r="M3" s="1"/>
      <c r="N3" s="1"/>
      <c r="O3" s="1"/>
    </row>
    <row r="4" spans="1:15" ht="18.75" customHeight="1" thickBot="1" x14ac:dyDescent="0.2">
      <c r="A4" s="35" t="s">
        <v>76</v>
      </c>
      <c r="B4" s="35"/>
      <c r="C4" s="34" t="s">
        <v>74</v>
      </c>
      <c r="D4" s="35"/>
      <c r="E4" s="36" t="s">
        <v>80</v>
      </c>
      <c r="F4" s="36"/>
      <c r="G4" s="37" t="s">
        <v>79</v>
      </c>
      <c r="H4" s="38"/>
      <c r="I4" s="4" t="s">
        <v>3</v>
      </c>
      <c r="J4" s="3" t="s">
        <v>75</v>
      </c>
      <c r="K4" s="2"/>
      <c r="L4" s="1"/>
      <c r="M4" s="1"/>
      <c r="N4" s="1"/>
      <c r="O4" s="1"/>
    </row>
    <row r="5" spans="1:15" ht="18.75" customHeight="1" thickBot="1" x14ac:dyDescent="0.2">
      <c r="A5" s="61" t="s">
        <v>152</v>
      </c>
      <c r="B5" s="62"/>
      <c r="C5" s="30" t="s">
        <v>13</v>
      </c>
      <c r="D5" s="31"/>
      <c r="E5" s="39" t="s">
        <v>88</v>
      </c>
      <c r="F5" s="40"/>
      <c r="G5" s="21"/>
      <c r="H5" s="21"/>
      <c r="I5" s="14">
        <v>20</v>
      </c>
      <c r="J5" s="6">
        <f>(I5/100)/I5*I5-J6</f>
        <v>0.2</v>
      </c>
      <c r="K5" s="2"/>
      <c r="L5" s="1"/>
      <c r="M5" s="1"/>
      <c r="N5" s="1"/>
      <c r="O5" s="1"/>
    </row>
    <row r="6" spans="1:15" ht="18.75" customHeight="1" thickBot="1" x14ac:dyDescent="0.2">
      <c r="A6" s="63"/>
      <c r="B6" s="64"/>
      <c r="C6" s="32"/>
      <c r="D6" s="33"/>
      <c r="E6" s="41"/>
      <c r="F6" s="42"/>
      <c r="G6" s="21"/>
      <c r="H6" s="21"/>
      <c r="I6" t="s">
        <v>85</v>
      </c>
      <c r="J6">
        <v>0</v>
      </c>
      <c r="K6" s="2"/>
      <c r="L6" s="1"/>
      <c r="M6" s="1"/>
      <c r="N6" s="1"/>
      <c r="O6" s="1"/>
    </row>
    <row r="7" spans="1:15" ht="18.75" customHeight="1" thickBot="1" x14ac:dyDescent="0.2">
      <c r="A7" s="36" t="s">
        <v>4</v>
      </c>
      <c r="B7" s="44"/>
      <c r="C7" s="5"/>
      <c r="D7" s="5"/>
      <c r="E7" s="5"/>
      <c r="F7" s="5"/>
      <c r="G7" s="47" t="s">
        <v>68</v>
      </c>
      <c r="H7" s="48"/>
      <c r="I7" s="36" t="s">
        <v>69</v>
      </c>
      <c r="J7" s="36"/>
      <c r="K7" s="2"/>
      <c r="L7" s="1"/>
      <c r="M7" s="1"/>
      <c r="N7" s="1"/>
      <c r="O7" s="1"/>
    </row>
    <row r="8" spans="1:15" ht="18.75" customHeight="1" thickBot="1" x14ac:dyDescent="0.2">
      <c r="A8" s="45" t="s">
        <v>83</v>
      </c>
      <c r="B8" s="46"/>
      <c r="C8" s="36" t="s">
        <v>81</v>
      </c>
      <c r="D8" s="36"/>
      <c r="E8" s="36" t="s">
        <v>82</v>
      </c>
      <c r="F8" s="36"/>
      <c r="G8" s="11" t="s">
        <v>70</v>
      </c>
      <c r="H8" s="3" t="s">
        <v>71</v>
      </c>
      <c r="I8" s="3" t="s">
        <v>70</v>
      </c>
      <c r="J8" s="3" t="s">
        <v>71</v>
      </c>
      <c r="K8" s="2"/>
      <c r="L8" s="1"/>
      <c r="M8" s="1"/>
      <c r="N8" s="1"/>
      <c r="O8" s="1"/>
    </row>
    <row r="9" spans="1:15" ht="18.75" customHeight="1" thickBot="1" x14ac:dyDescent="0.2">
      <c r="A9" s="18">
        <v>1</v>
      </c>
      <c r="B9" s="19">
        <f>SUM(B14,B18,B22)/3</f>
        <v>0</v>
      </c>
      <c r="C9" s="49"/>
      <c r="D9" s="36"/>
      <c r="E9" s="36"/>
      <c r="F9" s="36"/>
      <c r="G9" s="49"/>
      <c r="H9" s="50">
        <f>SUM(B21,B22,C21,D21)+A10*2</f>
        <v>14</v>
      </c>
      <c r="I9" s="36"/>
      <c r="J9" s="52">
        <f>SUM(B13,B14,C13,D21,D13)+A10*2</f>
        <v>18</v>
      </c>
      <c r="K9" s="2"/>
      <c r="L9" s="1"/>
      <c r="M9" s="1"/>
      <c r="N9" s="1"/>
      <c r="O9" s="1"/>
    </row>
    <row r="10" spans="1:15" ht="18.75" customHeight="1" thickBot="1" x14ac:dyDescent="0.25">
      <c r="A10" s="27">
        <f>B9+A9</f>
        <v>1</v>
      </c>
      <c r="B10" s="28"/>
      <c r="C10" s="49"/>
      <c r="D10" s="36"/>
      <c r="E10" s="36"/>
      <c r="F10" s="36"/>
      <c r="G10" s="49"/>
      <c r="H10" s="51"/>
      <c r="I10" s="36"/>
      <c r="J10" s="52"/>
      <c r="K10" s="2"/>
      <c r="L10" s="1"/>
      <c r="M10" s="1"/>
      <c r="N10" s="1"/>
      <c r="O10" s="1"/>
    </row>
    <row r="11" spans="1:15" ht="18.75" customHeight="1" thickBot="1" x14ac:dyDescent="0.2">
      <c r="A11" s="7" t="s">
        <v>149</v>
      </c>
      <c r="B11" s="17">
        <f>A9-1-B14-B18-B22+C11+(C9/500)</f>
        <v>0</v>
      </c>
      <c r="C11" s="20"/>
      <c r="D11" s="5"/>
      <c r="E11" s="5"/>
      <c r="F11" s="5"/>
      <c r="G11" s="5"/>
      <c r="H11" s="5"/>
      <c r="I11" s="5"/>
      <c r="J11" s="8"/>
      <c r="K11" s="2"/>
      <c r="L11" s="1"/>
      <c r="M11" s="1"/>
      <c r="N11" s="1"/>
      <c r="O11" s="1"/>
    </row>
    <row r="12" spans="1:15" ht="18.75" customHeight="1" thickBot="1" x14ac:dyDescent="0.2">
      <c r="A12" s="22" t="s">
        <v>6</v>
      </c>
      <c r="B12" s="22"/>
      <c r="C12" s="3" t="s">
        <v>64</v>
      </c>
      <c r="D12" s="3" t="s">
        <v>84</v>
      </c>
      <c r="G12" s="3" t="s">
        <v>67</v>
      </c>
      <c r="H12" s="3" t="s">
        <v>66</v>
      </c>
      <c r="I12" s="3" t="s">
        <v>65</v>
      </c>
      <c r="J12" s="3" t="s">
        <v>147</v>
      </c>
      <c r="K12" s="2"/>
      <c r="L12" s="1"/>
      <c r="M12" s="1"/>
      <c r="N12" s="1"/>
      <c r="O12" s="1"/>
    </row>
    <row r="13" spans="1:15" ht="18.75" customHeight="1" thickBot="1" x14ac:dyDescent="0.2">
      <c r="A13" s="12" t="s">
        <v>77</v>
      </c>
      <c r="B13" s="13">
        <f>VLOOKUP(C5,Sheet2!$A$1:$D$37,2,FALSE)</f>
        <v>4</v>
      </c>
      <c r="C13" s="24">
        <v>5</v>
      </c>
      <c r="D13" s="57">
        <f>VLOOKUP(E5,Sheet3!$A$1:$D$30,2,FALSE)+B14</f>
        <v>3</v>
      </c>
      <c r="G13" s="26">
        <f>SUM(B13,B14,C13,D13)</f>
        <v>12</v>
      </c>
      <c r="H13" s="23">
        <f>SUM(B21,B22,C21,D21)</f>
        <v>12</v>
      </c>
      <c r="I13" s="55">
        <f>SUM(B17,B18,C17,D17)</f>
        <v>14</v>
      </c>
      <c r="J13" s="53">
        <f>H13-I22</f>
        <v>4</v>
      </c>
      <c r="K13" s="2"/>
      <c r="L13" s="1"/>
      <c r="M13" s="1"/>
      <c r="N13" s="1"/>
      <c r="O13" s="1"/>
    </row>
    <row r="14" spans="1:15" ht="18.75" customHeight="1" thickBot="1" x14ac:dyDescent="0.2">
      <c r="A14" s="15" t="s">
        <v>78</v>
      </c>
      <c r="B14" s="14"/>
      <c r="C14" s="25"/>
      <c r="D14" s="25"/>
      <c r="G14" s="26"/>
      <c r="H14" s="23"/>
      <c r="I14" s="56"/>
      <c r="J14" s="54"/>
      <c r="K14" s="2"/>
      <c r="L14" s="1"/>
      <c r="M14" s="1"/>
      <c r="N14" s="1"/>
      <c r="O14" s="1"/>
    </row>
    <row r="15" spans="1:15" ht="18.75" customHeight="1" thickBot="1" x14ac:dyDescent="0.2">
      <c r="A15" s="7"/>
      <c r="B15" s="5"/>
      <c r="C15" s="5"/>
      <c r="D15" s="5"/>
      <c r="E15" s="5"/>
      <c r="F15" s="5"/>
      <c r="G15" s="5"/>
      <c r="H15" s="5"/>
      <c r="I15" s="5"/>
      <c r="J15" s="8"/>
      <c r="K15" s="2"/>
      <c r="L15" s="1"/>
      <c r="M15" s="1"/>
      <c r="N15" s="1"/>
      <c r="O15" s="1"/>
    </row>
    <row r="16" spans="1:15" ht="18.75" customHeight="1" thickBot="1" x14ac:dyDescent="0.2">
      <c r="A16" s="21" t="s">
        <v>8</v>
      </c>
      <c r="B16" s="21"/>
      <c r="C16" s="11"/>
      <c r="D16" s="3" t="s">
        <v>84</v>
      </c>
      <c r="G16" s="5" t="s">
        <v>73</v>
      </c>
      <c r="H16" s="5"/>
      <c r="I16" s="5" t="s">
        <v>72</v>
      </c>
      <c r="J16" s="8"/>
      <c r="K16" s="2"/>
      <c r="L16" s="1"/>
      <c r="M16" s="1"/>
      <c r="N16" s="1"/>
      <c r="O16" s="1"/>
    </row>
    <row r="17" spans="1:15" ht="18.75" customHeight="1" thickBot="1" x14ac:dyDescent="0.2">
      <c r="A17" s="12" t="s">
        <v>77</v>
      </c>
      <c r="B17" s="13">
        <f>VLOOKUP(C5,Sheet2!$A$1:$D$37,3,FALSE)</f>
        <v>5</v>
      </c>
      <c r="C17" s="24">
        <v>5</v>
      </c>
      <c r="D17" s="57">
        <f>VLOOKUP(E5,Sheet3!$A$1:$D$30,3,FALSE)+B18</f>
        <v>4</v>
      </c>
      <c r="E17" s="5"/>
      <c r="F17" s="5"/>
      <c r="G17" s="5" t="s">
        <v>148</v>
      </c>
      <c r="H17" s="5"/>
      <c r="I17" s="5">
        <v>5</v>
      </c>
      <c r="J17" s="8"/>
      <c r="K17" s="2"/>
      <c r="L17" s="1"/>
      <c r="M17" s="1"/>
      <c r="N17" s="1"/>
      <c r="O17" s="1"/>
    </row>
    <row r="18" spans="1:15" ht="18.75" customHeight="1" thickBot="1" x14ac:dyDescent="0.2">
      <c r="A18" s="12" t="s">
        <v>78</v>
      </c>
      <c r="B18" s="13"/>
      <c r="C18" s="25"/>
      <c r="D18" s="25"/>
      <c r="E18" s="5"/>
      <c r="F18" s="5"/>
      <c r="G18" s="16" t="s">
        <v>153</v>
      </c>
      <c r="H18" s="5"/>
      <c r="I18" s="5">
        <v>3</v>
      </c>
      <c r="J18" s="8"/>
      <c r="K18" s="2"/>
      <c r="L18" s="1"/>
      <c r="M18" s="1"/>
      <c r="N18" s="1"/>
      <c r="O18" s="1"/>
    </row>
    <row r="19" spans="1:15" ht="18.75" customHeight="1" thickBot="1" x14ac:dyDescent="0.2">
      <c r="A19" s="7"/>
      <c r="B19" s="5"/>
      <c r="C19" s="5"/>
      <c r="D19" s="5"/>
      <c r="E19" s="5"/>
      <c r="F19" s="5"/>
      <c r="G19" s="5"/>
      <c r="H19" s="5"/>
      <c r="I19" s="5"/>
      <c r="J19" s="8"/>
      <c r="K19" s="2"/>
      <c r="L19" s="1"/>
      <c r="M19" s="1"/>
      <c r="N19" s="1"/>
      <c r="O19" s="1"/>
    </row>
    <row r="20" spans="1:15" ht="18.75" customHeight="1" thickBot="1" x14ac:dyDescent="0.2">
      <c r="A20" s="21" t="s">
        <v>10</v>
      </c>
      <c r="B20" s="21"/>
      <c r="C20" s="11"/>
      <c r="D20" s="3" t="s">
        <v>84</v>
      </c>
      <c r="E20" s="5"/>
      <c r="F20" s="5"/>
      <c r="G20" s="5"/>
      <c r="H20" s="5"/>
      <c r="I20" s="5"/>
      <c r="J20" s="8"/>
      <c r="K20" s="2"/>
      <c r="L20" s="1"/>
      <c r="M20" s="1"/>
      <c r="N20" s="1"/>
      <c r="O20" s="1"/>
    </row>
    <row r="21" spans="1:15" ht="18.75" customHeight="1" thickBot="1" x14ac:dyDescent="0.2">
      <c r="A21" s="12" t="s">
        <v>77</v>
      </c>
      <c r="B21" s="13">
        <f>VLOOKUP(C5,Sheet2!$A$1:$D$37,4,FALSE)</f>
        <v>3</v>
      </c>
      <c r="C21" s="24">
        <v>5</v>
      </c>
      <c r="D21" s="57">
        <f>VLOOKUP(E5,Sheet3!$A$1:$D$30,4,FALSE)+B22</f>
        <v>4</v>
      </c>
      <c r="E21" s="5"/>
      <c r="F21" s="5"/>
      <c r="G21" s="5"/>
      <c r="H21" s="5"/>
      <c r="I21" s="5"/>
      <c r="J21" s="8"/>
      <c r="K21" s="2"/>
      <c r="L21" s="1"/>
      <c r="M21" s="1"/>
      <c r="N21" s="1"/>
      <c r="O21" s="1"/>
    </row>
    <row r="22" spans="1:15" ht="18.75" customHeight="1" thickBot="1" x14ac:dyDescent="0.2">
      <c r="A22" s="12" t="s">
        <v>78</v>
      </c>
      <c r="B22" s="13"/>
      <c r="C22" s="25"/>
      <c r="D22" s="25"/>
      <c r="E22" s="9"/>
      <c r="F22" s="9"/>
      <c r="G22" s="9"/>
      <c r="H22" s="9"/>
      <c r="I22" s="9">
        <f>SUM(I17:I21)</f>
        <v>8</v>
      </c>
      <c r="J22" s="10"/>
      <c r="K22" s="2"/>
      <c r="L22" s="1"/>
      <c r="M22" s="1"/>
      <c r="N22" s="1"/>
      <c r="O22" s="1"/>
    </row>
    <row r="23" spans="1:15" ht="18.75" customHeight="1" thickBot="1" x14ac:dyDescent="0.2">
      <c r="K23" s="1"/>
      <c r="L23" s="1"/>
      <c r="M23" s="1"/>
      <c r="N23" s="1"/>
      <c r="O23" s="1"/>
    </row>
    <row r="24" spans="1:15" ht="18.75" customHeight="1" thickBot="1" x14ac:dyDescent="0.2">
      <c r="K24" s="1"/>
      <c r="L24" s="1"/>
      <c r="M24" s="1"/>
      <c r="N24" s="1"/>
      <c r="O24" s="1"/>
    </row>
    <row r="25" spans="1:15" ht="18.75" customHeight="1" thickBot="1" x14ac:dyDescent="0.2">
      <c r="K25" s="1"/>
      <c r="L25" s="1"/>
      <c r="M25" s="1"/>
      <c r="N25" s="1"/>
      <c r="O25" s="1"/>
    </row>
    <row r="26" spans="1:15" ht="18.75" customHeight="1" thickBot="1" x14ac:dyDescent="0.2">
      <c r="K26" s="1"/>
      <c r="L26" s="1"/>
      <c r="M26" s="1"/>
      <c r="N26" s="1"/>
      <c r="O26" s="1"/>
    </row>
    <row r="27" spans="1:15" ht="18.75" customHeight="1" thickBot="1" x14ac:dyDescent="0.2">
      <c r="K27" s="1"/>
      <c r="L27" s="1"/>
      <c r="M27" s="1"/>
      <c r="N27" s="1"/>
      <c r="O27" s="1"/>
    </row>
    <row r="28" spans="1:15" ht="18.75" customHeight="1" thickBot="1" x14ac:dyDescent="0.2">
      <c r="K28" s="1"/>
      <c r="L28" s="1"/>
      <c r="M28" s="1"/>
      <c r="N28" s="1"/>
      <c r="O28" s="1"/>
    </row>
    <row r="29" spans="1:15" ht="18.75" customHeight="1" thickBot="1" x14ac:dyDescent="0.2">
      <c r="K29" s="1"/>
      <c r="L29" s="1"/>
      <c r="M29" s="1"/>
      <c r="N29" s="1"/>
      <c r="O29" s="1"/>
    </row>
    <row r="30" spans="1:15" ht="18.75" customHeight="1" thickBot="1" x14ac:dyDescent="0.2">
      <c r="K30" s="1"/>
      <c r="L30" s="1"/>
      <c r="M30" s="1"/>
      <c r="N30" s="1"/>
      <c r="O30" s="1"/>
    </row>
    <row r="31" spans="1:15" ht="18.75" customHeight="1" thickBot="1" x14ac:dyDescent="0.2">
      <c r="K31" s="1"/>
      <c r="L31" s="1"/>
      <c r="M31" s="1"/>
      <c r="N31" s="1"/>
      <c r="O31" s="1"/>
    </row>
    <row r="32" spans="1:15" ht="18.75" customHeight="1" thickBot="1" x14ac:dyDescent="0.2">
      <c r="K32" s="1"/>
      <c r="L32" s="1"/>
      <c r="M32" s="1"/>
      <c r="N32" s="1"/>
      <c r="O32" s="1"/>
    </row>
    <row r="33" spans="11:15" ht="18.75" customHeight="1" thickBot="1" x14ac:dyDescent="0.2">
      <c r="K33" s="1"/>
      <c r="L33" s="1"/>
      <c r="M33" s="1"/>
      <c r="N33" s="1"/>
      <c r="O33" s="1"/>
    </row>
    <row r="34" spans="11:15" ht="18.75" customHeight="1" thickBot="1" x14ac:dyDescent="0.2">
      <c r="K34" s="1"/>
      <c r="L34" s="1"/>
      <c r="M34" s="1"/>
      <c r="N34" s="1"/>
      <c r="O34" s="1"/>
    </row>
    <row r="35" spans="11:15" ht="18.75" customHeight="1" thickBot="1" x14ac:dyDescent="0.2">
      <c r="K35" s="1"/>
      <c r="L35" s="1"/>
      <c r="M35" s="1"/>
      <c r="N35" s="1"/>
      <c r="O35" s="1"/>
    </row>
    <row r="36" spans="11:15" ht="18.75" customHeight="1" thickBot="1" x14ac:dyDescent="0.2">
      <c r="K36" s="1"/>
      <c r="L36" s="1"/>
      <c r="M36" s="1"/>
      <c r="N36" s="1"/>
      <c r="O36" s="1"/>
    </row>
    <row r="37" spans="11:15" ht="18.75" customHeight="1" thickBot="1" x14ac:dyDescent="0.2">
      <c r="K37" s="1"/>
      <c r="L37" s="1"/>
      <c r="M37" s="1"/>
      <c r="N37" s="1"/>
      <c r="O37" s="1"/>
    </row>
  </sheetData>
  <sheetProtection selectLockedCells="1" selectUnlockedCells="1"/>
  <mergeCells count="37">
    <mergeCell ref="A1:E1"/>
    <mergeCell ref="A2:E3"/>
    <mergeCell ref="C8:D8"/>
    <mergeCell ref="E8:F8"/>
    <mergeCell ref="E9:F10"/>
    <mergeCell ref="C9:D10"/>
    <mergeCell ref="C21:C22"/>
    <mergeCell ref="D21:D22"/>
    <mergeCell ref="D17:D18"/>
    <mergeCell ref="D13:D14"/>
    <mergeCell ref="G9:G10"/>
    <mergeCell ref="H9:H10"/>
    <mergeCell ref="J9:J10"/>
    <mergeCell ref="I9:I10"/>
    <mergeCell ref="J13:J14"/>
    <mergeCell ref="I13:I14"/>
    <mergeCell ref="A10:B10"/>
    <mergeCell ref="G1:J2"/>
    <mergeCell ref="C5:D6"/>
    <mergeCell ref="C4:D4"/>
    <mergeCell ref="C13:C14"/>
    <mergeCell ref="E4:F4"/>
    <mergeCell ref="G4:H4"/>
    <mergeCell ref="G5:H6"/>
    <mergeCell ref="E5:F6"/>
    <mergeCell ref="I7:J7"/>
    <mergeCell ref="A4:B4"/>
    <mergeCell ref="A5:B6"/>
    <mergeCell ref="A7:B7"/>
    <mergeCell ref="A8:B8"/>
    <mergeCell ref="G7:H7"/>
    <mergeCell ref="A20:B20"/>
    <mergeCell ref="A16:B16"/>
    <mergeCell ref="A12:B12"/>
    <mergeCell ref="H13:H14"/>
    <mergeCell ref="C17:C18"/>
    <mergeCell ref="G13:G14"/>
  </mergeCells>
  <phoneticPr fontId="1"/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Sheet2!$A$1:$A$37</xm:f>
          </x14:formula1>
          <xm:sqref>C5:D6</xm:sqref>
        </x14:dataValidation>
        <x14:dataValidation type="list" allowBlank="1" showInputMessage="1" showErrorMessage="1">
          <x14:formula1>
            <xm:f>Sheet3!$A$1:$A$30</xm:f>
          </x14:formula1>
          <xm:sqref>E5:F6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F37" sqref="A1:F37"/>
    </sheetView>
  </sheetViews>
  <sheetFormatPr defaultRowHeight="13.5" x14ac:dyDescent="0.15"/>
  <cols>
    <col min="1" max="1" width="10.75" customWidth="1"/>
    <col min="6" max="6" width="21.75" customWidth="1"/>
  </cols>
  <sheetData>
    <row r="1" spans="1:6" ht="14.25" thickBot="1" x14ac:dyDescent="0.2">
      <c r="A1" s="1" t="s">
        <v>2</v>
      </c>
      <c r="B1" s="1" t="s">
        <v>5</v>
      </c>
      <c r="C1" s="1" t="s">
        <v>7</v>
      </c>
      <c r="D1" s="1" t="s">
        <v>9</v>
      </c>
      <c r="E1" s="1" t="s">
        <v>11</v>
      </c>
      <c r="F1" s="1" t="s">
        <v>12</v>
      </c>
    </row>
    <row r="2" spans="1:6" ht="14.25" thickBot="1" x14ac:dyDescent="0.2">
      <c r="A2" t="s">
        <v>13</v>
      </c>
      <c r="B2" s="1">
        <v>4</v>
      </c>
      <c r="C2" s="1">
        <v>5</v>
      </c>
      <c r="D2" s="1">
        <v>3</v>
      </c>
      <c r="E2" s="1">
        <v>1</v>
      </c>
      <c r="F2" s="1" t="s">
        <v>14</v>
      </c>
    </row>
    <row r="3" spans="1:6" ht="14.25" thickBot="1" x14ac:dyDescent="0.2">
      <c r="A3" t="s">
        <v>15</v>
      </c>
      <c r="B3" s="1">
        <v>5</v>
      </c>
      <c r="C3" s="1">
        <v>3</v>
      </c>
      <c r="D3" s="1">
        <v>4</v>
      </c>
      <c r="E3" s="1">
        <v>1</v>
      </c>
      <c r="F3" s="1" t="s">
        <v>16</v>
      </c>
    </row>
    <row r="4" spans="1:6" ht="14.25" thickBot="1" x14ac:dyDescent="0.2">
      <c r="A4" t="s">
        <v>17</v>
      </c>
      <c r="B4" s="1">
        <v>4</v>
      </c>
      <c r="C4" s="1">
        <v>5</v>
      </c>
      <c r="D4" s="1">
        <v>3</v>
      </c>
      <c r="E4" s="1">
        <v>1</v>
      </c>
      <c r="F4" s="1" t="s">
        <v>18</v>
      </c>
    </row>
    <row r="5" spans="1:6" ht="14.25" thickBot="1" x14ac:dyDescent="0.2">
      <c r="A5" t="s">
        <v>19</v>
      </c>
      <c r="B5" s="1">
        <v>2</v>
      </c>
      <c r="C5" s="1">
        <v>5</v>
      </c>
      <c r="D5" s="1">
        <v>5</v>
      </c>
      <c r="E5" s="1">
        <v>1</v>
      </c>
      <c r="F5" s="1" t="s">
        <v>20</v>
      </c>
    </row>
    <row r="6" spans="1:6" ht="14.25" thickBot="1" x14ac:dyDescent="0.2">
      <c r="A6" t="s">
        <v>21</v>
      </c>
      <c r="B6" s="1">
        <v>7</v>
      </c>
      <c r="C6" s="1">
        <v>3</v>
      </c>
      <c r="D6" s="1">
        <v>2</v>
      </c>
      <c r="E6" s="1">
        <v>1</v>
      </c>
      <c r="F6" s="1" t="s">
        <v>22</v>
      </c>
    </row>
    <row r="7" spans="1:6" ht="14.25" thickBot="1" x14ac:dyDescent="0.2">
      <c r="A7" t="s">
        <v>23</v>
      </c>
      <c r="B7" s="1">
        <v>6</v>
      </c>
      <c r="C7" s="1">
        <v>3</v>
      </c>
      <c r="D7" s="1">
        <v>3</v>
      </c>
      <c r="E7" s="1">
        <v>1</v>
      </c>
      <c r="F7" s="1" t="s">
        <v>18</v>
      </c>
    </row>
    <row r="8" spans="1:6" ht="14.25" thickBot="1" x14ac:dyDescent="0.2">
      <c r="A8" t="s">
        <v>24</v>
      </c>
      <c r="B8" s="1">
        <v>4</v>
      </c>
      <c r="C8" s="1">
        <v>4</v>
      </c>
      <c r="D8" s="1">
        <v>4</v>
      </c>
      <c r="E8" s="1">
        <v>1</v>
      </c>
      <c r="F8" s="1" t="s">
        <v>16</v>
      </c>
    </row>
    <row r="9" spans="1:6" ht="14.25" thickBot="1" x14ac:dyDescent="0.2">
      <c r="A9" t="s">
        <v>25</v>
      </c>
      <c r="B9" s="1">
        <v>4</v>
      </c>
      <c r="C9" s="1">
        <v>2</v>
      </c>
      <c r="D9" s="1">
        <v>6</v>
      </c>
      <c r="E9" s="1">
        <v>1</v>
      </c>
      <c r="F9" s="1" t="s">
        <v>26</v>
      </c>
    </row>
    <row r="10" spans="1:6" ht="14.25" thickBot="1" x14ac:dyDescent="0.2">
      <c r="A10" t="s">
        <v>27</v>
      </c>
      <c r="B10" s="1">
        <v>1</v>
      </c>
      <c r="C10" s="1">
        <v>1</v>
      </c>
      <c r="D10" s="1">
        <v>10</v>
      </c>
      <c r="E10" s="1">
        <v>1</v>
      </c>
      <c r="F10" s="1" t="s">
        <v>28</v>
      </c>
    </row>
    <row r="11" spans="1:6" ht="14.25" thickBot="1" x14ac:dyDescent="0.2">
      <c r="A11" t="s">
        <v>29</v>
      </c>
      <c r="B11" s="1">
        <v>4</v>
      </c>
      <c r="C11" s="1">
        <v>4</v>
      </c>
      <c r="D11" s="1">
        <v>4</v>
      </c>
      <c r="E11" s="1">
        <v>1</v>
      </c>
      <c r="F11" s="1" t="s">
        <v>30</v>
      </c>
    </row>
    <row r="12" spans="1:6" ht="14.25" thickBot="1" x14ac:dyDescent="0.2">
      <c r="A12" t="s">
        <v>31</v>
      </c>
      <c r="B12" s="1"/>
      <c r="C12" s="1"/>
      <c r="D12" s="1"/>
      <c r="E12" s="1"/>
      <c r="F12" s="1" t="s">
        <v>32</v>
      </c>
    </row>
    <row r="13" spans="1:6" ht="14.25" thickBot="1" x14ac:dyDescent="0.2">
      <c r="A13" t="s">
        <v>33</v>
      </c>
      <c r="B13" s="1">
        <v>3</v>
      </c>
      <c r="C13" s="1">
        <v>4</v>
      </c>
      <c r="D13" s="1">
        <v>5</v>
      </c>
      <c r="E13" s="1">
        <v>1</v>
      </c>
      <c r="F13" s="1" t="s">
        <v>34</v>
      </c>
    </row>
    <row r="14" spans="1:6" ht="14.25" thickBot="1" x14ac:dyDescent="0.2">
      <c r="A14" t="s">
        <v>35</v>
      </c>
      <c r="B14" s="1"/>
      <c r="C14" s="1"/>
      <c r="D14" s="1"/>
      <c r="E14" s="1"/>
      <c r="F14" s="1" t="s">
        <v>32</v>
      </c>
    </row>
    <row r="15" spans="1:6" ht="14.25" thickBot="1" x14ac:dyDescent="0.2">
      <c r="A15" t="s">
        <v>36</v>
      </c>
      <c r="B15" s="1"/>
      <c r="C15" s="1"/>
      <c r="D15" s="1"/>
      <c r="E15" s="1"/>
      <c r="F15" s="1" t="s">
        <v>32</v>
      </c>
    </row>
    <row r="16" spans="1:6" ht="14.25" thickBot="1" x14ac:dyDescent="0.2">
      <c r="A16" t="s">
        <v>37</v>
      </c>
      <c r="B16" s="1"/>
      <c r="C16" s="1"/>
      <c r="D16" s="1"/>
      <c r="E16" s="1"/>
      <c r="F16" s="1" t="s">
        <v>32</v>
      </c>
    </row>
    <row r="17" spans="1:6" ht="14.25" thickBot="1" x14ac:dyDescent="0.2">
      <c r="A17" t="s">
        <v>38</v>
      </c>
      <c r="B17" s="1">
        <v>0</v>
      </c>
      <c r="C17" s="1">
        <v>0</v>
      </c>
      <c r="D17" s="1">
        <v>0</v>
      </c>
      <c r="E17" s="1">
        <v>0</v>
      </c>
      <c r="F17" s="1" t="s">
        <v>39</v>
      </c>
    </row>
    <row r="18" spans="1:6" ht="14.25" thickBot="1" x14ac:dyDescent="0.2">
      <c r="A18" t="s">
        <v>40</v>
      </c>
      <c r="B18" s="1">
        <v>6</v>
      </c>
      <c r="C18" s="1">
        <v>0</v>
      </c>
      <c r="D18" s="1">
        <v>6</v>
      </c>
      <c r="E18" s="1">
        <v>0</v>
      </c>
      <c r="F18" s="1" t="s">
        <v>41</v>
      </c>
    </row>
    <row r="19" spans="1:6" ht="14.25" thickBot="1" x14ac:dyDescent="0.2">
      <c r="A19" t="s">
        <v>42</v>
      </c>
      <c r="B19" s="1">
        <v>0</v>
      </c>
      <c r="C19" s="1">
        <v>0</v>
      </c>
      <c r="D19" s="1">
        <v>20</v>
      </c>
      <c r="E19" s="1">
        <v>0</v>
      </c>
      <c r="F19" s="1" t="s">
        <v>43</v>
      </c>
    </row>
    <row r="20" spans="1:6" ht="14.25" thickBot="1" x14ac:dyDescent="0.2">
      <c r="A20" t="s">
        <v>44</v>
      </c>
      <c r="B20" s="1">
        <v>6</v>
      </c>
      <c r="C20" s="1">
        <v>4</v>
      </c>
      <c r="D20" s="1">
        <v>2</v>
      </c>
      <c r="E20" s="1">
        <v>0</v>
      </c>
      <c r="F20" s="1" t="s">
        <v>26</v>
      </c>
    </row>
    <row r="21" spans="1:6" ht="14.25" thickBot="1" x14ac:dyDescent="0.2">
      <c r="A21" t="s">
        <v>45</v>
      </c>
      <c r="B21" s="1">
        <v>8</v>
      </c>
      <c r="C21" s="1">
        <v>2</v>
      </c>
      <c r="D21" s="1">
        <v>2</v>
      </c>
      <c r="E21" s="1">
        <v>3</v>
      </c>
      <c r="F21" s="1" t="s">
        <v>32</v>
      </c>
    </row>
    <row r="22" spans="1:6" ht="14.25" thickBot="1" x14ac:dyDescent="0.2">
      <c r="A22" t="s">
        <v>46</v>
      </c>
      <c r="B22" s="1">
        <v>5</v>
      </c>
      <c r="C22" s="1">
        <v>5</v>
      </c>
      <c r="D22" s="1">
        <v>5</v>
      </c>
      <c r="E22" s="1">
        <v>1</v>
      </c>
      <c r="F22" s="1" t="s">
        <v>32</v>
      </c>
    </row>
    <row r="23" spans="1:6" ht="14.25" thickBot="1" x14ac:dyDescent="0.2">
      <c r="A23" t="s">
        <v>47</v>
      </c>
      <c r="B23" s="1">
        <v>0</v>
      </c>
      <c r="C23" s="1">
        <v>0</v>
      </c>
      <c r="D23" s="1">
        <v>10</v>
      </c>
      <c r="E23" s="1">
        <v>1</v>
      </c>
      <c r="F23" s="1" t="s">
        <v>32</v>
      </c>
    </row>
    <row r="24" spans="1:6" ht="14.25" thickBot="1" x14ac:dyDescent="0.2">
      <c r="A24" t="s">
        <v>48</v>
      </c>
      <c r="B24" s="1">
        <v>10</v>
      </c>
      <c r="C24" s="1">
        <v>5</v>
      </c>
      <c r="D24" s="1">
        <v>20</v>
      </c>
      <c r="E24" s="1">
        <v>5</v>
      </c>
      <c r="F24" s="1" t="s">
        <v>32</v>
      </c>
    </row>
    <row r="25" spans="1:6" ht="14.25" thickBot="1" x14ac:dyDescent="0.2">
      <c r="A25" t="s">
        <v>49</v>
      </c>
      <c r="B25" s="1"/>
      <c r="C25" s="1"/>
      <c r="D25" s="1"/>
      <c r="E25" s="1"/>
      <c r="F25" s="1" t="s">
        <v>32</v>
      </c>
    </row>
    <row r="26" spans="1:6" ht="14.25" thickBot="1" x14ac:dyDescent="0.2">
      <c r="A26" t="s">
        <v>50</v>
      </c>
      <c r="B26" s="1">
        <v>10</v>
      </c>
      <c r="C26" s="1">
        <v>1</v>
      </c>
      <c r="D26" s="1">
        <v>5</v>
      </c>
      <c r="E26" s="1">
        <v>1</v>
      </c>
      <c r="F26" s="1" t="s">
        <v>51</v>
      </c>
    </row>
    <row r="27" spans="1:6" ht="14.25" thickBot="1" x14ac:dyDescent="0.2">
      <c r="A27" t="s">
        <v>52</v>
      </c>
      <c r="B27" s="1">
        <v>10</v>
      </c>
      <c r="C27" s="1">
        <v>10</v>
      </c>
      <c r="D27" s="1">
        <v>10</v>
      </c>
      <c r="E27" s="1">
        <v>1</v>
      </c>
      <c r="F27" s="1" t="s">
        <v>32</v>
      </c>
    </row>
    <row r="28" spans="1:6" ht="14.25" thickBot="1" x14ac:dyDescent="0.2">
      <c r="A28" t="s">
        <v>53</v>
      </c>
      <c r="B28" s="1">
        <v>5</v>
      </c>
      <c r="C28" s="1">
        <v>2</v>
      </c>
      <c r="D28" s="1">
        <v>2</v>
      </c>
      <c r="E28" s="1">
        <v>0</v>
      </c>
      <c r="F28" s="1" t="s">
        <v>32</v>
      </c>
    </row>
    <row r="29" spans="1:6" ht="14.25" thickBot="1" x14ac:dyDescent="0.2">
      <c r="A29" t="s">
        <v>54</v>
      </c>
      <c r="B29" s="1">
        <v>7</v>
      </c>
      <c r="C29" s="1">
        <v>7</v>
      </c>
      <c r="D29" s="1">
        <v>10</v>
      </c>
      <c r="E29" s="1">
        <v>1</v>
      </c>
      <c r="F29" s="1" t="s">
        <v>32</v>
      </c>
    </row>
    <row r="30" spans="1:6" ht="14.25" thickBot="1" x14ac:dyDescent="0.2">
      <c r="A30" t="s">
        <v>55</v>
      </c>
      <c r="B30" s="1">
        <v>2</v>
      </c>
      <c r="C30" s="1">
        <v>2</v>
      </c>
      <c r="D30" s="1">
        <v>10</v>
      </c>
      <c r="E30" s="1">
        <v>1</v>
      </c>
      <c r="F30" s="1" t="s">
        <v>32</v>
      </c>
    </row>
    <row r="31" spans="1:6" ht="14.25" thickBot="1" x14ac:dyDescent="0.2">
      <c r="A31" t="s">
        <v>56</v>
      </c>
      <c r="B31" s="1">
        <v>5</v>
      </c>
      <c r="C31" s="1">
        <v>5</v>
      </c>
      <c r="D31" s="1">
        <v>2</v>
      </c>
      <c r="E31" s="1">
        <v>1</v>
      </c>
      <c r="F31" s="1" t="s">
        <v>22</v>
      </c>
    </row>
    <row r="32" spans="1:6" ht="14.25" thickBot="1" x14ac:dyDescent="0.2">
      <c r="A32" t="s">
        <v>57</v>
      </c>
      <c r="B32" s="1">
        <v>12</v>
      </c>
      <c r="C32" s="1">
        <v>1</v>
      </c>
      <c r="D32" s="1">
        <v>1</v>
      </c>
      <c r="E32" s="1">
        <v>0</v>
      </c>
      <c r="F32" s="1" t="s">
        <v>58</v>
      </c>
    </row>
    <row r="33" spans="1:6" ht="14.25" thickBot="1" x14ac:dyDescent="0.2">
      <c r="A33" t="s">
        <v>59</v>
      </c>
      <c r="B33" s="1">
        <v>20</v>
      </c>
      <c r="C33" s="1">
        <v>20</v>
      </c>
      <c r="D33" s="1">
        <v>20</v>
      </c>
      <c r="E33" s="1">
        <v>5</v>
      </c>
      <c r="F33" s="1" t="s">
        <v>32</v>
      </c>
    </row>
    <row r="34" spans="1:6" ht="14.25" thickBot="1" x14ac:dyDescent="0.2">
      <c r="A34" t="s">
        <v>60</v>
      </c>
      <c r="B34" s="1">
        <v>7</v>
      </c>
      <c r="C34" s="1">
        <v>7</v>
      </c>
      <c r="D34" s="1">
        <v>7</v>
      </c>
      <c r="E34" s="1">
        <v>7</v>
      </c>
      <c r="F34" s="1" t="s">
        <v>32</v>
      </c>
    </row>
    <row r="35" spans="1:6" ht="14.25" thickBot="1" x14ac:dyDescent="0.2">
      <c r="A35" t="s">
        <v>61</v>
      </c>
      <c r="B35" s="1">
        <v>4</v>
      </c>
      <c r="C35" s="1">
        <v>1</v>
      </c>
      <c r="D35" s="1">
        <v>1</v>
      </c>
      <c r="E35" s="1">
        <v>1</v>
      </c>
      <c r="F35" s="1" t="s">
        <v>32</v>
      </c>
    </row>
    <row r="36" spans="1:6" ht="14.25" thickBot="1" x14ac:dyDescent="0.2">
      <c r="A36" t="s">
        <v>62</v>
      </c>
      <c r="B36" s="1">
        <v>10</v>
      </c>
      <c r="C36" s="1">
        <v>10</v>
      </c>
      <c r="D36" s="1">
        <v>10</v>
      </c>
      <c r="E36" s="1">
        <v>5</v>
      </c>
      <c r="F36" s="1" t="s">
        <v>32</v>
      </c>
    </row>
    <row r="37" spans="1:6" ht="14.25" thickBot="1" x14ac:dyDescent="0.2">
      <c r="A37" t="s">
        <v>63</v>
      </c>
      <c r="B37" s="1">
        <v>15</v>
      </c>
      <c r="C37" s="1">
        <v>15</v>
      </c>
      <c r="D37" s="1">
        <v>15</v>
      </c>
      <c r="E37" s="1">
        <v>15</v>
      </c>
      <c r="F37" s="1" t="s">
        <v>32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workbookViewId="0">
      <selection activeCell="E30" sqref="A1:E30"/>
    </sheetView>
  </sheetViews>
  <sheetFormatPr defaultRowHeight="13.5" x14ac:dyDescent="0.15"/>
  <sheetData>
    <row r="1" spans="1:5" x14ac:dyDescent="0.15">
      <c r="A1" t="s">
        <v>86</v>
      </c>
      <c r="B1" t="s">
        <v>144</v>
      </c>
      <c r="C1" t="s">
        <v>145</v>
      </c>
      <c r="D1" t="s">
        <v>146</v>
      </c>
      <c r="E1" t="s">
        <v>87</v>
      </c>
    </row>
    <row r="2" spans="1:5" x14ac:dyDescent="0.15">
      <c r="A2" t="s">
        <v>88</v>
      </c>
      <c r="B2">
        <v>3</v>
      </c>
      <c r="C2">
        <v>4</v>
      </c>
      <c r="D2">
        <v>4</v>
      </c>
      <c r="E2" t="s">
        <v>89</v>
      </c>
    </row>
    <row r="3" spans="1:5" x14ac:dyDescent="0.15">
      <c r="A3" t="s">
        <v>90</v>
      </c>
      <c r="B3">
        <v>3</v>
      </c>
      <c r="C3">
        <v>2</v>
      </c>
      <c r="D3">
        <v>3</v>
      </c>
      <c r="E3" t="s">
        <v>91</v>
      </c>
    </row>
    <row r="4" spans="1:5" x14ac:dyDescent="0.15">
      <c r="A4" t="s">
        <v>92</v>
      </c>
      <c r="B4">
        <v>4</v>
      </c>
      <c r="C4">
        <v>6</v>
      </c>
      <c r="D4">
        <v>4</v>
      </c>
      <c r="E4" t="s">
        <v>93</v>
      </c>
    </row>
    <row r="5" spans="1:5" x14ac:dyDescent="0.15">
      <c r="A5" t="s">
        <v>94</v>
      </c>
      <c r="B5">
        <v>7</v>
      </c>
      <c r="C5">
        <v>5</v>
      </c>
      <c r="D5">
        <v>2</v>
      </c>
      <c r="E5" t="s">
        <v>95</v>
      </c>
    </row>
    <row r="6" spans="1:5" x14ac:dyDescent="0.15">
      <c r="A6" t="s">
        <v>96</v>
      </c>
      <c r="B6">
        <v>7</v>
      </c>
      <c r="C6">
        <v>5</v>
      </c>
      <c r="D6">
        <v>2</v>
      </c>
      <c r="E6" t="s">
        <v>97</v>
      </c>
    </row>
    <row r="7" spans="1:5" x14ac:dyDescent="0.15">
      <c r="A7" t="s">
        <v>98</v>
      </c>
      <c r="B7">
        <v>3</v>
      </c>
      <c r="C7">
        <v>6</v>
      </c>
      <c r="D7">
        <v>4</v>
      </c>
      <c r="E7" t="s">
        <v>99</v>
      </c>
    </row>
    <row r="8" spans="1:5" x14ac:dyDescent="0.15">
      <c r="A8" t="s">
        <v>100</v>
      </c>
      <c r="B8">
        <v>3</v>
      </c>
      <c r="C8">
        <v>4</v>
      </c>
      <c r="D8">
        <v>4</v>
      </c>
      <c r="E8" t="s">
        <v>101</v>
      </c>
    </row>
    <row r="9" spans="1:5" x14ac:dyDescent="0.15">
      <c r="A9" t="s">
        <v>102</v>
      </c>
      <c r="B9">
        <v>4</v>
      </c>
      <c r="C9">
        <v>4</v>
      </c>
      <c r="D9">
        <v>4</v>
      </c>
      <c r="E9" t="s">
        <v>103</v>
      </c>
    </row>
    <row r="10" spans="1:5" x14ac:dyDescent="0.15">
      <c r="A10" t="s">
        <v>104</v>
      </c>
      <c r="B10">
        <v>8</v>
      </c>
      <c r="C10">
        <v>4</v>
      </c>
      <c r="D10">
        <v>3</v>
      </c>
      <c r="E10" t="s">
        <v>105</v>
      </c>
    </row>
    <row r="11" spans="1:5" x14ac:dyDescent="0.15">
      <c r="A11" t="s">
        <v>106</v>
      </c>
      <c r="B11">
        <v>5</v>
      </c>
      <c r="C11">
        <v>4</v>
      </c>
      <c r="D11">
        <v>4</v>
      </c>
      <c r="E11" t="s">
        <v>107</v>
      </c>
    </row>
    <row r="12" spans="1:5" x14ac:dyDescent="0.15">
      <c r="A12" t="s">
        <v>108</v>
      </c>
      <c r="B12">
        <v>8</v>
      </c>
      <c r="C12">
        <v>3</v>
      </c>
      <c r="D12">
        <v>3</v>
      </c>
      <c r="E12" t="s">
        <v>109</v>
      </c>
    </row>
    <row r="13" spans="1:5" x14ac:dyDescent="0.15">
      <c r="A13" t="s">
        <v>110</v>
      </c>
      <c r="B13">
        <v>7</v>
      </c>
      <c r="C13">
        <v>5</v>
      </c>
      <c r="D13">
        <v>3</v>
      </c>
      <c r="E13" t="s">
        <v>111</v>
      </c>
    </row>
    <row r="14" spans="1:5" x14ac:dyDescent="0.15">
      <c r="A14" t="s">
        <v>112</v>
      </c>
      <c r="B14">
        <v>3</v>
      </c>
      <c r="C14">
        <v>5</v>
      </c>
      <c r="D14">
        <v>6</v>
      </c>
      <c r="E14" t="s">
        <v>113</v>
      </c>
    </row>
    <row r="15" spans="1:5" x14ac:dyDescent="0.15">
      <c r="A15" t="s">
        <v>114</v>
      </c>
      <c r="B15">
        <v>4</v>
      </c>
      <c r="C15">
        <v>6</v>
      </c>
      <c r="D15">
        <v>4</v>
      </c>
      <c r="E15" t="s">
        <v>115</v>
      </c>
    </row>
    <row r="16" spans="1:5" x14ac:dyDescent="0.15">
      <c r="A16" t="s">
        <v>116</v>
      </c>
      <c r="B16">
        <v>5</v>
      </c>
      <c r="C16">
        <v>6</v>
      </c>
      <c r="D16">
        <v>2</v>
      </c>
      <c r="E16" t="s">
        <v>117</v>
      </c>
    </row>
    <row r="17" spans="1:5" x14ac:dyDescent="0.15">
      <c r="A17" t="s">
        <v>118</v>
      </c>
      <c r="B17">
        <v>4</v>
      </c>
      <c r="C17">
        <v>2</v>
      </c>
      <c r="D17">
        <v>5</v>
      </c>
      <c r="E17" t="s">
        <v>119</v>
      </c>
    </row>
    <row r="18" spans="1:5" x14ac:dyDescent="0.15">
      <c r="A18" t="s">
        <v>120</v>
      </c>
      <c r="B18">
        <v>4</v>
      </c>
      <c r="C18">
        <v>4</v>
      </c>
      <c r="D18">
        <v>6</v>
      </c>
      <c r="E18" t="s">
        <v>121</v>
      </c>
    </row>
    <row r="19" spans="1:5" x14ac:dyDescent="0.15">
      <c r="A19" t="s">
        <v>122</v>
      </c>
      <c r="B19">
        <v>5</v>
      </c>
      <c r="C19">
        <v>6</v>
      </c>
      <c r="D19">
        <v>4</v>
      </c>
      <c r="E19" t="s">
        <v>123</v>
      </c>
    </row>
    <row r="20" spans="1:5" x14ac:dyDescent="0.15">
      <c r="A20" t="s">
        <v>124</v>
      </c>
      <c r="B20">
        <v>2</v>
      </c>
      <c r="C20">
        <v>2</v>
      </c>
      <c r="D20">
        <v>2</v>
      </c>
      <c r="E20" t="s">
        <v>125</v>
      </c>
    </row>
    <row r="21" spans="1:5" x14ac:dyDescent="0.15">
      <c r="A21" t="s">
        <v>126</v>
      </c>
      <c r="B21">
        <v>4</v>
      </c>
      <c r="C21">
        <v>6</v>
      </c>
      <c r="D21">
        <v>3</v>
      </c>
      <c r="E21" t="s">
        <v>127</v>
      </c>
    </row>
    <row r="22" spans="1:5" x14ac:dyDescent="0.15">
      <c r="A22" t="s">
        <v>128</v>
      </c>
      <c r="B22">
        <v>4</v>
      </c>
      <c r="C22">
        <v>4</v>
      </c>
      <c r="D22">
        <v>4</v>
      </c>
      <c r="E22" t="s">
        <v>129</v>
      </c>
    </row>
    <row r="23" spans="1:5" x14ac:dyDescent="0.15">
      <c r="A23" t="s">
        <v>130</v>
      </c>
      <c r="B23">
        <v>2</v>
      </c>
      <c r="C23">
        <v>2</v>
      </c>
      <c r="D23">
        <v>3</v>
      </c>
      <c r="E23" t="s">
        <v>131</v>
      </c>
    </row>
    <row r="24" spans="1:5" x14ac:dyDescent="0.15">
      <c r="A24" t="s">
        <v>132</v>
      </c>
      <c r="B24">
        <v>2</v>
      </c>
      <c r="C24">
        <v>5</v>
      </c>
      <c r="D24">
        <v>5</v>
      </c>
      <c r="E24" t="s">
        <v>133</v>
      </c>
    </row>
    <row r="25" spans="1:5" x14ac:dyDescent="0.15">
      <c r="A25" t="s">
        <v>134</v>
      </c>
      <c r="B25">
        <v>10</v>
      </c>
      <c r="C25">
        <v>5</v>
      </c>
      <c r="D25">
        <v>3</v>
      </c>
      <c r="E25" t="s">
        <v>135</v>
      </c>
    </row>
    <row r="26" spans="1:5" x14ac:dyDescent="0.15">
      <c r="A26" t="s">
        <v>136</v>
      </c>
      <c r="B26">
        <v>10</v>
      </c>
      <c r="C26">
        <v>6</v>
      </c>
      <c r="D26">
        <v>3</v>
      </c>
      <c r="E26" t="s">
        <v>137</v>
      </c>
    </row>
    <row r="27" spans="1:5" x14ac:dyDescent="0.15">
      <c r="A27" t="s">
        <v>138</v>
      </c>
      <c r="B27">
        <v>6</v>
      </c>
      <c r="C27">
        <v>10</v>
      </c>
      <c r="D27">
        <v>3</v>
      </c>
      <c r="E27" t="s">
        <v>139</v>
      </c>
    </row>
    <row r="28" spans="1:5" x14ac:dyDescent="0.15">
      <c r="A28" t="s">
        <v>140</v>
      </c>
      <c r="B28">
        <v>6</v>
      </c>
      <c r="C28">
        <v>8</v>
      </c>
      <c r="D28">
        <v>3</v>
      </c>
      <c r="E28" t="s">
        <v>141</v>
      </c>
    </row>
    <row r="29" spans="1:5" x14ac:dyDescent="0.15">
      <c r="A29" t="s">
        <v>142</v>
      </c>
      <c r="B29">
        <v>7</v>
      </c>
      <c r="C29">
        <v>5</v>
      </c>
      <c r="D29">
        <v>5</v>
      </c>
      <c r="E29" t="s">
        <v>143</v>
      </c>
    </row>
    <row r="30" spans="1:5" x14ac:dyDescent="0.15">
      <c r="A30" t="s">
        <v>150</v>
      </c>
      <c r="B30">
        <v>4</v>
      </c>
      <c r="C30">
        <v>3</v>
      </c>
      <c r="D30">
        <v>12</v>
      </c>
    </row>
    <row r="31" spans="1:5" ht="19.5" customHeight="1" x14ac:dyDescent="0.15"/>
    <row r="60" ht="17.25" customHeight="1" x14ac:dyDescent="0.15"/>
    <row r="67" ht="12.75" customHeight="1" x14ac:dyDescent="0.15"/>
    <row r="78" ht="14.25" customHeight="1" x14ac:dyDescent="0.15"/>
    <row r="97" ht="21" customHeight="1" x14ac:dyDescent="0.15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2013-09-12T12:55:14Z</dcterms:modified>
</cp:coreProperties>
</file>