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120" windowWidth="18315" windowHeight="116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1" i="1" l="1"/>
  <c r="D9" i="1" s="1"/>
  <c r="C21" i="1"/>
  <c r="E9" i="1"/>
  <c r="C9" i="1"/>
  <c r="B9" i="1"/>
  <c r="E21" i="1"/>
  <c r="E20" i="1" l="1"/>
  <c r="C20" i="1"/>
  <c r="B20" i="1"/>
  <c r="B8" i="1" s="1"/>
  <c r="D20" i="1"/>
  <c r="E8" i="1"/>
  <c r="D8" i="1"/>
  <c r="C8" i="1"/>
  <c r="E19" i="1" l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B7" i="1" l="1"/>
  <c r="C7" i="1"/>
  <c r="E7" i="1"/>
  <c r="D7" i="1"/>
  <c r="B6" i="1" l="1"/>
  <c r="E6" i="1"/>
  <c r="D6" i="1"/>
  <c r="C6" i="1"/>
  <c r="E5" i="1" l="1"/>
  <c r="D5" i="1"/>
  <c r="C5" i="1"/>
  <c r="B5" i="1"/>
  <c r="E3" i="1" l="1"/>
  <c r="E4" i="1" s="1"/>
  <c r="D3" i="1"/>
  <c r="D4" i="1" s="1"/>
  <c r="C3" i="1"/>
  <c r="C4" i="1" s="1"/>
  <c r="B3" i="1"/>
  <c r="B4" i="1"/>
</calcChain>
</file>

<file path=xl/sharedStrings.xml><?xml version="1.0" encoding="utf-8"?>
<sst xmlns="http://schemas.openxmlformats.org/spreadsheetml/2006/main" count="24" uniqueCount="13">
  <si>
    <t>初期値</t>
    <rPh sb="0" eb="3">
      <t>ショキチ</t>
    </rPh>
    <phoneticPr fontId="1"/>
  </si>
  <si>
    <t>Aチーム</t>
    <phoneticPr fontId="1"/>
  </si>
  <si>
    <t>Bチーム</t>
    <phoneticPr fontId="1"/>
  </si>
  <si>
    <t>Cチーム</t>
    <phoneticPr fontId="1"/>
  </si>
  <si>
    <t>Dチーム</t>
    <phoneticPr fontId="1"/>
  </si>
  <si>
    <t>白蛇島</t>
    <rPh sb="0" eb="3">
      <t>ハクジャトウ</t>
    </rPh>
    <phoneticPr fontId="1"/>
  </si>
  <si>
    <t>裏白蛇</t>
    <rPh sb="0" eb="3">
      <t>ウラハクジャ</t>
    </rPh>
    <phoneticPr fontId="1"/>
  </si>
  <si>
    <t>裏指示待ち指示厨</t>
    <rPh sb="0" eb="1">
      <t>ウラ</t>
    </rPh>
    <rPh sb="1" eb="4">
      <t>シジマ</t>
    </rPh>
    <rPh sb="5" eb="8">
      <t>シジチュウ</t>
    </rPh>
    <phoneticPr fontId="1"/>
  </si>
  <si>
    <t>無明地獄</t>
    <rPh sb="0" eb="4">
      <t>ムミョウジゴク</t>
    </rPh>
    <phoneticPr fontId="1"/>
  </si>
  <si>
    <t>もろ手狩り</t>
    <rPh sb="2" eb="3">
      <t>テ</t>
    </rPh>
    <rPh sb="3" eb="4">
      <t>ガ</t>
    </rPh>
    <phoneticPr fontId="1"/>
  </si>
  <si>
    <t>銀猫魔天の挑戦</t>
    <rPh sb="0" eb="2">
      <t>ギンネコ</t>
    </rPh>
    <rPh sb="2" eb="4">
      <t>マテン</t>
    </rPh>
    <rPh sb="5" eb="7">
      <t>チョウセン</t>
    </rPh>
    <phoneticPr fontId="1"/>
  </si>
  <si>
    <t>幽玄魔天の挑戦</t>
    <rPh sb="0" eb="2">
      <t>ユウゲン</t>
    </rPh>
    <rPh sb="2" eb="4">
      <t>マテン</t>
    </rPh>
    <rPh sb="5" eb="7">
      <t>チョウセン</t>
    </rPh>
    <phoneticPr fontId="1"/>
  </si>
  <si>
    <t>前日との差分</t>
    <rPh sb="0" eb="2">
      <t>ゼンジツ</t>
    </rPh>
    <rPh sb="4" eb="6">
      <t>サブン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</si>
</sst>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Aチーム</c:v>
                </c:pt>
              </c:strCache>
            </c:strRef>
          </c:tx>
          <c:cat>
            <c:strRef>
              <c:f>Sheet1!$A$2:$A$9</c:f>
              <c:strCache>
                <c:ptCount val="8"/>
                <c:pt idx="0">
                  <c:v>初期値</c:v>
                </c:pt>
                <c:pt idx="1">
                  <c:v>白蛇島</c:v>
                </c:pt>
                <c:pt idx="2">
                  <c:v>もろ手狩り</c:v>
                </c:pt>
                <c:pt idx="3">
                  <c:v>幽玄魔天の挑戦</c:v>
                </c:pt>
                <c:pt idx="4">
                  <c:v>銀猫魔天の挑戦</c:v>
                </c:pt>
                <c:pt idx="5">
                  <c:v>裏白蛇</c:v>
                </c:pt>
                <c:pt idx="6">
                  <c:v>裏指示待ち指示厨</c:v>
                </c:pt>
                <c:pt idx="7">
                  <c:v>無明地獄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650</c:v>
                </c:pt>
                <c:pt idx="1">
                  <c:v>588</c:v>
                </c:pt>
                <c:pt idx="2">
                  <c:v>612</c:v>
                </c:pt>
                <c:pt idx="3">
                  <c:v>671</c:v>
                </c:pt>
                <c:pt idx="4">
                  <c:v>675</c:v>
                </c:pt>
                <c:pt idx="5">
                  <c:v>597</c:v>
                </c:pt>
                <c:pt idx="6">
                  <c:v>465</c:v>
                </c:pt>
                <c:pt idx="7">
                  <c:v>491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Bチーム</c:v>
                </c:pt>
              </c:strCache>
            </c:strRef>
          </c:tx>
          <c:cat>
            <c:strRef>
              <c:f>Sheet1!$A$2:$A$9</c:f>
              <c:strCache>
                <c:ptCount val="8"/>
                <c:pt idx="0">
                  <c:v>初期値</c:v>
                </c:pt>
                <c:pt idx="1">
                  <c:v>白蛇島</c:v>
                </c:pt>
                <c:pt idx="2">
                  <c:v>もろ手狩り</c:v>
                </c:pt>
                <c:pt idx="3">
                  <c:v>幽玄魔天の挑戦</c:v>
                </c:pt>
                <c:pt idx="4">
                  <c:v>銀猫魔天の挑戦</c:v>
                </c:pt>
                <c:pt idx="5">
                  <c:v>裏白蛇</c:v>
                </c:pt>
                <c:pt idx="6">
                  <c:v>裏指示待ち指示厨</c:v>
                </c:pt>
                <c:pt idx="7">
                  <c:v>無明地獄</c:v>
                </c:pt>
              </c:strCache>
            </c:strRef>
          </c:cat>
          <c:val>
            <c:numRef>
              <c:f>Sheet1!$C$2:$C$9</c:f>
              <c:numCache>
                <c:formatCode>General</c:formatCode>
                <c:ptCount val="8"/>
                <c:pt idx="0">
                  <c:v>650</c:v>
                </c:pt>
                <c:pt idx="1">
                  <c:v>662</c:v>
                </c:pt>
                <c:pt idx="2">
                  <c:v>728</c:v>
                </c:pt>
                <c:pt idx="3">
                  <c:v>636</c:v>
                </c:pt>
                <c:pt idx="4">
                  <c:v>626</c:v>
                </c:pt>
                <c:pt idx="5">
                  <c:v>512</c:v>
                </c:pt>
                <c:pt idx="6">
                  <c:v>360</c:v>
                </c:pt>
                <c:pt idx="7">
                  <c:v>352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Cチーム</c:v>
                </c:pt>
              </c:strCache>
            </c:strRef>
          </c:tx>
          <c:cat>
            <c:strRef>
              <c:f>Sheet1!$A$2:$A$9</c:f>
              <c:strCache>
                <c:ptCount val="8"/>
                <c:pt idx="0">
                  <c:v>初期値</c:v>
                </c:pt>
                <c:pt idx="1">
                  <c:v>白蛇島</c:v>
                </c:pt>
                <c:pt idx="2">
                  <c:v>もろ手狩り</c:v>
                </c:pt>
                <c:pt idx="3">
                  <c:v>幽玄魔天の挑戦</c:v>
                </c:pt>
                <c:pt idx="4">
                  <c:v>銀猫魔天の挑戦</c:v>
                </c:pt>
                <c:pt idx="5">
                  <c:v>裏白蛇</c:v>
                </c:pt>
                <c:pt idx="6">
                  <c:v>裏指示待ち指示厨</c:v>
                </c:pt>
                <c:pt idx="7">
                  <c:v>無明地獄</c:v>
                </c:pt>
              </c:strCache>
            </c:strRef>
          </c:cat>
          <c:val>
            <c:numRef>
              <c:f>Sheet1!$D$2:$D$9</c:f>
              <c:numCache>
                <c:formatCode>General</c:formatCode>
                <c:ptCount val="8"/>
                <c:pt idx="0">
                  <c:v>650</c:v>
                </c:pt>
                <c:pt idx="1">
                  <c:v>594</c:v>
                </c:pt>
                <c:pt idx="2">
                  <c:v>609</c:v>
                </c:pt>
                <c:pt idx="3">
                  <c:v>573</c:v>
                </c:pt>
                <c:pt idx="4">
                  <c:v>465</c:v>
                </c:pt>
                <c:pt idx="5">
                  <c:v>365</c:v>
                </c:pt>
                <c:pt idx="6">
                  <c:v>247</c:v>
                </c:pt>
                <c:pt idx="7">
                  <c:v>245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Dチーム</c:v>
                </c:pt>
              </c:strCache>
            </c:strRef>
          </c:tx>
          <c:cat>
            <c:strRef>
              <c:f>Sheet1!$A$2:$A$9</c:f>
              <c:strCache>
                <c:ptCount val="8"/>
                <c:pt idx="0">
                  <c:v>初期値</c:v>
                </c:pt>
                <c:pt idx="1">
                  <c:v>白蛇島</c:v>
                </c:pt>
                <c:pt idx="2">
                  <c:v>もろ手狩り</c:v>
                </c:pt>
                <c:pt idx="3">
                  <c:v>幽玄魔天の挑戦</c:v>
                </c:pt>
                <c:pt idx="4">
                  <c:v>銀猫魔天の挑戦</c:v>
                </c:pt>
                <c:pt idx="5">
                  <c:v>裏白蛇</c:v>
                </c:pt>
                <c:pt idx="6">
                  <c:v>裏指示待ち指示厨</c:v>
                </c:pt>
                <c:pt idx="7">
                  <c:v>無明地獄</c:v>
                </c:pt>
              </c:strCache>
            </c:strRef>
          </c:cat>
          <c:val>
            <c:numRef>
              <c:f>Sheet1!$E$2:$E$9</c:f>
              <c:numCache>
                <c:formatCode>General</c:formatCode>
                <c:ptCount val="8"/>
                <c:pt idx="0">
                  <c:v>650</c:v>
                </c:pt>
                <c:pt idx="1">
                  <c:v>580</c:v>
                </c:pt>
                <c:pt idx="2">
                  <c:v>639</c:v>
                </c:pt>
                <c:pt idx="3">
                  <c:v>579</c:v>
                </c:pt>
                <c:pt idx="4">
                  <c:v>471</c:v>
                </c:pt>
                <c:pt idx="5">
                  <c:v>453</c:v>
                </c:pt>
                <c:pt idx="6">
                  <c:v>299</c:v>
                </c:pt>
                <c:pt idx="7">
                  <c:v>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7152"/>
        <c:axId val="96199424"/>
      </c:lineChart>
      <c:catAx>
        <c:axId val="9617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96199424"/>
        <c:crosses val="autoZero"/>
        <c:auto val="1"/>
        <c:lblAlgn val="ctr"/>
        <c:lblOffset val="100"/>
        <c:noMultiLvlLbl val="0"/>
      </c:catAx>
      <c:valAx>
        <c:axId val="9619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17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11</xdr:col>
      <xdr:colOff>619125</xdr:colOff>
      <xdr:row>16</xdr:row>
      <xdr:rowOff>47625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defaultRowHeight="13.5" x14ac:dyDescent="0.15"/>
  <sheetData>
    <row r="1" spans="1:5" x14ac:dyDescent="0.15"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0</v>
      </c>
      <c r="B2">
        <v>650</v>
      </c>
      <c r="C2">
        <v>650</v>
      </c>
      <c r="D2">
        <v>650</v>
      </c>
      <c r="E2">
        <v>650</v>
      </c>
    </row>
    <row r="3" spans="1:5" x14ac:dyDescent="0.15">
      <c r="A3" t="s">
        <v>5</v>
      </c>
      <c r="B3">
        <f>B2-62</f>
        <v>588</v>
      </c>
      <c r="C3">
        <f>C2+12</f>
        <v>662</v>
      </c>
      <c r="D3">
        <f>D2-56</f>
        <v>594</v>
      </c>
      <c r="E3">
        <f>E2-70</f>
        <v>580</v>
      </c>
    </row>
    <row r="4" spans="1:5" x14ac:dyDescent="0.15">
      <c r="A4" t="s">
        <v>9</v>
      </c>
      <c r="B4">
        <f>B3+24</f>
        <v>612</v>
      </c>
      <c r="C4">
        <f>C3+66</f>
        <v>728</v>
      </c>
      <c r="D4">
        <f>D3+15</f>
        <v>609</v>
      </c>
      <c r="E4">
        <f>E3+59</f>
        <v>639</v>
      </c>
    </row>
    <row r="5" spans="1:5" x14ac:dyDescent="0.15">
      <c r="A5" t="s">
        <v>11</v>
      </c>
      <c r="B5">
        <f>B4+59</f>
        <v>671</v>
      </c>
      <c r="C5">
        <f>C4-92</f>
        <v>636</v>
      </c>
      <c r="D5">
        <f>D4-36</f>
        <v>573</v>
      </c>
      <c r="E5">
        <f>E4-60</f>
        <v>579</v>
      </c>
    </row>
    <row r="6" spans="1:5" x14ac:dyDescent="0.15">
      <c r="A6" t="s">
        <v>10</v>
      </c>
      <c r="B6">
        <f>B5+4</f>
        <v>675</v>
      </c>
      <c r="C6">
        <f>C5-10</f>
        <v>626</v>
      </c>
      <c r="D6">
        <f>D5-(100-46)*2</f>
        <v>465</v>
      </c>
      <c r="E6">
        <f>E5-(100-46)*2</f>
        <v>471</v>
      </c>
    </row>
    <row r="7" spans="1:5" x14ac:dyDescent="0.15">
      <c r="A7" t="s">
        <v>6</v>
      </c>
      <c r="B7">
        <f>B6-(100-61)*2</f>
        <v>597</v>
      </c>
      <c r="C7">
        <f>C6-(100-43)*2</f>
        <v>512</v>
      </c>
      <c r="D7">
        <f>D6-(100-50)*2</f>
        <v>365</v>
      </c>
      <c r="E7">
        <f>E6-(100-91)*2</f>
        <v>453</v>
      </c>
    </row>
    <row r="8" spans="1:5" x14ac:dyDescent="0.15">
      <c r="A8" t="s">
        <v>7</v>
      </c>
      <c r="B8">
        <f>B7+B20</f>
        <v>465</v>
      </c>
      <c r="C8">
        <f t="shared" ref="C8:E9" si="0">C7+C20</f>
        <v>360</v>
      </c>
      <c r="D8">
        <f t="shared" si="0"/>
        <v>247</v>
      </c>
      <c r="E8">
        <f t="shared" si="0"/>
        <v>299</v>
      </c>
    </row>
    <row r="9" spans="1:5" x14ac:dyDescent="0.15">
      <c r="A9" t="s">
        <v>8</v>
      </c>
      <c r="B9">
        <f>B8+B21</f>
        <v>491</v>
      </c>
      <c r="C9">
        <f t="shared" si="0"/>
        <v>352</v>
      </c>
      <c r="D9">
        <f t="shared" si="0"/>
        <v>245</v>
      </c>
      <c r="E9">
        <f t="shared" si="0"/>
        <v>203</v>
      </c>
    </row>
    <row r="14" spans="1:5" x14ac:dyDescent="0.15">
      <c r="A14" t="s">
        <v>12</v>
      </c>
      <c r="B14" t="s">
        <v>1</v>
      </c>
      <c r="C14" t="s">
        <v>2</v>
      </c>
      <c r="D14" t="s">
        <v>3</v>
      </c>
      <c r="E14" t="s">
        <v>4</v>
      </c>
    </row>
    <row r="15" spans="1:5" x14ac:dyDescent="0.15">
      <c r="A15" t="s">
        <v>5</v>
      </c>
      <c r="B15">
        <f>B3-B2</f>
        <v>-62</v>
      </c>
      <c r="C15">
        <f t="shared" ref="C15:E15" si="1">C3-C2</f>
        <v>12</v>
      </c>
      <c r="D15">
        <f t="shared" si="1"/>
        <v>-56</v>
      </c>
      <c r="E15">
        <f t="shared" si="1"/>
        <v>-70</v>
      </c>
    </row>
    <row r="16" spans="1:5" x14ac:dyDescent="0.15">
      <c r="A16" t="s">
        <v>9</v>
      </c>
      <c r="B16">
        <f t="shared" ref="B16:E16" si="2">B4-B3</f>
        <v>24</v>
      </c>
      <c r="C16">
        <f t="shared" si="2"/>
        <v>66</v>
      </c>
      <c r="D16">
        <f t="shared" si="2"/>
        <v>15</v>
      </c>
      <c r="E16">
        <f t="shared" si="2"/>
        <v>59</v>
      </c>
    </row>
    <row r="17" spans="1:5" x14ac:dyDescent="0.15">
      <c r="A17" t="s">
        <v>11</v>
      </c>
      <c r="B17">
        <f t="shared" ref="B17:E17" si="3">B5-B4</f>
        <v>59</v>
      </c>
      <c r="C17">
        <f t="shared" si="3"/>
        <v>-92</v>
      </c>
      <c r="D17">
        <f t="shared" si="3"/>
        <v>-36</v>
      </c>
      <c r="E17">
        <f t="shared" si="3"/>
        <v>-60</v>
      </c>
    </row>
    <row r="18" spans="1:5" x14ac:dyDescent="0.15">
      <c r="A18" t="s">
        <v>10</v>
      </c>
      <c r="B18">
        <f t="shared" ref="B18:E18" si="4">B6-B5</f>
        <v>4</v>
      </c>
      <c r="C18">
        <f t="shared" si="4"/>
        <v>-10</v>
      </c>
      <c r="D18">
        <f t="shared" si="4"/>
        <v>-108</v>
      </c>
      <c r="E18">
        <f t="shared" si="4"/>
        <v>-108</v>
      </c>
    </row>
    <row r="19" spans="1:5" x14ac:dyDescent="0.15">
      <c r="A19" t="s">
        <v>6</v>
      </c>
      <c r="B19">
        <f t="shared" ref="B19:E19" si="5">B7-B6</f>
        <v>-78</v>
      </c>
      <c r="C19">
        <f t="shared" si="5"/>
        <v>-114</v>
      </c>
      <c r="D19">
        <f t="shared" si="5"/>
        <v>-100</v>
      </c>
      <c r="E19">
        <f t="shared" si="5"/>
        <v>-18</v>
      </c>
    </row>
    <row r="20" spans="1:5" x14ac:dyDescent="0.15">
      <c r="A20" t="s">
        <v>7</v>
      </c>
      <c r="B20">
        <f>-(100-34)*2</f>
        <v>-132</v>
      </c>
      <c r="C20">
        <f>-(100-24)*2</f>
        <v>-152</v>
      </c>
      <c r="D20">
        <f>-(100-41)*2</f>
        <v>-118</v>
      </c>
      <c r="E20">
        <f>-(100-23)*2</f>
        <v>-154</v>
      </c>
    </row>
    <row r="21" spans="1:5" x14ac:dyDescent="0.15">
      <c r="A21" t="s">
        <v>8</v>
      </c>
      <c r="B21">
        <v>26</v>
      </c>
      <c r="C21">
        <f>-(100-96)*2</f>
        <v>-8</v>
      </c>
      <c r="D21">
        <f>-(100-99)*2</f>
        <v>-2</v>
      </c>
      <c r="E21">
        <f>-(100-52)*2</f>
        <v>-96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2011-10-23T15:44:40Z</dcterms:created>
  <dcterms:modified xsi:type="dcterms:W3CDTF">2011-10-23T15:44:54Z</dcterms:modified>
</cp:coreProperties>
</file>