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4640" windowHeight="8175" tabRatio="691" activeTab="2"/>
  </bookViews>
  <sheets>
    <sheet name="食料" sheetId="1" r:id="rId1"/>
    <sheet name="軟膏" sheetId="2" r:id="rId2"/>
    <sheet name="丸薬" sheetId="3" r:id="rId3"/>
    <sheet name="製錬" sheetId="4" r:id="rId4"/>
    <sheet name="武器" sheetId="5" r:id="rId5"/>
    <sheet name="武昇" sheetId="6" r:id="rId6"/>
    <sheet name="武昇成" sheetId="7" r:id="rId7"/>
    <sheet name="防昇" sheetId="8" r:id="rId8"/>
    <sheet name="防昇成-軽" sheetId="9" r:id="rId9"/>
    <sheet name="防昇成-重" sheetId="10" r:id="rId10"/>
    <sheet name="宝物ｾｯﾄ" sheetId="11" r:id="rId11"/>
    <sheet name="戦魂" sheetId="12" r:id="rId12"/>
    <sheet name="生産Lv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<sst xmlns="http://schemas.openxmlformats.org/spreadsheetml/2006/main" count="5280" uniqueCount="2171">
  <si>
    <r>
      <t xml:space="preserve">Lv8:80武器
:五品官職
:神威級
</t>
    </r>
    <r>
      <rPr>
        <sz val="10"/>
        <rFont val="ＭＳ ゴシック"/>
        <family val="3"/>
      </rPr>
      <t>{+5}{+5}
{+</t>
    </r>
    <r>
      <rPr>
        <sz val="10"/>
        <rFont val="ＭＳ ゴシック"/>
        <family val="3"/>
      </rPr>
      <t>ﾗﾝﾀﾞﾑ</t>
    </r>
    <r>
      <rPr>
        <sz val="10"/>
        <rFont val="ＭＳ ゴシック"/>
        <family val="3"/>
      </rPr>
      <t>}</t>
    </r>
  </si>
  <si>
    <r>
      <t xml:space="preserve">Lv8:80武器
:五品官職
:無双級
</t>
    </r>
    <r>
      <rPr>
        <sz val="10"/>
        <rFont val="ＭＳ ゴシック"/>
        <family val="3"/>
      </rPr>
      <t>{+5}{+5}
{+</t>
    </r>
    <r>
      <rPr>
        <sz val="10"/>
        <rFont val="ＭＳ ゴシック"/>
        <family val="3"/>
      </rPr>
      <t>ﾗﾝﾀﾞﾑ</t>
    </r>
    <r>
      <rPr>
        <sz val="10"/>
        <rFont val="ＭＳ ゴシック"/>
        <family val="3"/>
      </rPr>
      <t>}</t>
    </r>
  </si>
  <si>
    <t>Lv8:80武器
:五品官職
:無双級
{+5}{+5}
{+ﾗﾝﾀﾞﾑ}</t>
  </si>
  <si>
    <t>Lv8:80武器
:五品官職
:神威級
{+5}{+5}
{+ﾗﾝﾀﾞﾑ}</t>
  </si>
  <si>
    <r>
      <t>2</t>
    </r>
    <r>
      <rPr>
        <sz val="10"/>
        <rFont val="ＭＳ ゴシック"/>
        <family val="3"/>
      </rPr>
      <t>5</t>
    </r>
    <r>
      <rPr>
        <sz val="10"/>
        <rFont val="ＭＳ ゴシック"/>
        <family val="3"/>
      </rPr>
      <t>50体力回復/</t>
    </r>
    <r>
      <rPr>
        <sz val="10"/>
        <rFont val="ＭＳ ゴシック"/>
        <family val="3"/>
      </rPr>
      <t>15</t>
    </r>
    <r>
      <rPr>
        <sz val="10"/>
        <rFont val="ＭＳ ゴシック"/>
        <family val="3"/>
      </rPr>
      <t>秒間
10分間:非戦闘:体回復+1</t>
    </r>
    <r>
      <rPr>
        <sz val="10"/>
        <rFont val="ＭＳ ゴシック"/>
        <family val="3"/>
      </rPr>
      <t>2</t>
    </r>
  </si>
  <si>
    <t>ｺﾞﾏﾉﾊｸﾞｻx2</t>
  </si>
  <si>
    <t>Lv6:60
:従四品文官
:朝儀回天の軽胸
(1/5)
{体力上昇}</t>
  </si>
  <si>
    <t>Lv6:60
:従四品文官
:朝儀魂の軽胸
(1/5)
{気力上昇}</t>
  </si>
  <si>
    <t>Lv6:60
:従四品文官
:朝儀回天の軽胸
(2/5-5/5)
{体力上昇}</t>
  </si>
  <si>
    <t>Lv6:60
:従四品文官
:朝儀魂の軽胸
(2/5-5/5)
{気力上昇}</t>
  </si>
  <si>
    <t>光明の鎧の欠片
(民心巻物x3
/演義:荊襄)
{気力上昇}</t>
  </si>
  <si>
    <t>Lv5:60
:五品武官
:捕虜魂の鎧
(2/5-5/5)
{気力上昇}</t>
  </si>
  <si>
    <t>五色銀
鱗網</t>
  </si>
  <si>
    <t>道徳真君
の帯飾り</t>
  </si>
  <si>
    <t>塞外地形
図</t>
  </si>
  <si>
    <t>朱雀炎玉
壁</t>
  </si>
  <si>
    <t>鳳紋七星
の帯飾り</t>
  </si>
  <si>
    <t>五岳真形
図</t>
  </si>
  <si>
    <t>黄龍奪
月幡</t>
  </si>
  <si>
    <r>
      <t>青波石x</t>
    </r>
    <r>
      <rPr>
        <sz val="10"/>
        <rFont val="ＭＳ ゴシック"/>
        <family val="3"/>
      </rPr>
      <t>10</t>
    </r>
  </si>
  <si>
    <t>玄武鎮天
印</t>
  </si>
  <si>
    <t>宮廷瑠璃
鐘</t>
  </si>
  <si>
    <t>軒轅天師
の帯飾り</t>
  </si>
  <si>
    <t>荊州諸賢
図</t>
  </si>
  <si>
    <t>体+100
附ﾀﾞﾒ+8
鋭+3</t>
  </si>
  <si>
    <t>地図</t>
  </si>
  <si>
    <t>4</t>
  </si>
  <si>
    <t>錦の
におい袋</t>
  </si>
  <si>
    <t>攻+10
攻強+2%
回+2
魅+3</t>
  </si>
  <si>
    <t>沼の兵長賞状</t>
  </si>
  <si>
    <t>←図:</t>
  </si>
  <si>
    <t>←図:荊州諸賢図</t>
  </si>
  <si>
    <r>
      <t>DROP</t>
    </r>
    <r>
      <rPr>
        <sz val="10"/>
        <rFont val="ＭＳ ゴシック"/>
        <family val="3"/>
      </rPr>
      <t>(</t>
    </r>
    <r>
      <rPr>
        <sz val="10"/>
        <rFont val="ＭＳ ゴシック"/>
        <family val="3"/>
      </rPr>
      <t>外伝:劉備</t>
    </r>
    <r>
      <rPr>
        <sz val="10"/>
        <rFont val="ＭＳ ゴシック"/>
        <family val="3"/>
      </rPr>
      <t>)ﾚｱ</t>
    </r>
  </si>
  <si>
    <r>
      <t>木魂異宝 (*/</t>
    </r>
    <r>
      <rPr>
        <sz val="10"/>
        <rFont val="ＭＳ ゴシック"/>
        <family val="3"/>
      </rPr>
      <t>1</t>
    </r>
    <r>
      <rPr>
        <sz val="10"/>
        <rFont val="ＭＳ ゴシック"/>
        <family val="3"/>
      </rPr>
      <t>0)
(2)回復効果+5%
(3)ｸﾘﾃｨｶﾙ耐+3
(4)吟詠速+10%
(5)避風効果附加,砂ﾎﾞｺﾘ天気影響減</t>
    </r>
  </si>
  <si>
    <t>魅力+5､武力+5</t>
  </si>
  <si>
    <t>離別
の鈎</t>
  </si>
  <si>
    <t>天相
の爪</t>
  </si>
  <si>
    <t>合歡
の環</t>
  </si>
  <si>
    <t>大車
の環</t>
  </si>
  <si>
    <t>幻仙
の杖</t>
  </si>
  <si>
    <t>幻妖
の杖</t>
  </si>
  <si>
    <t>傾城
の舞</t>
  </si>
  <si>
    <t>落月
の弓</t>
  </si>
  <si>
    <t>落日
の弓</t>
  </si>
  <si>
    <t>特殊
両･軽</t>
  </si>
  <si>
    <t>離巻(京玉x2)x2
秦巻(通宝x20)</t>
  </si>
  <si>
    <t>離巻(京玉x2)x2
昆巻(玉器x20)</t>
  </si>
  <si>
    <t>離巻(京玉x2)x2
秦巻(通宝x20)</t>
  </si>
  <si>
    <t>大賢良師帯飾←図</t>
  </si>
  <si>
    <t>江東百川図←図</t>
  </si>
  <si>
    <t>荊州要害図←図</t>
  </si>
  <si>
    <t>獅子印←図</t>
  </si>
  <si>
    <t>神威巨闕の剣</t>
  </si>
  <si>
    <r>
      <t>技巧+5､鋭敏</t>
    </r>
    <r>
      <rPr>
        <sz val="10"/>
        <rFont val="ＭＳ ゴシック"/>
        <family val="3"/>
      </rPr>
      <t>+5</t>
    </r>
  </si>
  <si>
    <t>無双鳥腸の剣</t>
  </si>
  <si>
    <t>神威鳥腸の剣</t>
  </si>
  <si>
    <r>
      <t>身法+5､魅力</t>
    </r>
    <r>
      <rPr>
        <sz val="10"/>
        <rFont val="ＭＳ ゴシック"/>
        <family val="3"/>
      </rPr>
      <t>+5</t>
    </r>
  </si>
  <si>
    <t>手斧</t>
  </si>
  <si>
    <t>破陣級</t>
  </si>
  <si>
    <t>無双級</t>
  </si>
  <si>
    <t>神威級</t>
  </si>
  <si>
    <t>追風級</t>
  </si>
  <si>
    <t>猛
12</t>
  </si>
  <si>
    <t>ﾔﾏｲﾇの肉</t>
  </si>
  <si>
    <t>15秒間:5650体力回復</t>
  </si>
  <si>
    <t>DROP
★3</t>
  </si>
  <si>
    <r>
      <t>15</t>
    </r>
    <r>
      <rPr>
        <sz val="10"/>
        <rFont val="ＭＳ ゴシック"/>
        <family val="3"/>
      </rPr>
      <t>秒間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2750体力回復</t>
    </r>
    <r>
      <rPr>
        <sz val="10"/>
        <rFont val="ＭＳ ゴシック"/>
        <family val="3"/>
      </rPr>
      <t xml:space="preserve">
10分間:非戦闘:体回復+14</t>
    </r>
  </si>
  <si>
    <r>
      <t>15</t>
    </r>
    <r>
      <rPr>
        <sz val="10"/>
        <rFont val="ＭＳ ゴシック"/>
        <family val="3"/>
      </rPr>
      <t>秒間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2</t>
    </r>
    <r>
      <rPr>
        <sz val="10"/>
        <rFont val="ＭＳ ゴシック"/>
        <family val="3"/>
      </rPr>
      <t>75</t>
    </r>
    <r>
      <rPr>
        <sz val="10"/>
        <rFont val="ＭＳ ゴシック"/>
        <family val="3"/>
      </rPr>
      <t>0体力回復</t>
    </r>
    <r>
      <rPr>
        <sz val="10"/>
        <rFont val="ＭＳ ゴシック"/>
        <family val="3"/>
      </rPr>
      <t xml:space="preserve">
10分間:体力上限+</t>
    </r>
    <r>
      <rPr>
        <sz val="10"/>
        <rFont val="ＭＳ ゴシック"/>
        <family val="3"/>
      </rPr>
      <t>210</t>
    </r>
  </si>
  <si>
    <t>ﾎｼﾑｼｽｰﾌﾟ</t>
  </si>
  <si>
    <r>
      <t>15秒間:</t>
    </r>
    <r>
      <rPr>
        <sz val="10"/>
        <rFont val="ＭＳ ゴシック"/>
        <family val="3"/>
      </rPr>
      <t>320</t>
    </r>
    <r>
      <rPr>
        <sz val="10"/>
        <rFont val="ＭＳ ゴシック"/>
        <family val="3"/>
      </rPr>
      <t>0体力回復
10分間:戦闘外:体回+14</t>
    </r>
  </si>
  <si>
    <t>猛
1</t>
  </si>
  <si>
    <t>洛陽:
項嵐</t>
  </si>
  <si>
    <t>香る魚</t>
  </si>
  <si>
    <r>
      <t>15秒間:</t>
    </r>
    <r>
      <rPr>
        <sz val="10"/>
        <rFont val="ＭＳ ゴシック"/>
        <family val="3"/>
      </rPr>
      <t>405</t>
    </r>
    <r>
      <rPr>
        <sz val="10"/>
        <rFont val="ＭＳ ゴシック"/>
        <family val="3"/>
      </rPr>
      <t>0体力回復
10分間:戦闘外:体回+14</t>
    </r>
  </si>
  <si>
    <t>生産
:美食</t>
  </si>
  <si>
    <t>生産
:美酒</t>
  </si>
  <si>
    <t>生産
:お茶</t>
  </si>
  <si>
    <t>生産
:</t>
  </si>
  <si>
    <t>中
級</t>
  </si>
  <si>
    <t>特
級</t>
  </si>
  <si>
    <t>神
級</t>
  </si>
  <si>
    <t>鈎</t>
  </si>
  <si>
    <t>破陣級</t>
  </si>
  <si>
    <t>無双級</t>
  </si>
  <si>
    <t>神威級</t>
  </si>
  <si>
    <t>追風級</t>
  </si>
  <si>
    <t>金棒</t>
  </si>
  <si>
    <t>身法+5､鋭敏</t>
  </si>
  <si>
    <t>槌</t>
  </si>
  <si>
    <t>爪</t>
  </si>
  <si>
    <t>鋼の剣</t>
  </si>
  <si>
    <t>白銀の剣</t>
  </si>
  <si>
    <t>火海の盾</t>
  </si>
  <si>
    <t>巨嵐の盾</t>
  </si>
  <si>
    <t>15秒間:10気力/3s､
10分間:10闘気/敵討伐</t>
  </si>
  <si>
    <t>張貌</t>
  </si>
  <si>
    <t>張貌</t>
  </si>
  <si>
    <t>肉ｽｰﾌﾟ</t>
  </si>
  <si>
    <t>鉄質馬刺
x3</t>
  </si>
  <si>
    <t>山賊焼き</t>
  </si>
  <si>
    <r>
      <t>Lv6:60武器
:五品官職
:破陣級
(0/5)
{</t>
    </r>
    <r>
      <rPr>
        <sz val="10"/>
        <rFont val="ＭＳ ゴシック"/>
        <family val="3"/>
      </rPr>
      <t>+</t>
    </r>
    <r>
      <rPr>
        <sz val="10"/>
        <rFont val="ＭＳ ゴシック"/>
        <family val="3"/>
      </rPr>
      <t>}</t>
    </r>
  </si>
  <si>
    <r>
      <t xml:space="preserve">Lv6:60武器
:五品官職
:追風級
(0/5)
</t>
    </r>
    <r>
      <rPr>
        <sz val="10"/>
        <rFont val="ＭＳ ゴシック"/>
        <family val="3"/>
      </rPr>
      <t>{+}</t>
    </r>
  </si>
  <si>
    <r>
      <t xml:space="preserve">Lv6:60武器
:五品官職
:破陣級
(1/5-5/5)
</t>
    </r>
    <r>
      <rPr>
        <sz val="10"/>
        <rFont val="ＭＳ ゴシック"/>
        <family val="3"/>
      </rPr>
      <t>{+}</t>
    </r>
  </si>
  <si>
    <r>
      <t xml:space="preserve">Lv6:60武器
:五品官職
:追風級
(1/5-5/5)
</t>
    </r>
    <r>
      <rPr>
        <sz val="10"/>
        <rFont val="ＭＳ ゴシック"/>
        <family val="3"/>
      </rPr>
      <t>{+}</t>
    </r>
  </si>
  <si>
    <r>
      <t>Lv6:60武器
:五品官職
:破陣級
(5/5)
{</t>
    </r>
    <r>
      <rPr>
        <sz val="10"/>
        <rFont val="ＭＳ ゴシック"/>
        <family val="3"/>
      </rPr>
      <t>+5</t>
    </r>
    <r>
      <rPr>
        <sz val="10"/>
        <rFont val="ＭＳ ゴシック"/>
        <family val="3"/>
      </rPr>
      <t>}</t>
    </r>
  </si>
  <si>
    <r>
      <t xml:space="preserve">Lv6:60武器
:五品官職
:追風級
(5/5)
</t>
    </r>
    <r>
      <rPr>
        <sz val="10"/>
        <rFont val="ＭＳ ゴシック"/>
        <family val="3"/>
      </rPr>
      <t>{+5}</t>
    </r>
  </si>
  <si>
    <r>
      <t xml:space="preserve">Lv7:70武器
:五品官職
:無双級
(0/5)
</t>
    </r>
    <r>
      <rPr>
        <sz val="10"/>
        <rFont val="ＭＳ ゴシック"/>
        <family val="3"/>
      </rPr>
      <t>{+5}{+}</t>
    </r>
  </si>
  <si>
    <r>
      <t xml:space="preserve">Lv7:70武器
:五品官職
:神威級
(0/5)
</t>
    </r>
    <r>
      <rPr>
        <sz val="10"/>
        <rFont val="ＭＳ ゴシック"/>
        <family val="3"/>
      </rPr>
      <t>{+5}{+}</t>
    </r>
  </si>
  <si>
    <r>
      <t xml:space="preserve">Lv7:70武器
:五品官職
:無双級
(1/5-5/5)
</t>
    </r>
    <r>
      <rPr>
        <sz val="10"/>
        <rFont val="ＭＳ ゴシック"/>
        <family val="3"/>
      </rPr>
      <t>{+5}{+}</t>
    </r>
  </si>
  <si>
    <r>
      <t xml:space="preserve">Lv7:70武器
:五品官職
:神威級
(1/5-5/5)
</t>
    </r>
    <r>
      <rPr>
        <sz val="10"/>
        <rFont val="ＭＳ ゴシック"/>
        <family val="3"/>
      </rPr>
      <t>{+5}{+}</t>
    </r>
  </si>
  <si>
    <t>地図</t>
  </si>
  <si>
    <t>火霊魂</t>
  </si>
  <si>
    <t>C1</t>
  </si>
  <si>
    <t>C2</t>
  </si>
  <si>
    <t>S2</t>
  </si>
  <si>
    <t>S1</t>
  </si>
  <si>
    <t>ﾛ1</t>
  </si>
  <si>
    <t>ﾛ2</t>
  </si>
  <si>
    <t>日華
の扇</t>
  </si>
  <si>
    <t>神威日華の扇</t>
  </si>
  <si>
    <t>神威仲父の戦斧</t>
  </si>
  <si>
    <t>夜暗
の扇</t>
  </si>
  <si>
    <t>無双法相の盾</t>
  </si>
  <si>
    <t>雲狼魂の軽胸</t>
  </si>
  <si>
    <t>Lv6:60
:五品官職
:雲狼の軽胸</t>
  </si>
  <si>
    <t>体+100
回+1
技+3</t>
  </si>
  <si>
    <t>西域香茶</t>
  </si>
  <si>
    <r>
      <t>15秒間:1</t>
    </r>
    <r>
      <rPr>
        <sz val="10"/>
        <rFont val="ＭＳ ゴシック"/>
        <family val="3"/>
      </rPr>
      <t>4</t>
    </r>
    <r>
      <rPr>
        <sz val="10"/>
        <rFont val="ＭＳ ゴシック"/>
        <family val="3"/>
      </rPr>
      <t>気力/3s､
10分間:30気力/敵討伐</t>
    </r>
  </si>
  <si>
    <t>万霊薬</t>
  </si>
  <si>
    <r>
      <t>黄巾戦旗(無双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黄巾)</t>
    </r>
  </si>
  <si>
    <t>濮陽金漆(征戦:濮陽)</t>
  </si>
  <si>
    <t>忠臣碧血石(無双:虎牢)</t>
  </si>
  <si>
    <t>ｸﾘ+1
限制抗+3
間ﾀﾞﾒ耐+3
付加ｽｷﾙ
:大雅の音</t>
  </si>
  <si>
    <t>天空石5</t>
  </si>
  <si>
    <t>五曜の霊珠2</t>
  </si>
  <si>
    <r>
      <t>玉編鐘:制耐</t>
    </r>
    <r>
      <rPr>
        <sz val="10"/>
        <rFont val="ＭＳ ゴシック"/>
        <family val="3"/>
      </rPr>
      <t>+1､</t>
    </r>
    <r>
      <rPr>
        <sz val="10"/>
        <rFont val="ＭＳ ゴシック"/>
        <family val="3"/>
      </rPr>
      <t>間ﾀﾞﾒ耐</t>
    </r>
    <r>
      <rPr>
        <sz val="10"/>
        <rFont val="ＭＳ ゴシック"/>
        <family val="3"/>
      </rPr>
      <t>+3</t>
    </r>
  </si>
  <si>
    <t>朝堂清霜鐘←図:+3､+5</t>
  </si>
  <si>
    <t>体力､流耐</t>
  </si>
  <si>
    <t>気力､封耐</t>
  </si>
  <si>
    <t>魅力+5､知力</t>
  </si>
  <si>
    <t>江東万流
図</t>
  </si>
  <si>
    <t>←図:江東万流図</t>
  </si>
  <si>
    <t>三清帝君
の帯飾り</t>
  </si>
  <si>
    <t>攻+10
防+5
回+2
体+3%</t>
  </si>
  <si>
    <t>←図:三清帝君の帯飾り</t>
  </si>
  <si>
    <t>長江水兵賞状(白帝)</t>
  </si>
  <si>
    <t>羊の油詰め</t>
  </si>
  <si>
    <t>長江天命賞状</t>
  </si>
  <si>
    <t>金豪の玉</t>
  </si>
  <si>
    <t>彩雲調</t>
  </si>
  <si>
    <t>沼の兵長賞状</t>
  </si>
  <si>
    <t>沼の猛者賞状</t>
  </si>
  <si>
    <t>D</t>
  </si>
  <si>
    <t>攻強+1%
ﾀﾞﾒ耐+2
直耐+3</t>
  </si>
  <si>
    <t>穀類の穂
x2</t>
  </si>
  <si>
    <t>柳葉の鎧
(図=民心巻物x1
/演義:荊襄)
[玉裁縫
(仁徳の巻物x1
/演義:荊襄)
､雪糸(勲功500)
､玉飾り
(濮陽金漆x5
/征戦:濮陽)]
経験値:500,000</t>
  </si>
  <si>
    <t>柳葉の鎧
(図=民心巻物x1
/演義:荊襄)
[]
経験値:500,000</t>
  </si>
  <si>
    <t>柳葉の鎧
(図=民心巻物x1
/演義:荊襄)
[]
経験値:500,000</t>
  </si>
  <si>
    <t>逆賊級の軽腰</t>
  </si>
  <si>
    <t>Lv5:60:五品文官
:鎮静回天の鎧
(1/5)
{体力上昇}</t>
  </si>
  <si>
    <t>技巧+5､武力+5</t>
  </si>
  <si>
    <r>
      <t>黄玉壁:攻</t>
    </r>
    <r>
      <rPr>
        <sz val="10"/>
        <rFont val="ＭＳ ゴシック"/>
        <family val="3"/>
      </rPr>
      <t>+3</t>
    </r>
  </si>
  <si>
    <r>
      <t>明玉壁←図:攻</t>
    </r>
    <r>
      <rPr>
        <sz val="10"/>
        <rFont val="ＭＳ ゴシック"/>
        <family val="3"/>
      </rPr>
      <t>+5､</t>
    </r>
    <r>
      <rPr>
        <sz val="10"/>
        <rFont val="ＭＳ ゴシック"/>
        <family val="3"/>
      </rPr>
      <t>回復</t>
    </r>
    <r>
      <rPr>
        <sz val="10"/>
        <rFont val="ＭＳ ゴシック"/>
        <family val="3"/>
      </rPr>
      <t>+3%</t>
    </r>
  </si>
  <si>
    <t>五曜の霊珠</t>
  </si>
  <si>
    <t>15秒間:10気力/3s､
10分間:15闘気/敵討伐</t>
  </si>
  <si>
    <t>15秒間:10気力/3s､
10分間:20闘気/敵討伐</t>
  </si>
  <si>
    <t>15秒間:10気力/3s､
10分間:25闘気/敵討伐</t>
  </si>
  <si>
    <t>15秒間:10気力/3s､
10分間:25闘気/敵討伐</t>
  </si>
  <si>
    <t>15秒間:10気力/3s､
10分間:30闘気/敵討伐</t>
  </si>
  <si>
    <t>15秒間:11気力/3s､
10分間:30闘気/敵討伐</t>
  </si>
  <si>
    <t>15秒間:12気力/3s､
10分間:30闘気/敵討伐</t>
  </si>
  <si>
    <t>15秒間:10気力/3s､
10分間:10気力/敵討伐</t>
  </si>
  <si>
    <t>15秒間:10気力/3s､
10分間:15気力/敵討伐</t>
  </si>
  <si>
    <t>15秒間:10気力/3s､
10分間:20気力/敵討伐</t>
  </si>
  <si>
    <t>15秒間:10気力/3s､
10分間:25気力/敵討伐</t>
  </si>
  <si>
    <t>15秒間:11気力/3s､
10分間:30気力/敵討伐</t>
  </si>
  <si>
    <t>15秒間:12気力/3s､
10分間:30気力/敵討伐</t>
  </si>
  <si>
    <t>詩文屏風</t>
  </si>
  <si>
    <t>地図</t>
  </si>
  <si>
    <t>王候宝印</t>
  </si>
  <si>
    <t>宝印</t>
  </si>
  <si>
    <t>武器屋
武器師
鍛器炉</t>
  </si>
  <si>
    <t>天工石(？)</t>
  </si>
  <si>
    <t>黄金の鎧の欠片
(民心巻物x3
/演義:荊襄)</t>
  </si>
  <si>
    <t>職
人</t>
  </si>
  <si>
    <t>黄銅鐸</t>
  </si>
  <si>
    <t>大漢通宝(征戦:穎川)</t>
  </si>
  <si>
    <t>材料</t>
  </si>
  <si>
    <t>装備名</t>
  </si>
  <si>
    <t>奮武回天の鎧</t>
  </si>
  <si>
    <t>逆賊=討逆</t>
  </si>
  <si>
    <t>結晶石
(民心巻物x3
/演義:荊襄)</t>
  </si>
  <si>
    <t>昇級(0/5)</t>
  </si>
  <si>
    <t>Lv7ﾚｼﾋﾟ昇級</t>
  </si>
  <si>
    <t>職
人</t>
  </si>
  <si>
    <t>職
人</t>
  </si>
  <si>
    <t>職
人</t>
  </si>
  <si>
    <t>－</t>
  </si>
  <si>
    <t>NPC</t>
  </si>
  <si>
    <t>トルコ石5</t>
  </si>
  <si>
    <t>武器屋
武器師
鍛器炉</t>
  </si>
  <si>
    <t>武器屋
武器師
鍛器炉</t>
  </si>
  <si>
    <t>武器屋
武器師
鍛器炉</t>
  </si>
  <si>
    <t>気+10
回+3
治療+5%
付加ｽｷﾙ
:薬効の香
(15s:体+60</t>
  </si>
  <si>
    <t>特急</t>
  </si>
  <si>
    <t>匠</t>
  </si>
  <si>
    <t>符
令</t>
  </si>
  <si>
    <t>符
紙</t>
  </si>
  <si>
    <t>黄巾</t>
  </si>
  <si>
    <t>依
頼</t>
  </si>
  <si>
    <t>宝
石</t>
  </si>
  <si>
    <t>紋金追風
の舞</t>
  </si>
  <si>
    <t>傾国
の舞</t>
  </si>
  <si>
    <t>七星破陣
の扇</t>
  </si>
  <si>
    <t>身法+5</t>
  </si>
  <si>
    <t>無双級</t>
  </si>
  <si>
    <t>身法+5､鋭敏</t>
  </si>
  <si>
    <r>
      <t>身法+5､鋭敏</t>
    </r>
    <r>
      <rPr>
        <sz val="10"/>
        <rFont val="ＭＳ ゴシック"/>
        <family val="3"/>
      </rPr>
      <t>+5</t>
    </r>
  </si>
  <si>
    <t>七星追風
の扇</t>
  </si>
  <si>
    <t>李広の弓</t>
  </si>
  <si>
    <t>神威落日の弓</t>
  </si>
  <si>
    <t>辟邪
の手斧</t>
  </si>
  <si>
    <t>無双辟邪の手斧</t>
  </si>
  <si>
    <t>百足
の金棒</t>
  </si>
  <si>
    <t>無双百足の金棒</t>
  </si>
  <si>
    <t>神威百足の金棒</t>
  </si>
  <si>
    <t>独角追風
の棍</t>
  </si>
  <si>
    <t>朱紋
の長刀</t>
  </si>
  <si>
    <t>真紅
の槍</t>
  </si>
  <si>
    <t>破陣真紅
の槍</t>
  </si>
  <si>
    <t>黒蛇
の槍</t>
  </si>
  <si>
    <t>鋭敏+5</t>
  </si>
  <si>
    <r>
      <t>鋭敏+5､技巧</t>
    </r>
    <r>
      <rPr>
        <sz val="10"/>
        <rFont val="ＭＳ ゴシック"/>
        <family val="3"/>
      </rPr>
      <t>+5</t>
    </r>
  </si>
  <si>
    <t>追風級</t>
  </si>
  <si>
    <t>身法</t>
  </si>
  <si>
    <t>白龍
の槍</t>
  </si>
  <si>
    <t>身法+5</t>
  </si>
  <si>
    <t>無双級</t>
  </si>
  <si>
    <t>無双白龍の槍</t>
  </si>
  <si>
    <t>身法+5､知力</t>
  </si>
  <si>
    <t>金牛角
(雪連の芯x1
/妖折:依頼)
牛角
(軒轅護符x5
/無双:黄帝)
神気の袋
(軒轅護符x5
/無双:黄帝)</t>
  </si>
  <si>
    <t>防+1､体回+6､攻+12</t>
  </si>
  <si>
    <t>②『戦魂名:錦帆』:呉:[甘寧]:若い頃に[錦帆賊]と呼ばれる河賊にいた呉国の勇将</t>
  </si>
  <si>
    <t>③『戦魂名:美喬』:呉:[小喬]:姉の[大喬]と共に[江東の二喬]と呼ばれた、三国志の絶世の美女</t>
  </si>
  <si>
    <t>④『戦魂名:武聖』:蜀:[関羽]:商売の神様として祭られている</t>
  </si>
  <si>
    <t>⑤『戦魂名:伏龍』:蜀:[諸葛亮]:三国志で最も有名な軍略家</t>
  </si>
  <si>
    <t>⑥『戦魂名:遼来』:魏:[張遼]:曹操の配下として武勇に優れていた</t>
  </si>
  <si>
    <t>⑦『戦魂名:周郎』:呉:[周瑜]:[美周郎]と呼ばれ､赤壁の戦いでも大活躍をした武将</t>
  </si>
  <si>
    <t>⑧『戦魂名:神射』:蜀:[黄忠]:老将でありながら、弓の名手</t>
  </si>
  <si>
    <t>⑨『戦魂名:洛神』:魏:[甄氏]:魏の初代皇帝曹丕の妻であり、曹植とも縁の深かった女性</t>
  </si>
  <si>
    <t>体+30､防+3､回効+1%</t>
  </si>
  <si>
    <t>体+15､防+4､回効+1%</t>
  </si>
  <si>
    <t>攻+4､防+2､体+30</t>
  </si>
  <si>
    <t>攻+2､防+2､体+50</t>
  </si>
  <si>
    <t>体回+2､攻+4､防+2</t>
  </si>
  <si>
    <t>体回+3､攻+4､防+4</t>
  </si>
  <si>
    <t>深く眠る~</t>
  </si>
  <si>
    <r>
      <t>聖霊珠
:露店:</t>
    </r>
    <r>
      <rPr>
        <sz val="10"/>
        <rFont val="ＭＳ ゴシック"/>
        <family val="3"/>
      </rPr>
      <t>5</t>
    </r>
    <r>
      <rPr>
        <sz val="10"/>
        <rFont val="ＭＳ ゴシック"/>
        <family val="3"/>
      </rPr>
      <t>0G</t>
    </r>
  </si>
  <si>
    <t>攻+8､防+2､体+20</t>
  </si>
  <si>
    <t>攻+2､防+3､体+30</t>
  </si>
  <si>
    <t>体+12､防+2､回効+1%</t>
  </si>
  <si>
    <t>体+30､防+2､回効+2%</t>
  </si>
  <si>
    <t>体回+3､攻+6､防+2</t>
  </si>
  <si>
    <t>回効+1%､体+20､気+8</t>
  </si>
  <si>
    <t>回効+1%､体+10､気+10</t>
  </si>
  <si>
    <t>攻+2､体回+6､防+6</t>
  </si>
  <si>
    <t>回効+1%､気+8､攻+8</t>
  </si>
  <si>
    <t>回効+1%､気+4､攻+8</t>
  </si>
  <si>
    <t>回効+1%､気+8､攻+5</t>
  </si>
  <si>
    <t>回効+1%､気+3､攻+5</t>
  </si>
  <si>
    <t>体+12､気+3､体回+8</t>
  </si>
  <si>
    <t>体+12､気+4､体回+6</t>
  </si>
  <si>
    <t>気+4､攻+8､体+40</t>
  </si>
  <si>
    <t>気+3､攻+8､体+40</t>
  </si>
  <si>
    <t>気+2､攻+8､体+20</t>
  </si>
  <si>
    <t>精錬師</t>
  </si>
  <si>
    <r>
      <t>防+1､体回+6､攻+5</t>
    </r>
    <r>
      <rPr>
        <sz val="10"/>
        <color indexed="53"/>
        <rFont val="ＭＳ ゴシック"/>
        <family val="3"/>
      </rPr>
      <t>*</t>
    </r>
  </si>
  <si>
    <t xml:space="preserve"> 生産：強化：戦魂</t>
  </si>
  <si>
    <r>
      <t>攻+6､体回+6､防+4</t>
    </r>
    <r>
      <rPr>
        <sz val="10"/>
        <color indexed="53"/>
        <rFont val="ＭＳ ゴシック"/>
        <family val="3"/>
      </rPr>
      <t>･</t>
    </r>
  </si>
  <si>
    <t>体回+5､攻+6､防+2</t>
  </si>
  <si>
    <t>攻+8､防+2､体+20</t>
  </si>
  <si>
    <t>攻+2､防+3､体+30</t>
  </si>
  <si>
    <t>攻+2､防+2､体+50</t>
  </si>
  <si>
    <t>体+15､防+4､回効+1%</t>
  </si>
  <si>
    <t>攻+2､体回+4､防+2</t>
  </si>
  <si>
    <t>回効+1%､気+8､攻+5</t>
  </si>
  <si>
    <t>回効+1%､気+3､攻+5</t>
  </si>
  <si>
    <t>体+12､気+4､体回+6</t>
  </si>
  <si>
    <t>気+4､攻+8､体+40</t>
  </si>
  <si>
    <t>気+3､攻+8､体+40</t>
  </si>
  <si>
    <t>気+2､攻+8､体+20</t>
  </si>
  <si>
    <t>Lv80[名将戦魂]</t>
  </si>
  <si>
    <r>
      <t>通霊宝鏡
(図</t>
    </r>
    <r>
      <rPr>
        <sz val="10"/>
        <rFont val="ＭＳ ゴシック"/>
        <family val="3"/>
      </rPr>
      <t>=</t>
    </r>
    <r>
      <rPr>
        <sz val="10"/>
        <rFont val="ＭＳ ゴシック"/>
        <family val="3"/>
      </rPr>
      <t>雪連の芯</t>
    </r>
    <r>
      <rPr>
        <sz val="10"/>
        <rFont val="ＭＳ ゴシック"/>
        <family val="3"/>
      </rPr>
      <t>x1
/妖折:依頼)</t>
    </r>
    <r>
      <rPr>
        <sz val="10"/>
        <rFont val="ＭＳ ゴシック"/>
        <family val="3"/>
      </rPr>
      <t xml:space="preserve">
</t>
    </r>
    <r>
      <rPr>
        <sz val="10"/>
        <rFont val="ＭＳ ゴシック"/>
        <family val="3"/>
      </rPr>
      <t>[正魂鏡
(雪連の芯x1
/妖折:依頼)</t>
    </r>
    <r>
      <rPr>
        <sz val="10"/>
        <rFont val="ＭＳ ゴシック"/>
        <family val="3"/>
      </rPr>
      <t xml:space="preserve">
､却邪鏡
</t>
    </r>
    <r>
      <rPr>
        <sz val="10"/>
        <rFont val="ＭＳ ゴシック"/>
        <family val="3"/>
      </rPr>
      <t>(軒轅護符x5
/無双:黄帝)</t>
    </r>
    <r>
      <rPr>
        <sz val="10"/>
        <rFont val="ＭＳ ゴシック"/>
        <family val="3"/>
      </rPr>
      <t xml:space="preserve">
､無垢鏡
</t>
    </r>
    <r>
      <rPr>
        <sz val="10"/>
        <rFont val="ＭＳ ゴシック"/>
        <family val="3"/>
      </rPr>
      <t>(軒轅護符x5
/無双:黄帝)]</t>
    </r>
  </si>
  <si>
    <t>通霊宝鏡
(図=雪連の芯x1
/妖折:依頼)
[正魂鏡
(雪連の芯x1
/妖折:依頼)
､却邪鏡
(軒轅護符x5
/無双:黄帝)
､無垢鏡
(軒轅護符x5
/無双:黄帝)]</t>
  </si>
  <si>
    <r>
      <t>天工尺
(楼蘭</t>
    </r>
    <r>
      <rPr>
        <sz val="10"/>
        <rFont val="ＭＳ ゴシック"/>
        <family val="3"/>
      </rPr>
      <t>:依頼)</t>
    </r>
    <r>
      <rPr>
        <sz val="10"/>
        <rFont val="ＭＳ ゴシック"/>
        <family val="3"/>
      </rPr>
      <t xml:space="preserve">
地造槌
</t>
    </r>
    <r>
      <rPr>
        <sz val="10"/>
        <rFont val="ＭＳ ゴシック"/>
        <family val="3"/>
      </rPr>
      <t>(</t>
    </r>
    <r>
      <rPr>
        <sz val="10"/>
        <rFont val="ＭＳ ゴシック"/>
        <family val="3"/>
      </rPr>
      <t>項王軍令</t>
    </r>
    <r>
      <rPr>
        <sz val="10"/>
        <rFont val="ＭＳ ゴシック"/>
        <family val="3"/>
      </rPr>
      <t>x5
/</t>
    </r>
    <r>
      <rPr>
        <sz val="10"/>
        <rFont val="ＭＳ ゴシック"/>
        <family val="3"/>
      </rPr>
      <t>無双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項王</t>
    </r>
    <r>
      <rPr>
        <sz val="10"/>
        <rFont val="ＭＳ ゴシック"/>
        <family val="3"/>
      </rPr>
      <t>)</t>
    </r>
    <r>
      <rPr>
        <sz val="10"/>
        <rFont val="ＭＳ ゴシック"/>
        <family val="3"/>
      </rPr>
      <t xml:space="preserve">
洪荒鼎
</t>
    </r>
    <r>
      <rPr>
        <sz val="10"/>
        <rFont val="ＭＳ ゴシック"/>
        <family val="3"/>
      </rPr>
      <t>(</t>
    </r>
    <r>
      <rPr>
        <sz val="10"/>
        <rFont val="ＭＳ ゴシック"/>
        <family val="3"/>
      </rPr>
      <t>項王軍令</t>
    </r>
    <r>
      <rPr>
        <sz val="10"/>
        <rFont val="ＭＳ ゴシック"/>
        <family val="3"/>
      </rPr>
      <t>x5
/</t>
    </r>
    <r>
      <rPr>
        <sz val="10"/>
        <rFont val="ＭＳ ゴシック"/>
        <family val="3"/>
      </rPr>
      <t>無双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項王</t>
    </r>
    <r>
      <rPr>
        <sz val="10"/>
        <rFont val="ＭＳ ゴシック"/>
        <family val="3"/>
      </rPr>
      <t>)</t>
    </r>
  </si>
  <si>
    <t>青波石3</t>
  </si>
  <si>
    <r>
      <t>麗におい袋←図:気</t>
    </r>
    <r>
      <rPr>
        <sz val="10"/>
        <rFont val="ＭＳ ゴシック"/>
        <family val="3"/>
      </rPr>
      <t>+5</t>
    </r>
    <r>
      <rPr>
        <sz val="10"/>
        <rFont val="ＭＳ ゴシック"/>
        <family val="3"/>
      </rPr>
      <t>､回</t>
    </r>
    <r>
      <rPr>
        <sz val="10"/>
        <rFont val="ＭＳ ゴシック"/>
        <family val="3"/>
      </rPr>
      <t>+2</t>
    </r>
  </si>
  <si>
    <t>回
避</t>
  </si>
  <si>
    <t>PC</t>
  </si>
  <si>
    <t>NPC</t>
  </si>
  <si>
    <t>鎮静=鎮國</t>
  </si>
  <si>
    <t>Lv5:60
:五品武官
:捕虜の腰巻(重)</t>
  </si>
  <si>
    <t>Lv5:60
:五品文官
:鎮静の腰巻(重)</t>
  </si>
  <si>
    <t>Lv5:60
:五品武官
:捕虜の籠手(重)</t>
  </si>
  <si>
    <t>Lv5:60
:五品文官
:鎮静の籠手巻(重)</t>
  </si>
  <si>
    <t>武器屋</t>
  </si>
  <si>
    <t>武器屋</t>
  </si>
  <si>
    <t>黄金の鎧の欠片
(民心巻物x3
/演義:荊襄)</t>
  </si>
  <si>
    <t>光明の鎧の欠片
(民心巻物x3
/演義:荊襄)</t>
  </si>
  <si>
    <t>黄金の鎧の欠片
(民心巻物x3
/演義:荊襄)</t>
  </si>
  <si>
    <t>Sh</t>
  </si>
  <si>
    <t>鎮静=鎮國</t>
  </si>
  <si>
    <t>Lv5:60
:五品文官
:鎮静魂の鎧
(0/5)
{気力上昇}</t>
  </si>
  <si>
    <t>結晶石
(民心巻物x3
/演義:荊襄)</t>
  </si>
  <si>
    <t>凌霄石
雪松香</t>
  </si>
  <si>
    <t>Lv7::</t>
  </si>
  <si>
    <t xml:space="preserve"> 防具:重装備:昇級/成長</t>
  </si>
  <si>
    <t xml:space="preserve"> 防具:軽装備:昇級/成長</t>
  </si>
  <si>
    <t>Lv5:61
黒霜の鎧(軽)
[妖折の雪原]</t>
  </si>
  <si>
    <t>Lv5:61
赤霜の脚(軽)
[妖折の雪原]</t>
  </si>
  <si>
    <t>Lv5:61
赤霜の軽肩(軽)
[妖折の雪原]</t>
  </si>
  <si>
    <t>Lv5:61
赤霜の戦靴(軽)
[妖折の雪原]</t>
  </si>
  <si>
    <t>Lv5:61
赤霜の帯(軽)
[妖折の雪原]</t>
  </si>
  <si>
    <t>Lv5:61
赤霜の腕(軽)
[妖折の雪原]</t>
  </si>
  <si>
    <t>Lv5:61
黒霜の鎧(重)
[妖折の雪原]</t>
  </si>
  <si>
    <t>Lv5:61
赤霜の脚(重)
[妖折の雪原]</t>
  </si>
  <si>
    <t>Lv5:61
赤霜の軽肩(重)
[妖折の雪原]</t>
  </si>
  <si>
    <t>Lv5:61
赤霜の戦靴(重)
[妖折の雪原]</t>
  </si>
  <si>
    <t>Lv5:61
赤霜の帯(重)
[妖折の雪原]</t>
  </si>
  <si>
    <t>Lv5:61
赤霜の腕(重)
[妖折の雪原]</t>
  </si>
  <si>
    <t>Lv5:60
:虎烈の鎧(重)
[生産防具]</t>
  </si>
  <si>
    <t>Lv7:80
:従三品官職
:明心の軽胸
(5/5)</t>
  </si>
  <si>
    <t>Lv7:80
:従三品武官
:破天の軽胸
(5/5)</t>
  </si>
  <si>
    <t>Lv6:60
:従四品官職
:狂獅の鎧</t>
  </si>
  <si>
    <t>Lv6:60
:従四品官職
:狂獅の鎧(重)</t>
  </si>
  <si>
    <t>Lv6:60
:従四品官職
:狂獅回天の鎧
(1/5)
{体力上昇}</t>
  </si>
  <si>
    <t>Lv6:60
:従四品官職
:狂獅魂の鎧
(1/5)
{気力上昇}</t>
  </si>
  <si>
    <t>Lv6:60
:従四品官職
:狂獅回天の鎧
(2/5-5/5)
{体力上昇}</t>
  </si>
  <si>
    <t>Lv6:60
:従四品官職
:狂獅魂の鎧
(2/5-5/5)
{気力上昇}</t>
  </si>
  <si>
    <t>Lv5:60
:五品官職
:奮武回天の鎧
(0/5)
{体力上昇}</t>
  </si>
  <si>
    <t>Lv5:60
:五品官職
:奮武魂の鎧
(0/5)
{気力上昇}</t>
  </si>
  <si>
    <t>Lv5:60
:五品官職
:奮武魂の鎧
(1/5)
{気力上昇}</t>
  </si>
  <si>
    <t>Lv5:60
:五品官職
:奮武回天の鎧
(1/5)
{体力上昇}</t>
  </si>
  <si>
    <t>Lv5:60
:五品官職
:奮武回天の鎧
(2/5-5/5)
{体力上昇}</t>
  </si>
  <si>
    <t>Lv5:60
:五品官職
:奮武魂の鎧
(2/5-5/5)
{気力上昇}</t>
  </si>
  <si>
    <t>猿の実
x2</t>
  </si>
  <si>
    <t>芝吾酒</t>
  </si>
  <si>
    <t>ライチ
x2</t>
  </si>
  <si>
    <t>紫米酒</t>
  </si>
  <si>
    <t>紫米
x2</t>
  </si>
  <si>
    <t>龍井</t>
  </si>
  <si>
    <t>西湖茶
x2</t>
  </si>
  <si>
    <t>ｻﾞｸﾛ酒</t>
  </si>
  <si>
    <t>幼霊珠
:ﾓｰﾙ:2金</t>
  </si>
  <si>
    <t>元霊珠
:NPC:10G</t>
  </si>
  <si>
    <t>化魂符</t>
  </si>
  <si>
    <t>幻
化</t>
  </si>
  <si>
    <t>戦魂
(珍品)</t>
  </si>
  <si>
    <t>化魂符
:ﾓｰﾙ:3金
:露店:20G</t>
  </si>
  <si>
    <t>Lv5:60
:五品官職
:奮武回天の鎧(軽)
(5/5)</t>
  </si>
  <si>
    <t>Lv5:60
:五品官職
:奮武魂の鎧(軽)
(5/5)</t>
  </si>
  <si>
    <t>Lv5:60
:五品官職
:虎烈回天の鎧
(0/5)
{体力上昇}</t>
  </si>
  <si>
    <t>Lv5:60
:五品官職
:虎烈魂の鎧
(0/5)
{気力上昇}</t>
  </si>
  <si>
    <t>Lv5:60
:五品官職
:虎烈回天の鎧
(1/5)
{体力上昇}</t>
  </si>
  <si>
    <t>Lv5:60
:五品官職
:虎烈魂の鎧
(1/5)
{気力上昇}</t>
  </si>
  <si>
    <t>Lv5:60
:五品官職
:虎烈回天の鎧
(2/5-5/5)
{体力上昇}</t>
  </si>
  <si>
    <t>Lv5:60
:五品官職
:虎烈魂の鎧
(2/5-5/5)
{気力上昇}</t>
  </si>
  <si>
    <t>Lv5:60
:五品官職
:虎烈回天の鎧(重)
(5/5)</t>
  </si>
  <si>
    <t>Lv5:60
:五品官職
:虎烈魂の鎧(重)
(5/5)</t>
  </si>
  <si>
    <t>Lv6:60
:従四品官職
:狂獅回天の鎧
(0/5)
{体力上昇}</t>
  </si>
  <si>
    <t>Lv6:60
:従四品官職
:狂獅魂の鎧
(0/5)
{気力上昇}</t>
  </si>
  <si>
    <t>Lv6:60
:従四品武官
:捕虜の鎧(重)</t>
  </si>
  <si>
    <t>Lv6:60
:従四品武官
:捕虜回天の鎧(重)
(0/5)
{体力上昇}</t>
  </si>
  <si>
    <t>Lv6:60
:従四品武官
:捕虜魂の鎧(重)
(0/5)
{気力上昇}</t>
  </si>
  <si>
    <t>Lv6:60
:従四品武官
:捕虜魂の鎧
(2/5-5/5)
{気力上昇}</t>
  </si>
  <si>
    <t>Lv6:60
:従四品武官
:捕虜魂の鎧
(1/5)
{気力上昇}</t>
  </si>
  <si>
    <t>Lv6:60
:従四品武官
:捕虜回天の鎧
(1/5)
{体力上昇}</t>
  </si>
  <si>
    <t>Lv5:60
:五品武官
:奮武の鎧(軽)
[生産防具]</t>
  </si>
  <si>
    <t>Lv5:60
:五品武官
:捕虜回天の鎧(重)
(5/5)</t>
  </si>
  <si>
    <t>Lv5:60
:五品武官
:捕虜魂の鎧(重)
(5/5)</t>
  </si>
  <si>
    <t>Lv5:60
:五品文官
:鎮静回天の鎧
(2/5-5/5)
{体力上昇}</t>
  </si>
  <si>
    <t>Lv5:60
:五品武官
:鎮静回天の鎧(重)
(5/5)</t>
  </si>
  <si>
    <t>Lv5:60
:五品武官
:鎮静魂の鎧(重)
(5/5)</t>
  </si>
  <si>
    <t>Lv6:60
:従四品武官
:安国の鎧(重)</t>
  </si>
  <si>
    <t>Lv6:60
:従四品武官
:安国回天の鎧(重)
(0/5)
{体力上昇}</t>
  </si>
  <si>
    <t>舜天の戦斧</t>
  </si>
  <si>
    <t>万天の戦斧</t>
  </si>
  <si>
    <t>Lv6:60
:従四品武官
:安国魂の鎧(重)
(0/5)
{気力上昇}</t>
  </si>
  <si>
    <t>Lv6:60
:従四品武官
:安国回天の鎧
(1/5)
{体力上昇}</t>
  </si>
  <si>
    <t>Lv6:60
:従四品武官
:安国魂の鎧
(1/5)
{気力上昇}</t>
  </si>
  <si>
    <t>Lv6:60
:従四品武官
:安国魂の鎧
(2/5-5/5)
{気力上昇}</t>
  </si>
  <si>
    <t>Lv6:60
:従四品武官
:安国回天の鎧
(2/5-5/5)
{体力上昇}</t>
  </si>
  <si>
    <t>Lv6:60
:五品官職
:狂獅回天の軽胸
(5/5)(軽)</t>
  </si>
  <si>
    <t>Lv6:60
:五品官職
:狂獅魂の軽胸
(5/5)(軽)</t>
  </si>
  <si>
    <t>Lv6:60
:従四品武官
:捕虜回天の鎧
(2/5-5/5)
{体力上昇}</t>
  </si>
  <si>
    <t>Lv6:60
:従四品武官
:捕虜魂の軽胸
(5/5)(軽)</t>
  </si>
  <si>
    <t>Lv6:60
:従四品武官
:捕虜回天の軽胸
(5/5)(軽)</t>
  </si>
  <si>
    <t>Lv6:60
:従四品文官
:安国魂の軽胸
(5/5)(軽)</t>
  </si>
  <si>
    <t>Lv6:60
:従四品文官
:安国回天の軽胸
(5/5)(軽)</t>
  </si>
  <si>
    <t>墨羽帯
(勲功:500
/宝見-趙景)</t>
  </si>
  <si>
    <t>墨羽帯の錦
(勲功:500
/宝見-趙景)</t>
  </si>
  <si>
    <t>古藤帯の錦
(勲功:500
/宝見-趙景)</t>
  </si>
  <si>
    <t>雁羽帯の錦
(勲功:500
/宝見-趙景)</t>
  </si>
  <si>
    <t>生産
Lv</t>
  </si>
  <si>
    <t>完
成
数
量</t>
  </si>
  <si>
    <t>成
功
確
立</t>
  </si>
  <si>
    <t>材料①</t>
  </si>
  <si>
    <t>材料②</t>
  </si>
  <si>
    <t>習得</t>
  </si>
  <si>
    <t>獲
得
熟
練</t>
  </si>
  <si>
    <t>用途他</t>
  </si>
  <si>
    <t>西蜀軍力図</t>
  </si>
  <si>
    <t>陽炎石</t>
  </si>
  <si>
    <t>彩綾</t>
  </si>
  <si>
    <t>赤銅印</t>
  </si>
  <si>
    <t>翡
翠</t>
  </si>
  <si>
    <t>攻強+3%
ｸﾘﾀﾞﾒ+3%
封印耐+3</t>
  </si>
  <si>
    <t>体+80
攻強+3%
ｸﾘ+1</t>
  </si>
  <si>
    <t>体+70
回+2
ｸﾘ+1</t>
  </si>
  <si>
    <t>体+60
ｸﾘ+1</t>
  </si>
  <si>
    <t>攻+12
命+3
ｸﾘ+3
付加ｽｷﾙ
:朱雀豪炎
(500ﾀﾞﾒ)</t>
  </si>
  <si>
    <t>攻上限+8
ｸﾘ+1
虚弱耐+3</t>
  </si>
  <si>
    <t>攻+1
防+5
ｸﾘ+2</t>
  </si>
  <si>
    <t>ｸﾘ+1
ﾀﾞﾒ耐+3
直ﾀﾞﾒ耐+3</t>
  </si>
  <si>
    <t>ｸﾘ+3
ﾀﾞﾒ耐+3
制限耐+5</t>
  </si>
  <si>
    <t>ｸﾘ+1
制限耐+1
間ﾀﾞﾒ耐+5</t>
  </si>
  <si>
    <t>攻+10
ｸﾘ+1
ｸﾘﾀﾞﾒ+5%</t>
  </si>
  <si>
    <t>成長(1/5)</t>
  </si>
  <si>
    <t>成長(2/5～5/5)</t>
  </si>
  <si>
    <t>串焼き</t>
  </si>
  <si>
    <t>張貌</t>
  </si>
  <si>
    <t>張貌</t>
  </si>
  <si>
    <t>角煮</t>
  </si>
  <si>
    <t>干し肉</t>
  </si>
  <si>
    <t>塩漬け肉</t>
  </si>
  <si>
    <t>特上ステーキ</t>
  </si>
  <si>
    <t>張貌</t>
  </si>
  <si>
    <t>ホルモン焼き</t>
  </si>
  <si>
    <r>
      <t>ﾎﾙﾓﾝ焼き
(</t>
    </r>
    <r>
      <rPr>
        <sz val="10"/>
        <rFont val="ＭＳ ゴシック"/>
        <family val="3"/>
      </rPr>
      <t>3S)</t>
    </r>
    <r>
      <rPr>
        <sz val="10"/>
        <rFont val="ＭＳ ゴシック"/>
        <family val="3"/>
      </rPr>
      <t>x2</t>
    </r>
  </si>
  <si>
    <t>最高級ステーキ</t>
  </si>
  <si>
    <t>キウイ
x2</t>
  </si>
  <si>
    <t>張貌</t>
  </si>
  <si>
    <t>張貌</t>
  </si>
  <si>
    <t>張貌</t>
  </si>
  <si>
    <t>Lv6:60
:五品官職
:雲狼回天の軽胸
(2/5-5/5)
{体力上昇}</t>
  </si>
  <si>
    <t>河北:
甘始</t>
  </si>
  <si>
    <t>打身薬</t>
  </si>
  <si>
    <t>PC</t>
  </si>
  <si>
    <t>Lv5:60
:五品文官
:鎮静の鎧(重)</t>
  </si>
  <si>
    <t>Lv5:60
:五品武官
:捕虜の鎧(重)</t>
  </si>
  <si>
    <t>Lv6:60
:五品官職
:雲狼の軽胸(軽)</t>
  </si>
  <si>
    <t>NPC</t>
  </si>
  <si>
    <t>活血薬</t>
  </si>
  <si>
    <t>古典木簡
x3</t>
  </si>
  <si>
    <t xml:space="preserve">
x2</t>
  </si>
  <si>
    <t>15秒間:0150体力､
10分間:体力上限+15</t>
  </si>
  <si>
    <t>15秒間:0250体力､
10分間:体力上限+30</t>
  </si>
  <si>
    <t>15秒間:0500体力､
10分間:体力上限+45</t>
  </si>
  <si>
    <t>15秒間:0650体力､
10分間:体力上限+60</t>
  </si>
  <si>
    <r>
      <t>Lv5</t>
    </r>
    <r>
      <rPr>
        <sz val="10"/>
        <rFont val="ＭＳ ゴシック"/>
        <family val="3"/>
      </rPr>
      <t>:60武器
[</t>
    </r>
    <r>
      <rPr>
        <sz val="10"/>
        <rFont val="ＭＳ ゴシック"/>
        <family val="3"/>
      </rPr>
      <t>良</t>
    </r>
    <r>
      <rPr>
        <sz val="10"/>
        <rFont val="ＭＳ ゴシック"/>
        <family val="3"/>
      </rPr>
      <t>]</t>
    </r>
  </si>
  <si>
    <t>捕虜=征虜</t>
  </si>
  <si>
    <t>名匠水</t>
  </si>
  <si>
    <t>補佐=輔國</t>
  </si>
  <si>
    <t>素白玉</t>
  </si>
  <si>
    <t>←図:羅綾の傘</t>
  </si>
  <si>
    <t>←図:紫綬彩印</t>
  </si>
  <si>
    <t>←図:龍飾宮灯</t>
  </si>
  <si>
    <t>←図:黄銅鐸</t>
  </si>
  <si>
    <t>←図:鳳紋七星の帯飾</t>
  </si>
  <si>
    <t>←図:五岳真形図</t>
  </si>
  <si>
    <r>
      <t>飛星石
(図</t>
    </r>
    <r>
      <rPr>
        <sz val="10"/>
        <rFont val="ＭＳ ゴシック"/>
        <family val="3"/>
      </rPr>
      <t>=</t>
    </r>
    <r>
      <rPr>
        <sz val="10"/>
        <rFont val="ＭＳ ゴシック"/>
        <family val="3"/>
      </rPr>
      <t xml:space="preserve">民心の巻物x1
/演義:荊襄)
</t>
    </r>
    <r>
      <rPr>
        <sz val="10"/>
        <rFont val="ＭＳ ゴシック"/>
        <family val="3"/>
      </rPr>
      <t>[</t>
    </r>
    <r>
      <rPr>
        <sz val="10"/>
        <rFont val="ＭＳ ゴシック"/>
        <family val="3"/>
      </rPr>
      <t xml:space="preserve">神工具
(仁徳の巻物x1
</t>
    </r>
    <r>
      <rPr>
        <sz val="10"/>
        <rFont val="ＭＳ ゴシック"/>
        <family val="3"/>
      </rPr>
      <t>/</t>
    </r>
    <r>
      <rPr>
        <sz val="10"/>
        <rFont val="ＭＳ ゴシック"/>
        <family val="3"/>
      </rPr>
      <t>演義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荊襄)
､戦魂金(勲功500)
､莫邪血(忠臣x10
/無双:虎牢)</t>
    </r>
    <r>
      <rPr>
        <sz val="10"/>
        <rFont val="ＭＳ ゴシック"/>
        <family val="3"/>
      </rPr>
      <t>]</t>
    </r>
    <r>
      <rPr>
        <sz val="10"/>
        <rFont val="ＭＳ ゴシック"/>
        <family val="3"/>
      </rPr>
      <t xml:space="preserve">
経験50000</t>
    </r>
  </si>
  <si>
    <r>
      <t>五曜の霊珠x</t>
    </r>
    <r>
      <rPr>
        <sz val="10"/>
        <rFont val="ＭＳ ゴシック"/>
        <family val="3"/>
      </rPr>
      <t>3</t>
    </r>
  </si>
  <si>
    <r>
      <t>-</t>
    </r>
    <r>
      <rPr>
        <sz val="10"/>
        <rFont val="ＭＳ ゴシック"/>
        <family val="3"/>
      </rPr>
      <t>トルコ石</t>
    </r>
  </si>
  <si>
    <r>
      <t>-</t>
    </r>
    <r>
      <rPr>
        <sz val="10"/>
        <rFont val="ＭＳ ゴシック"/>
        <family val="3"/>
      </rPr>
      <t>透骨釘</t>
    </r>
    <r>
      <rPr>
        <sz val="10"/>
        <rFont val="ＭＳ ゴシック"/>
        <family val="3"/>
      </rPr>
      <t>:付ﾀﾞﾒ+2､回+1</t>
    </r>
  </si>
  <si>
    <t>盾</t>
  </si>
  <si>
    <t>体+60
附ﾀﾞﾒ+5</t>
  </si>
  <si>
    <t>攻速+3%
附ﾀﾞﾒ+10
回+1</t>
  </si>
  <si>
    <t>15秒間:0100体力､
10分間:非戦闘:体回復+1</t>
  </si>
  <si>
    <t>15秒間:0200体力､
10分間:非戦闘:体回復+2</t>
  </si>
  <si>
    <t>角煮･B級</t>
  </si>
  <si>
    <t>肉まん</t>
  </si>
  <si>
    <t>高級肉まん</t>
  </si>
  <si>
    <t>ロース
x2</t>
  </si>
  <si>
    <t>冀州古銭
x3</t>
  </si>
  <si>
    <t>Lv6:60
:五品官職
:雲狼魂の軽胸
(1/5)
{気力上昇}</t>
  </si>
  <si>
    <t>Lv6:60
:五品官職
:雲狼魂の軽胸
(0/5)
{気力上昇}</t>
  </si>
  <si>
    <t>Lv6:60
:五品官職
:雲狼魂の軽胸
(2/5-5/5)
{気力上昇}</t>
  </si>
  <si>
    <t>ﾌﾞｼx2</t>
  </si>
  <si>
    <t>15秒間:0400体力､
10分間:非戦闘:体回復+3</t>
  </si>
  <si>
    <t>15秒間:0600体力､
10分間:非戦闘:体回復+4</t>
  </si>
  <si>
    <r>
      <t xml:space="preserve">Lv7:70武器
:五品官職
</t>
    </r>
    <r>
      <rPr>
        <sz val="10"/>
        <rFont val="ＭＳ ゴシック"/>
        <family val="3"/>
      </rPr>
      <t>(破陣級系)</t>
    </r>
    <r>
      <rPr>
        <sz val="10"/>
        <rFont val="ＭＳ ゴシック"/>
        <family val="3"/>
      </rPr>
      <t xml:space="preserve">
</t>
    </r>
    <r>
      <rPr>
        <sz val="10"/>
        <rFont val="ＭＳ ゴシック"/>
        <family val="3"/>
      </rPr>
      <t>{+5}{+}</t>
    </r>
  </si>
  <si>
    <r>
      <t xml:space="preserve">Lv7:70武器
:五品官職
(追風級系)
</t>
    </r>
    <r>
      <rPr>
        <sz val="10"/>
        <rFont val="ＭＳ ゴシック"/>
        <family val="3"/>
      </rPr>
      <t>{+5}{+}</t>
    </r>
  </si>
  <si>
    <t>鋭敏+5､魅力</t>
  </si>
  <si>
    <r>
      <t>鋭敏+5､魅力</t>
    </r>
    <r>
      <rPr>
        <sz val="10"/>
        <rFont val="ＭＳ ゴシック"/>
        <family val="3"/>
      </rPr>
      <t>+5</t>
    </r>
  </si>
  <si>
    <r>
      <t>身法+5､知力</t>
    </r>
    <r>
      <rPr>
        <sz val="10"/>
        <rFont val="ＭＳ ゴシック"/>
        <family val="3"/>
      </rPr>
      <t>+5</t>
    </r>
  </si>
  <si>
    <r>
      <t>技巧+5､知力</t>
    </r>
    <r>
      <rPr>
        <sz val="10"/>
        <rFont val="ＭＳ ゴシック"/>
        <family val="3"/>
      </rPr>
      <t>+5</t>
    </r>
  </si>
  <si>
    <t>技巧+5､知力</t>
  </si>
  <si>
    <t>技巧</t>
  </si>
  <si>
    <r>
      <t xml:space="preserve">白晶
(留香:依頼)
魂晶
</t>
    </r>
    <r>
      <rPr>
        <sz val="10"/>
        <rFont val="ＭＳ ゴシック"/>
        <family val="3"/>
      </rPr>
      <t>(</t>
    </r>
    <r>
      <rPr>
        <sz val="10"/>
        <rFont val="ＭＳ ゴシック"/>
        <family val="3"/>
      </rPr>
      <t>留香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依頼</t>
    </r>
    <r>
      <rPr>
        <sz val="10"/>
        <rFont val="ＭＳ ゴシック"/>
        <family val="3"/>
      </rPr>
      <t>)</t>
    </r>
    <r>
      <rPr>
        <sz val="10"/>
        <rFont val="ＭＳ ゴシック"/>
        <family val="3"/>
      </rPr>
      <t xml:space="preserve">
蓮華玉
(留香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依頼)</t>
    </r>
  </si>
  <si>
    <r>
      <t xml:space="preserve">白晶
(留香:依頼)
魂晶
</t>
    </r>
    <r>
      <rPr>
        <sz val="10"/>
        <rFont val="ＭＳ ゴシック"/>
        <family val="3"/>
      </rPr>
      <t>(</t>
    </r>
    <r>
      <rPr>
        <sz val="10"/>
        <rFont val="ＭＳ ゴシック"/>
        <family val="3"/>
      </rPr>
      <t>留香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依頼</t>
    </r>
    <r>
      <rPr>
        <sz val="10"/>
        <rFont val="ＭＳ ゴシック"/>
        <family val="3"/>
      </rPr>
      <t>)</t>
    </r>
    <r>
      <rPr>
        <sz val="10"/>
        <rFont val="ＭＳ ゴシック"/>
        <family val="3"/>
      </rPr>
      <t xml:space="preserve">
紫冥玉
(留香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依頼)</t>
    </r>
  </si>
  <si>
    <t>純金瓢箪</t>
  </si>
  <si>
    <t>華傘</t>
  </si>
  <si>
    <t>水晶紙幣:青(皇榜クエ)</t>
  </si>
  <si>
    <t>←図:荊州要害図</t>
  </si>
  <si>
    <t>←図:子午釘</t>
  </si>
  <si>
    <t>←図:軒轅天師の帯飾り</t>
  </si>
  <si>
    <t>←図:瑠璃瓢箪</t>
  </si>
  <si>
    <t>←図:詩文屏風</t>
  </si>
  <si>
    <t>玉編鐘</t>
  </si>
  <si>
    <t>青
宝</t>
  </si>
  <si>
    <t>効果</t>
  </si>
  <si>
    <t>成長(1/5～5/5)</t>
  </si>
  <si>
    <t>体+60
防+5</t>
  </si>
  <si>
    <t>回+3
流失耐+5
体+1%</t>
  </si>
  <si>
    <t>ﾛﾚ</t>
  </si>
  <si>
    <t>足</t>
  </si>
  <si>
    <t>靴</t>
  </si>
  <si>
    <t>ｵﾚﾝｼﾞ玉</t>
  </si>
  <si>
    <t>紅玉</t>
  </si>
  <si>
    <t>宝印</t>
  </si>
  <si>
    <t>ニガナ玉</t>
  </si>
  <si>
    <t>15秒間:0700体力､
10分間:非戦闘:体回復+4</t>
  </si>
  <si>
    <t>法相
の盾</t>
  </si>
  <si>
    <r>
      <t>伏羲符
(楼蘭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依頼</t>
    </r>
    <r>
      <rPr>
        <sz val="10"/>
        <rFont val="ＭＳ ゴシック"/>
        <family val="3"/>
      </rPr>
      <t>x1</t>
    </r>
    <r>
      <rPr>
        <sz val="10"/>
        <rFont val="ＭＳ ゴシック"/>
        <family val="3"/>
      </rPr>
      <t>)
蚩尤符
(</t>
    </r>
    <r>
      <rPr>
        <sz val="10"/>
        <rFont val="ＭＳ ゴシック"/>
        <family val="3"/>
      </rPr>
      <t>楼蘭古玉x5
/無双:楼蘭</t>
    </r>
    <r>
      <rPr>
        <sz val="10"/>
        <rFont val="ＭＳ ゴシック"/>
        <family val="3"/>
      </rPr>
      <t xml:space="preserve">)
無双天玉
</t>
    </r>
    <r>
      <rPr>
        <sz val="10"/>
        <rFont val="ＭＳ ゴシック"/>
        <family val="3"/>
      </rPr>
      <t>(</t>
    </r>
    <r>
      <rPr>
        <sz val="10"/>
        <rFont val="ＭＳ ゴシック"/>
        <family val="3"/>
      </rPr>
      <t>楼蘭古玉</t>
    </r>
    <r>
      <rPr>
        <sz val="10"/>
        <rFont val="ＭＳ ゴシック"/>
        <family val="3"/>
      </rPr>
      <t>x5
/</t>
    </r>
    <r>
      <rPr>
        <sz val="10"/>
        <rFont val="ＭＳ ゴシック"/>
        <family val="3"/>
      </rPr>
      <t>無双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楼蘭</t>
    </r>
    <r>
      <rPr>
        <sz val="10"/>
        <rFont val="ＭＳ ゴシック"/>
        <family val="3"/>
      </rPr>
      <t>)</t>
    </r>
  </si>
  <si>
    <r>
      <t>伏羲符
(楼蘭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依頼</t>
    </r>
    <r>
      <rPr>
        <sz val="10"/>
        <rFont val="ＭＳ ゴシック"/>
        <family val="3"/>
      </rPr>
      <t>x1)</t>
    </r>
    <r>
      <rPr>
        <sz val="10"/>
        <rFont val="ＭＳ ゴシック"/>
        <family val="3"/>
      </rPr>
      <t xml:space="preserve">
蚩尤符
</t>
    </r>
    <r>
      <rPr>
        <sz val="10"/>
        <rFont val="ＭＳ ゴシック"/>
        <family val="3"/>
      </rPr>
      <t>(</t>
    </r>
    <r>
      <rPr>
        <sz val="10"/>
        <rFont val="ＭＳ ゴシック"/>
        <family val="3"/>
      </rPr>
      <t>楼蘭古玉</t>
    </r>
    <r>
      <rPr>
        <sz val="10"/>
        <rFont val="ＭＳ ゴシック"/>
        <family val="3"/>
      </rPr>
      <t>x5
/</t>
    </r>
    <r>
      <rPr>
        <sz val="10"/>
        <rFont val="ＭＳ ゴシック"/>
        <family val="3"/>
      </rPr>
      <t>無双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楼蘭</t>
    </r>
    <r>
      <rPr>
        <sz val="10"/>
        <rFont val="ＭＳ ゴシック"/>
        <family val="3"/>
      </rPr>
      <t>)</t>
    </r>
    <r>
      <rPr>
        <sz val="10"/>
        <rFont val="ＭＳ ゴシック"/>
        <family val="3"/>
      </rPr>
      <t xml:space="preserve">
神威天玉
</t>
    </r>
    <r>
      <rPr>
        <sz val="10"/>
        <rFont val="ＭＳ ゴシック"/>
        <family val="3"/>
      </rPr>
      <t>(</t>
    </r>
    <r>
      <rPr>
        <sz val="10"/>
        <rFont val="ＭＳ ゴシック"/>
        <family val="3"/>
      </rPr>
      <t>楼蘭古玉</t>
    </r>
    <r>
      <rPr>
        <sz val="10"/>
        <rFont val="ＭＳ ゴシック"/>
        <family val="3"/>
      </rPr>
      <t>x5
/</t>
    </r>
    <r>
      <rPr>
        <sz val="10"/>
        <rFont val="ＭＳ ゴシック"/>
        <family val="3"/>
      </rPr>
      <t>無双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楼蘭</t>
    </r>
    <r>
      <rPr>
        <sz val="10"/>
        <rFont val="ＭＳ ゴシック"/>
        <family val="3"/>
      </rPr>
      <t>)</t>
    </r>
  </si>
  <si>
    <r>
      <t>伏羲符
(楼蘭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依頼</t>
    </r>
    <r>
      <rPr>
        <sz val="10"/>
        <rFont val="ＭＳ ゴシック"/>
        <family val="3"/>
      </rPr>
      <t>x1)</t>
    </r>
    <r>
      <rPr>
        <sz val="10"/>
        <rFont val="ＭＳ ゴシック"/>
        <family val="3"/>
      </rPr>
      <t xml:space="preserve">
蚩尤符
</t>
    </r>
    <r>
      <rPr>
        <sz val="10"/>
        <rFont val="ＭＳ ゴシック"/>
        <family val="3"/>
      </rPr>
      <t>(</t>
    </r>
    <r>
      <rPr>
        <sz val="10"/>
        <rFont val="ＭＳ ゴシック"/>
        <family val="3"/>
      </rPr>
      <t>楼蘭古玉</t>
    </r>
    <r>
      <rPr>
        <sz val="10"/>
        <rFont val="ＭＳ ゴシック"/>
        <family val="3"/>
      </rPr>
      <t>x5
/</t>
    </r>
    <r>
      <rPr>
        <sz val="10"/>
        <rFont val="ＭＳ ゴシック"/>
        <family val="3"/>
      </rPr>
      <t>無双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楼蘭</t>
    </r>
    <r>
      <rPr>
        <sz val="10"/>
        <rFont val="ＭＳ ゴシック"/>
        <family val="3"/>
      </rPr>
      <t>)</t>
    </r>
    <r>
      <rPr>
        <sz val="10"/>
        <rFont val="ＭＳ ゴシック"/>
        <family val="3"/>
      </rPr>
      <t xml:space="preserve">
無双地玉
</t>
    </r>
    <r>
      <rPr>
        <sz val="10"/>
        <rFont val="ＭＳ ゴシック"/>
        <family val="3"/>
      </rPr>
      <t>(</t>
    </r>
    <r>
      <rPr>
        <sz val="10"/>
        <rFont val="ＭＳ ゴシック"/>
        <family val="3"/>
      </rPr>
      <t>楼蘭古玉</t>
    </r>
    <r>
      <rPr>
        <sz val="10"/>
        <rFont val="ＭＳ ゴシック"/>
        <family val="3"/>
      </rPr>
      <t>x5
/</t>
    </r>
    <r>
      <rPr>
        <sz val="10"/>
        <rFont val="ＭＳ ゴシック"/>
        <family val="3"/>
      </rPr>
      <t>無双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楼蘭</t>
    </r>
    <r>
      <rPr>
        <sz val="10"/>
        <rFont val="ＭＳ ゴシック"/>
        <family val="3"/>
      </rPr>
      <t>)</t>
    </r>
  </si>
  <si>
    <r>
      <t>伏羲符
(楼蘭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依頼</t>
    </r>
    <r>
      <rPr>
        <sz val="10"/>
        <rFont val="ＭＳ ゴシック"/>
        <family val="3"/>
      </rPr>
      <t>x1)</t>
    </r>
    <r>
      <rPr>
        <sz val="10"/>
        <rFont val="ＭＳ ゴシック"/>
        <family val="3"/>
      </rPr>
      <t xml:space="preserve">
蚩尤符
</t>
    </r>
    <r>
      <rPr>
        <sz val="10"/>
        <rFont val="ＭＳ ゴシック"/>
        <family val="3"/>
      </rPr>
      <t>(</t>
    </r>
    <r>
      <rPr>
        <sz val="10"/>
        <rFont val="ＭＳ ゴシック"/>
        <family val="3"/>
      </rPr>
      <t>楼蘭古玉</t>
    </r>
    <r>
      <rPr>
        <sz val="10"/>
        <rFont val="ＭＳ ゴシック"/>
        <family val="3"/>
      </rPr>
      <t>x5
/</t>
    </r>
    <r>
      <rPr>
        <sz val="10"/>
        <rFont val="ＭＳ ゴシック"/>
        <family val="3"/>
      </rPr>
      <t>無双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楼蘭</t>
    </r>
    <r>
      <rPr>
        <sz val="10"/>
        <rFont val="ＭＳ ゴシック"/>
        <family val="3"/>
      </rPr>
      <t>)</t>
    </r>
    <r>
      <rPr>
        <sz val="10"/>
        <rFont val="ＭＳ ゴシック"/>
        <family val="3"/>
      </rPr>
      <t xml:space="preserve">
神威地玉
</t>
    </r>
    <r>
      <rPr>
        <sz val="10"/>
        <rFont val="ＭＳ ゴシック"/>
        <family val="3"/>
      </rPr>
      <t>(</t>
    </r>
    <r>
      <rPr>
        <sz val="10"/>
        <rFont val="ＭＳ ゴシック"/>
        <family val="3"/>
      </rPr>
      <t>楼蘭古玉</t>
    </r>
    <r>
      <rPr>
        <sz val="10"/>
        <rFont val="ＭＳ ゴシック"/>
        <family val="3"/>
      </rPr>
      <t>x5
/</t>
    </r>
    <r>
      <rPr>
        <sz val="10"/>
        <rFont val="ＭＳ ゴシック"/>
        <family val="3"/>
      </rPr>
      <t>無双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楼蘭</t>
    </r>
    <r>
      <rPr>
        <sz val="10"/>
        <rFont val="ＭＳ ゴシック"/>
        <family val="3"/>
      </rPr>
      <t>)</t>
    </r>
  </si>
  <si>
    <t>褒
賞</t>
  </si>
  <si>
    <t>国
戦</t>
  </si>
  <si>
    <t>忠臣碧血石(無双:虎牢)</t>
  </si>
  <si>
    <t>軟膏(救命)</t>
  </si>
  <si>
    <t>秘薬(調合)</t>
  </si>
  <si>
    <t>強化(名工)</t>
  </si>
  <si>
    <t>宝飾(職人)</t>
  </si>
  <si>
    <t>串焼き･B級</t>
  </si>
  <si>
    <t>仙桃･B級</t>
  </si>
  <si>
    <t>桃のジャム･B級</t>
  </si>
  <si>
    <t>命+3
回+2
付加ｽｷﾙ
:武功印
(30秒間
:2闘気/s
:CD10分)</t>
  </si>
  <si>
    <t>体+80
ｸﾘﾀﾞﾒ+5%
附ｽｷﾙ
:洞察眼</t>
  </si>
  <si>
    <t>防+8
ｸﾘﾀﾞﾒ+5%
ﾀﾞﾒ耐+5
付加ｽｷﾙ
:ｸﾘﾀﾞﾒ+10%</t>
  </si>
  <si>
    <t xml:space="preserve"> アイテム:丸薬</t>
  </si>
  <si>
    <t xml:space="preserve"> アイテム:食料</t>
  </si>
  <si>
    <t xml:space="preserve"> 生産Lv</t>
  </si>
  <si>
    <t>旗</t>
  </si>
  <si>
    <t>陣太鼓</t>
  </si>
  <si>
    <t>仙網</t>
  </si>
  <si>
    <t>鐘</t>
  </si>
  <si>
    <t>Lv5:60
:五品武官
:逆賊の靴(軽)</t>
  </si>
  <si>
    <t>Lv5:60
:五品文官
:補佐の靴(軽)</t>
  </si>
  <si>
    <t>Lv</t>
  </si>
  <si>
    <t>山賊焼き･B級</t>
  </si>
  <si>
    <t>ﾚｼﾋﾟ
習得</t>
  </si>
  <si>
    <t>通気丸</t>
  </si>
  <si>
    <t>2000体力</t>
  </si>
  <si>
    <t>宗
師</t>
  </si>
  <si>
    <t>回復量が多く、使用後ゆっくりと回復する回復アイテム。
ただし自分にしか使用できず、敵の攻撃を受けると回復効果が停止するので非対人向き。</t>
  </si>
  <si>
    <t>美食</t>
  </si>
  <si>
    <t>Lv6:60
:従四品武官
:定遠の軽胸(軽)</t>
  </si>
  <si>
    <t>魚鱗の鎧の欠片
(図=蜃の巻物x1
/演義:西域)
[鉄の鋏
(蜃の巻物x3
/演義:西域)
､清楓巻
(濮陽銅貨x5
/征戦:濮陽2長)
､寒宵石
(勲功300
/征戦:濮陽2長)]
経験値:500,000</t>
  </si>
  <si>
    <t>魚鱗の鎧の欠片
(図=蜃の巻物x1
/演義:西域)
[]
経験値:500,000</t>
  </si>
  <si>
    <t>魚鱗の鎧の欠片
(図=蜃の巻物x1
/演義:西域)
[鉄の鋏
(蜃の巻物x3
/演義:西域)
､清楓巻
(濮陽銅貨x5
/征戦:濮陽2長)
､寒宵石
(勲功300
/征戦:濮陽2長)]
経験値:500,000</t>
  </si>
  <si>
    <t>魚鱗の鎧の欠片
(図=蜃の巻物x1
/演義:西域)
[]
経験値:500,000</t>
  </si>
  <si>
    <r>
      <t>南蛮行軍図←図:</t>
    </r>
    <r>
      <rPr>
        <sz val="10"/>
        <rFont val="ＭＳ ゴシック"/>
        <family val="3"/>
      </rPr>
      <t>+</t>
    </r>
    <r>
      <rPr>
        <sz val="10"/>
        <rFont val="ＭＳ ゴシック"/>
        <family val="3"/>
      </rPr>
      <t>45､</t>
    </r>
    <r>
      <rPr>
        <sz val="10"/>
        <rFont val="ＭＳ ゴシック"/>
        <family val="3"/>
      </rPr>
      <t>+</t>
    </r>
    <r>
      <rPr>
        <sz val="10"/>
        <rFont val="ＭＳ ゴシック"/>
        <family val="3"/>
      </rPr>
      <t>2</t>
    </r>
  </si>
  <si>
    <r>
      <t>耀金印←図:防</t>
    </r>
    <r>
      <rPr>
        <sz val="10"/>
        <rFont val="ＭＳ ゴシック"/>
        <family val="3"/>
      </rPr>
      <t>+4､</t>
    </r>
    <r>
      <rPr>
        <sz val="10"/>
        <rFont val="ＭＳ ゴシック"/>
        <family val="3"/>
      </rPr>
      <t>命</t>
    </r>
    <r>
      <rPr>
        <sz val="10"/>
        <rFont val="ＭＳ ゴシック"/>
        <family val="3"/>
      </rPr>
      <t>+3</t>
    </r>
  </si>
  <si>
    <t>平蛮指掌図←図</t>
  </si>
  <si>
    <r>
      <t>透骨釘:付ﾀﾞﾒ</t>
    </r>
    <r>
      <rPr>
        <sz val="10"/>
        <rFont val="ＭＳ ゴシック"/>
        <family val="3"/>
      </rPr>
      <t>+2､</t>
    </r>
    <r>
      <rPr>
        <sz val="10"/>
        <rFont val="ＭＳ ゴシック"/>
        <family val="3"/>
      </rPr>
      <t>回</t>
    </r>
    <r>
      <rPr>
        <sz val="10"/>
        <rFont val="ＭＳ ゴシック"/>
        <family val="3"/>
      </rPr>
      <t>+1</t>
    </r>
  </si>
  <si>
    <t>宇屏風</t>
  </si>
  <si>
    <t>天地雲霧</t>
  </si>
  <si>
    <t>15秒間:13気力/3s､
10分間:30気力/敵討伐</t>
  </si>
  <si>
    <t>とろみスープ</t>
  </si>
  <si>
    <t>Lv</t>
  </si>
  <si>
    <t>龍飾宮灯</t>
  </si>
  <si>
    <t>天空石x3</t>
  </si>
  <si>
    <r>
      <t>豪華なにおい袋←図</t>
    </r>
    <r>
      <rPr>
        <sz val="10"/>
        <rFont val="ＭＳ ゴシック"/>
        <family val="3"/>
      </rPr>
      <t>:+5､+2</t>
    </r>
  </si>
  <si>
    <r>
      <t>知力+5､魅力</t>
    </r>
    <r>
      <rPr>
        <sz val="10"/>
        <rFont val="ＭＳ ゴシック"/>
        <family val="3"/>
      </rPr>
      <t>+5</t>
    </r>
  </si>
  <si>
    <t>技巧+5､武力</t>
  </si>
  <si>
    <t>魅力+5</t>
  </si>
  <si>
    <t>知力+5</t>
  </si>
  <si>
    <t>知力+5､技巧</t>
  </si>
  <si>
    <t>名将
(良品)</t>
  </si>
  <si>
    <t>名将
(珍品)</t>
  </si>
  <si>
    <t>名将
(絶品)</t>
  </si>
  <si>
    <r>
      <t>技巧+5､身法</t>
    </r>
    <r>
      <rPr>
        <sz val="10"/>
        <rFont val="ＭＳ ゴシック"/>
        <family val="3"/>
      </rPr>
      <t>+5</t>
    </r>
  </si>
  <si>
    <t>技巧+5､身法</t>
  </si>
  <si>
    <t>肉まん･B級</t>
  </si>
  <si>
    <t>食物屋</t>
  </si>
  <si>
    <t>15秒間:0050体力</t>
  </si>
  <si>
    <t>15秒間:0100体力</t>
  </si>
  <si>
    <t>炒飯･B級</t>
  </si>
  <si>
    <t>15秒間:0150体力</t>
  </si>
  <si>
    <t>15秒間:0200体力</t>
  </si>
  <si>
    <t>15秒間:0250体力</t>
  </si>
  <si>
    <r>
      <t>天空石x</t>
    </r>
    <r>
      <rPr>
        <sz val="10"/>
        <rFont val="ＭＳ ゴシック"/>
        <family val="3"/>
      </rPr>
      <t>3</t>
    </r>
  </si>
  <si>
    <t>D</t>
  </si>
  <si>
    <t>碧藍珍壁</t>
  </si>
  <si>
    <t>←図:五色銀鱗網</t>
  </si>
  <si>
    <t>桃の実
x2</t>
  </si>
  <si>
    <t>上バラ肉
x2</t>
  </si>
  <si>
    <t>ヒレ肉
x2</t>
  </si>
  <si>
    <t>オオカミの骨髄</t>
  </si>
  <si>
    <t>昇級</t>
  </si>
  <si>
    <t>←図:黄龍奪月幡</t>
  </si>
  <si>
    <t>←図:玄武鎮天印</t>
  </si>
  <si>
    <t>←図:宮廷瑠璃鐘</t>
  </si>
  <si>
    <t>Lv5:60
:五品文官
:補佐回天の軽鎧
(1/5)
{体力上昇}</t>
  </si>
  <si>
    <t>Lv5:60
:五品文官
:補佐回天の軽鎧
(2/5-5/5)
{体力上昇}</t>
  </si>
  <si>
    <t>Lv5:60
:五品文官
:補佐魂の軽鎧
(1/5)
{気力上昇}</t>
  </si>
  <si>
    <t>Lv5:60
:五品文官
:補佐魂の軽鎧
(2/5-5/5)
{気力上昇}</t>
  </si>
  <si>
    <t>Lv5:60
:五品武官
:捕虜回天の鎧
(1/5)
{体力上昇}</t>
  </si>
  <si>
    <t>Lv5:60
:五品武官
:捕虜魂の鎧
(1/5)</t>
  </si>
  <si>
    <t>Lv5:60
:五品武官
:捕虜回天の鎧
(2/5-5/5)
{体力上昇}</t>
  </si>
  <si>
    <t>Lv5:60
:五品文官
:鎮静魂の鎧
(1/5)
{気力上昇}</t>
  </si>
  <si>
    <t>Lv5:60
:五品文官
:鎮静魂の鎧
(2/5-5/5)
{気力上昇}</t>
  </si>
  <si>
    <t>Lv6:60
:五品官職
:雲狼回天の軽胸
(1/5)
{体力上昇}</t>
  </si>
  <si>
    <t>月桂樹x1</t>
  </si>
  <si>
    <t>河北:
魯女生</t>
  </si>
  <si>
    <t>小還丹</t>
  </si>
  <si>
    <t>大漢通宝(征戦:穎川)</t>
  </si>
  <si>
    <t>画竜
の戟</t>
  </si>
  <si>
    <t>武力+5</t>
  </si>
  <si>
    <t>Lv5:60
:五品武官
:逆賊回天の軽胸
(2/5-5/5)
{体力上昇}</t>
  </si>
  <si>
    <t>Lv5:60
:五品武官
:逆賊魂の軽胸
(2/5-5/5)
{気力上昇}</t>
  </si>
  <si>
    <t>無双夜暗の扇</t>
  </si>
  <si>
    <t>七星
の扇</t>
  </si>
  <si>
    <t>知力+5､身法</t>
  </si>
  <si>
    <t>知力+5､魅力</t>
  </si>
  <si>
    <t>古藤帯
(勲功:100
/宝見-趙景)</t>
  </si>
  <si>
    <t>雁羽帯の錦
(勲功:500
/宝見-趙景)</t>
  </si>
  <si>
    <t>防具名</t>
  </si>
  <si>
    <t>種
類</t>
  </si>
  <si>
    <r>
      <t>何首鳥(3</t>
    </r>
    <r>
      <rPr>
        <sz val="10"/>
        <rFont val="ＭＳ ゴシック"/>
        <family val="3"/>
      </rPr>
      <t>s</t>
    </r>
    <r>
      <rPr>
        <sz val="10"/>
        <rFont val="ＭＳ ゴシック"/>
        <family val="3"/>
      </rPr>
      <t>)x2</t>
    </r>
  </si>
  <si>
    <t>紅酥草
薬粉(課金)</t>
  </si>
  <si>
    <t>種
別</t>
  </si>
  <si>
    <t>種
類</t>
  </si>
  <si>
    <t>武
官</t>
  </si>
  <si>
    <t>文
官</t>
  </si>
  <si>
    <t>Lv7:80:従三品</t>
  </si>
  <si>
    <t>N
O</t>
  </si>
  <si>
    <t>成長</t>
  </si>
  <si>
    <t>明心天輔の軽胸</t>
  </si>
  <si>
    <t>奮武
の鎧</t>
  </si>
  <si>
    <t>雲狼
の軽胸</t>
  </si>
  <si>
    <t>逆賊
の肩あて</t>
  </si>
  <si>
    <t>狂獅
の脚</t>
  </si>
  <si>
    <t>狂獅
の帯</t>
  </si>
  <si>
    <t>狂獅
の腕</t>
  </si>
  <si>
    <t>捕虜
の肩あて</t>
  </si>
  <si>
    <t>平戎
の脚</t>
  </si>
  <si>
    <t>平戎
の帯</t>
  </si>
  <si>
    <t>平戎
の腕</t>
  </si>
  <si>
    <t>安国
の脚</t>
  </si>
  <si>
    <t>安国
の帯</t>
  </si>
  <si>
    <t>安国
の腕</t>
  </si>
  <si>
    <t>DROP(無双:虎牢)ﾚｱ</t>
  </si>
  <si>
    <t>紫電の槍</t>
  </si>
  <si>
    <t>神威級</t>
  </si>
  <si>
    <t>神威白龍の槍</t>
  </si>
  <si>
    <t>身法+5､魅力</t>
  </si>
  <si>
    <t>豪龍の槍</t>
  </si>
  <si>
    <r>
      <t>身法+5､魅力</t>
    </r>
    <r>
      <rPr>
        <sz val="10"/>
        <rFont val="ＭＳ ゴシック"/>
        <family val="3"/>
      </rPr>
      <t>+5</t>
    </r>
  </si>
  <si>
    <t>血牙
の戟</t>
  </si>
  <si>
    <t>血牙破陣
の戟</t>
  </si>
  <si>
    <r>
      <t>天工尺
(楼蘭</t>
    </r>
    <r>
      <rPr>
        <sz val="10"/>
        <rFont val="ＭＳ ゴシック"/>
        <family val="3"/>
      </rPr>
      <t>:依頼</t>
    </r>
    <r>
      <rPr>
        <sz val="10"/>
        <rFont val="ＭＳ ゴシック"/>
        <family val="3"/>
      </rPr>
      <t xml:space="preserve">)
地造槌
</t>
    </r>
    <r>
      <rPr>
        <sz val="10"/>
        <rFont val="ＭＳ ゴシック"/>
        <family val="3"/>
      </rPr>
      <t>(</t>
    </r>
    <r>
      <rPr>
        <sz val="10"/>
        <rFont val="ＭＳ ゴシック"/>
        <family val="3"/>
      </rPr>
      <t>項王軍令</t>
    </r>
    <r>
      <rPr>
        <sz val="10"/>
        <rFont val="ＭＳ ゴシック"/>
        <family val="3"/>
      </rPr>
      <t>x5
/</t>
    </r>
    <r>
      <rPr>
        <sz val="10"/>
        <rFont val="ＭＳ ゴシック"/>
        <family val="3"/>
      </rPr>
      <t>無双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項王</t>
    </r>
    <r>
      <rPr>
        <sz val="10"/>
        <rFont val="ＭＳ ゴシック"/>
        <family val="3"/>
      </rPr>
      <t>)</t>
    </r>
    <r>
      <rPr>
        <sz val="10"/>
        <rFont val="ＭＳ ゴシック"/>
        <family val="3"/>
      </rPr>
      <t xml:space="preserve">
造化炉
</t>
    </r>
    <r>
      <rPr>
        <sz val="10"/>
        <rFont val="ＭＳ ゴシック"/>
        <family val="3"/>
      </rPr>
      <t>(</t>
    </r>
    <r>
      <rPr>
        <sz val="10"/>
        <rFont val="ＭＳ ゴシック"/>
        <family val="3"/>
      </rPr>
      <t>項王軍令</t>
    </r>
    <r>
      <rPr>
        <sz val="10"/>
        <rFont val="ＭＳ ゴシック"/>
        <family val="3"/>
      </rPr>
      <t>x5
/</t>
    </r>
    <r>
      <rPr>
        <sz val="10"/>
        <rFont val="ＭＳ ゴシック"/>
        <family val="3"/>
      </rPr>
      <t>無双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項王</t>
    </r>
    <r>
      <rPr>
        <sz val="10"/>
        <rFont val="ＭＳ ゴシック"/>
        <family val="3"/>
      </rPr>
      <t>)</t>
    </r>
  </si>
  <si>
    <t>4</t>
  </si>
  <si>
    <t>離巻(京玉x2)
昆巻(玉器x20)</t>
  </si>
  <si>
    <r>
      <t>赤玉壁←図:</t>
    </r>
    <r>
      <rPr>
        <sz val="10"/>
        <rFont val="ＭＳ ゴシック"/>
        <family val="3"/>
      </rPr>
      <t>+5</t>
    </r>
    <r>
      <rPr>
        <sz val="10"/>
        <rFont val="ＭＳ ゴシック"/>
        <family val="3"/>
      </rPr>
      <t>､</t>
    </r>
    <r>
      <rPr>
        <sz val="10"/>
        <rFont val="ＭＳ ゴシック"/>
        <family val="3"/>
      </rPr>
      <t>+2</t>
    </r>
  </si>
  <si>
    <t>西涼行軍図←図</t>
  </si>
  <si>
    <t>江南行軍図←図</t>
  </si>
  <si>
    <r>
      <t>梨花銀釘←図:</t>
    </r>
    <r>
      <rPr>
        <sz val="10"/>
        <rFont val="ＭＳ ゴシック"/>
        <family val="3"/>
      </rPr>
      <t>+5</t>
    </r>
    <r>
      <rPr>
        <sz val="10"/>
        <rFont val="ＭＳ ゴシック"/>
        <family val="3"/>
      </rPr>
      <t>､</t>
    </r>
    <r>
      <rPr>
        <sz val="10"/>
        <rFont val="ＭＳ ゴシック"/>
        <family val="3"/>
      </rPr>
      <t>+1</t>
    </r>
  </si>
  <si>
    <r>
      <t>梨花釘←図:</t>
    </r>
    <r>
      <rPr>
        <sz val="10"/>
        <rFont val="ＭＳ ゴシック"/>
        <family val="3"/>
      </rPr>
      <t>+4</t>
    </r>
    <r>
      <rPr>
        <sz val="10"/>
        <rFont val="ＭＳ ゴシック"/>
        <family val="3"/>
      </rPr>
      <t>､</t>
    </r>
    <r>
      <rPr>
        <sz val="10"/>
        <rFont val="ＭＳ ゴシック"/>
        <family val="3"/>
      </rPr>
      <t>+1</t>
    </r>
  </si>
  <si>
    <r>
      <t>糸の傘←図:</t>
    </r>
    <r>
      <rPr>
        <sz val="10"/>
        <rFont val="ＭＳ ゴシック"/>
        <family val="3"/>
      </rPr>
      <t>+5､+5</t>
    </r>
  </si>
  <si>
    <t>攻強+5%
ｸﾘ+2
封印耐+5
付加ｽｷﾙ
:蒼龍突進
(突破CD-15</t>
  </si>
  <si>
    <t>Lv5:60
:五品武官
:逆賊の服(軽)</t>
  </si>
  <si>
    <t>Lv5:60
:五品文官
:補佐の服(軽)</t>
  </si>
  <si>
    <r>
      <t>黄龍幡:攻強</t>
    </r>
    <r>
      <rPr>
        <sz val="10"/>
        <rFont val="ＭＳ ゴシック"/>
        <family val="3"/>
      </rPr>
      <t>+3%､</t>
    </r>
    <r>
      <rPr>
        <sz val="10"/>
        <rFont val="ＭＳ ゴシック"/>
        <family val="3"/>
      </rPr>
      <t>封耐</t>
    </r>
    <r>
      <rPr>
        <sz val="10"/>
        <rFont val="ＭＳ ゴシック"/>
        <family val="3"/>
      </rPr>
      <t>+3</t>
    </r>
  </si>
  <si>
    <r>
      <t>赤い傘:攻上</t>
    </r>
    <r>
      <rPr>
        <sz val="10"/>
        <rFont val="ＭＳ ゴシック"/>
        <family val="3"/>
      </rPr>
      <t>+5</t>
    </r>
    <r>
      <rPr>
        <sz val="10"/>
        <rFont val="ＭＳ ゴシック"/>
        <family val="3"/>
      </rPr>
      <t>､虚耐</t>
    </r>
    <r>
      <rPr>
        <sz val="10"/>
        <rFont val="ＭＳ ゴシック"/>
        <family val="3"/>
      </rPr>
      <t>+3</t>
    </r>
  </si>
  <si>
    <t>西涼:
引換所</t>
  </si>
  <si>
    <t>上もも肉の丸焼き</t>
  </si>
  <si>
    <t>上もも肉
x2</t>
  </si>
  <si>
    <t>皮付ﾊﾞﾗ肉
x2</t>
  </si>
  <si>
    <t>特上もも肉
x2</t>
  </si>
  <si>
    <t>桃のジャム</t>
  </si>
  <si>
    <r>
      <t>錦の傘←図:</t>
    </r>
    <r>
      <rPr>
        <sz val="10"/>
        <rFont val="ＭＳ ゴシック"/>
        <family val="3"/>
      </rPr>
      <t>+8</t>
    </r>
    <r>
      <rPr>
        <sz val="10"/>
        <rFont val="ＭＳ ゴシック"/>
        <family val="3"/>
      </rPr>
      <t>､</t>
    </r>
    <r>
      <rPr>
        <sz val="10"/>
        <rFont val="ＭＳ ゴシック"/>
        <family val="3"/>
      </rPr>
      <t>+3</t>
    </r>
  </si>
  <si>
    <r>
      <t>技巧+5､鋭敏</t>
    </r>
    <r>
      <rPr>
        <sz val="10"/>
        <rFont val="ＭＳ ゴシック"/>
        <family val="3"/>
      </rPr>
      <t>+5</t>
    </r>
  </si>
  <si>
    <r>
      <t>身法+5､知力</t>
    </r>
    <r>
      <rPr>
        <sz val="10"/>
        <rFont val="ＭＳ ゴシック"/>
        <family val="3"/>
      </rPr>
      <t>+5</t>
    </r>
  </si>
  <si>
    <r>
      <t>身法+5､魅力</t>
    </r>
    <r>
      <rPr>
        <sz val="10"/>
        <rFont val="ＭＳ ゴシック"/>
        <family val="3"/>
      </rPr>
      <t>+5</t>
    </r>
  </si>
  <si>
    <t>近接
両･軽</t>
  </si>
  <si>
    <t>鋭敏+5</t>
  </si>
  <si>
    <t>鋭敏+5､武力</t>
  </si>
  <si>
    <r>
      <t>鋭敏+5､武力</t>
    </r>
    <r>
      <rPr>
        <sz val="10"/>
        <rFont val="ＭＳ ゴシック"/>
        <family val="3"/>
      </rPr>
      <t>+5</t>
    </r>
  </si>
  <si>
    <t>神威天禄の手斧</t>
  </si>
  <si>
    <t>鋭敏+5､技巧</t>
  </si>
  <si>
    <r>
      <t>鋭敏+5､技巧</t>
    </r>
    <r>
      <rPr>
        <sz val="10"/>
        <rFont val="ＭＳ ゴシック"/>
        <family val="3"/>
      </rPr>
      <t>+5</t>
    </r>
  </si>
  <si>
    <t>金背追風
の手斧</t>
  </si>
  <si>
    <t>春季の舞</t>
  </si>
  <si>
    <t>夏季の舞</t>
  </si>
  <si>
    <t>秋季の舞</t>
  </si>
  <si>
    <t>冬季の舞</t>
  </si>
  <si>
    <r>
      <t>Lv5</t>
    </r>
    <r>
      <rPr>
        <sz val="10"/>
        <rFont val="ＭＳ ゴシック"/>
        <family val="3"/>
      </rPr>
      <t>:60武器
[</t>
    </r>
    <r>
      <rPr>
        <sz val="10"/>
        <rFont val="ＭＳ ゴシック"/>
        <family val="3"/>
      </rPr>
      <t>匠</t>
    </r>
    <r>
      <rPr>
        <sz val="10"/>
        <rFont val="ＭＳ ゴシック"/>
        <family val="3"/>
      </rPr>
      <t>]</t>
    </r>
  </si>
  <si>
    <t>青峰石
(仁徳巻物x1
/演義:荊襄)</t>
  </si>
  <si>
    <t>特上ﾊﾞﾗ肉
x2</t>
  </si>
  <si>
    <t>鳥串焼き</t>
  </si>
  <si>
    <t>最高級ﾊﾞﾗ肉の香草焼き</t>
  </si>
  <si>
    <t>至極水</t>
  </si>
  <si>
    <t>Lv5:60
:五品文官
:鎮静回天の鎧
(0/5)
{体力上昇}</t>
  </si>
  <si>
    <t>Lv6:60
:五品官職
:雲狼回天の軽胸
(0/5)
{体力上昇}</t>
  </si>
  <si>
    <t>Lv5:60
:五品武官
:逆賊回天の軽胸
(1/5)
{体力上昇}</t>
  </si>
  <si>
    <t>Lv5:60
:五品武官
:逆賊魂の軽胸
(1/5)
{気力上昇}</t>
  </si>
  <si>
    <r>
      <t>青龍幡←図:</t>
    </r>
    <r>
      <rPr>
        <sz val="10"/>
        <rFont val="ＭＳ ゴシック"/>
        <family val="3"/>
      </rPr>
      <t>+4%､+5</t>
    </r>
  </si>
  <si>
    <t>体+20
流失耐+5
直ﾀﾞﾒ耐+1</t>
  </si>
  <si>
    <r>
      <t>花鳥屏風:流耐</t>
    </r>
    <r>
      <rPr>
        <sz val="10"/>
        <rFont val="ＭＳ ゴシック"/>
        <family val="3"/>
      </rPr>
      <t>+5､</t>
    </r>
    <r>
      <rPr>
        <sz val="10"/>
        <rFont val="ＭＳ ゴシック"/>
        <family val="3"/>
      </rPr>
      <t>直ﾀﾞﾒ耐</t>
    </r>
    <r>
      <rPr>
        <sz val="10"/>
        <rFont val="ＭＳ ゴシック"/>
        <family val="3"/>
      </rPr>
      <t>+1</t>
    </r>
  </si>
  <si>
    <t>漢製石器(演義:義兵)</t>
  </si>
  <si>
    <r>
      <t>-双魚帯飾←図
:防</t>
    </r>
    <r>
      <rPr>
        <sz val="10"/>
        <rFont val="ＭＳ ゴシック"/>
        <family val="3"/>
      </rPr>
      <t>+1､</t>
    </r>
    <r>
      <rPr>
        <sz val="10"/>
        <rFont val="ＭＳ ゴシック"/>
        <family val="3"/>
      </rPr>
      <t>ｸﾘ</t>
    </r>
    <r>
      <rPr>
        <sz val="10"/>
        <rFont val="ＭＳ ゴシック"/>
        <family val="3"/>
      </rPr>
      <t>+1､</t>
    </r>
    <r>
      <rPr>
        <sz val="10"/>
        <rFont val="ＭＳ ゴシック"/>
        <family val="3"/>
      </rPr>
      <t>制耐</t>
    </r>
    <r>
      <rPr>
        <sz val="10"/>
        <rFont val="ＭＳ ゴシック"/>
        <family val="3"/>
      </rPr>
      <t>+1</t>
    </r>
  </si>
  <si>
    <t>青波石x5</t>
  </si>
  <si>
    <t>15秒間:0300体力</t>
  </si>
  <si>
    <t>15秒間:0350体力</t>
  </si>
  <si>
    <t>15秒間:0400体力</t>
  </si>
  <si>
    <t>15秒間:0500体力</t>
  </si>
  <si>
    <t>15秒間:0600体力</t>
  </si>
  <si>
    <t>15秒間:0700体力</t>
  </si>
  <si>
    <t>15秒間:0800体力</t>
  </si>
  <si>
    <t>15秒間:0850体力</t>
  </si>
  <si>
    <t>15秒間:1000体力</t>
  </si>
  <si>
    <t>15秒間:1200体力</t>
  </si>
  <si>
    <t>15秒間:1300体力</t>
  </si>
  <si>
    <t>15秒間:1400体力</t>
  </si>
  <si>
    <t>15秒間:1500体力</t>
  </si>
  <si>
    <t>15秒間:1600体力</t>
  </si>
  <si>
    <t>15秒間:1700体力</t>
  </si>
  <si>
    <r>
      <t>もも肉
x</t>
    </r>
    <r>
      <rPr>
        <sz val="10"/>
        <rFont val="ＭＳ ゴシック"/>
        <family val="3"/>
      </rPr>
      <t>2</t>
    </r>
  </si>
  <si>
    <t>河北:
潘希</t>
  </si>
  <si>
    <t>青梅</t>
  </si>
  <si>
    <t>河北:
引換所</t>
  </si>
  <si>
    <t>炒飯</t>
  </si>
  <si>
    <t>鳥の卵
x2</t>
  </si>
  <si>
    <t>張貌</t>
  </si>
  <si>
    <t>肉野菜炒め</t>
  </si>
  <si>
    <t>バラ肉
x2</t>
  </si>
  <si>
    <r>
      <t>天空石x</t>
    </r>
    <r>
      <rPr>
        <sz val="10"/>
        <rFont val="ＭＳ ゴシック"/>
        <family val="3"/>
      </rPr>
      <t>10</t>
    </r>
  </si>
  <si>
    <t>8x10</t>
  </si>
  <si>
    <t>5x3</t>
  </si>
  <si>
    <t>釘</t>
  </si>
  <si>
    <t>犀角印</t>
  </si>
  <si>
    <t>赤銅印,地締石</t>
  </si>
  <si>
    <t>土霊魂</t>
  </si>
  <si>
    <t>黄龍幡</t>
  </si>
  <si>
    <t>菊黄玉</t>
  </si>
  <si>
    <t>青波石</t>
  </si>
  <si>
    <t>赤茶玉</t>
  </si>
  <si>
    <t>Lv5:60
:五品武官
:捕虜の足衣(重)</t>
  </si>
  <si>
    <t>塞外地形図←図</t>
  </si>
  <si>
    <t>天道の帯飾←図</t>
  </si>
  <si>
    <t>漆絵宮灯←図</t>
  </si>
  <si>
    <t>Lv5:60
:五品文官
:鎮静の足衣(重)</t>
  </si>
  <si>
    <t>Lv5:60
:五品武官
:逆賊の肩あて(軽)</t>
  </si>
  <si>
    <t>武力+5､鋭敏</t>
  </si>
  <si>
    <t>神威画竜の戟</t>
  </si>
  <si>
    <t>血牙追風
の戟</t>
  </si>
  <si>
    <t>画鳳
の戟</t>
  </si>
  <si>
    <t>魅力+5</t>
  </si>
  <si>
    <t>無双画鳳の戟</t>
  </si>
  <si>
    <t>神威画鳳の戟</t>
  </si>
  <si>
    <t>描金
の戦斧</t>
  </si>
  <si>
    <t>描金破陣
の戦斧</t>
  </si>
  <si>
    <t>太公
の戦斧</t>
  </si>
  <si>
    <t>技巧+5</t>
  </si>
  <si>
    <t>描金追風
の戦斧</t>
  </si>
  <si>
    <t>知力</t>
  </si>
  <si>
    <t>仲父
の戦斧</t>
  </si>
  <si>
    <t>天空石</t>
  </si>
  <si>
    <t>翻天印←図:防+2､ｸﾘ+1</t>
  </si>
  <si>
    <t>-陽炎石</t>
  </si>
  <si>
    <r>
      <t>-赤銅印:防</t>
    </r>
    <r>
      <rPr>
        <sz val="10"/>
        <rFont val="ＭＳ ゴシック"/>
        <family val="3"/>
      </rPr>
      <t>+2､</t>
    </r>
    <r>
      <rPr>
        <sz val="10"/>
        <rFont val="ＭＳ ゴシック"/>
        <family val="3"/>
      </rPr>
      <t>命</t>
    </r>
    <r>
      <rPr>
        <sz val="10"/>
        <rFont val="ＭＳ ゴシック"/>
        <family val="3"/>
      </rPr>
      <t>+1</t>
    </r>
  </si>
  <si>
    <r>
      <t>揮天印←図:防</t>
    </r>
    <r>
      <rPr>
        <sz val="10"/>
        <rFont val="ＭＳ ゴシック"/>
        <family val="3"/>
      </rPr>
      <t>+5､</t>
    </r>
    <r>
      <rPr>
        <sz val="10"/>
        <rFont val="ＭＳ ゴシック"/>
        <family val="3"/>
      </rPr>
      <t>ｸﾘ</t>
    </r>
    <r>
      <rPr>
        <sz val="10"/>
        <rFont val="ＭＳ ゴシック"/>
        <family val="3"/>
      </rPr>
      <t>+2</t>
    </r>
  </si>
  <si>
    <r>
      <t>トルコ石x</t>
    </r>
    <r>
      <rPr>
        <sz val="10"/>
        <rFont val="ＭＳ ゴシック"/>
        <family val="3"/>
      </rPr>
      <t>3</t>
    </r>
  </si>
  <si>
    <t>攻+8
ｸﾘ耐+1
回復効果+5%</t>
  </si>
  <si>
    <r>
      <t>ｻｲｺx</t>
    </r>
    <r>
      <rPr>
        <sz val="10"/>
        <rFont val="ＭＳ ゴシック"/>
        <family val="3"/>
      </rPr>
      <t>2</t>
    </r>
  </si>
  <si>
    <t>ｻﾝｼﾁx2</t>
  </si>
  <si>
    <t>極</t>
  </si>
  <si>
    <r>
      <t xml:space="preserve">天工尺
(楼蘭:依頼)
地造槌
</t>
    </r>
    <r>
      <rPr>
        <sz val="10"/>
        <rFont val="ＭＳ ゴシック"/>
        <family val="3"/>
      </rPr>
      <t>(</t>
    </r>
    <r>
      <rPr>
        <sz val="10"/>
        <rFont val="ＭＳ ゴシック"/>
        <family val="3"/>
      </rPr>
      <t>項王軍令</t>
    </r>
    <r>
      <rPr>
        <sz val="10"/>
        <rFont val="ＭＳ ゴシック"/>
        <family val="3"/>
      </rPr>
      <t>x5
/</t>
    </r>
    <r>
      <rPr>
        <sz val="10"/>
        <rFont val="ＭＳ ゴシック"/>
        <family val="3"/>
      </rPr>
      <t>無双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項王</t>
    </r>
    <r>
      <rPr>
        <sz val="10"/>
        <rFont val="ＭＳ ゴシック"/>
        <family val="3"/>
      </rPr>
      <t>)</t>
    </r>
    <r>
      <rPr>
        <sz val="10"/>
        <rFont val="ＭＳ ゴシック"/>
        <family val="3"/>
      </rPr>
      <t xml:space="preserve">
洪荒鼎
</t>
    </r>
    <r>
      <rPr>
        <sz val="10"/>
        <rFont val="ＭＳ ゴシック"/>
        <family val="3"/>
      </rPr>
      <t>(</t>
    </r>
    <r>
      <rPr>
        <sz val="10"/>
        <rFont val="ＭＳ ゴシック"/>
        <family val="3"/>
      </rPr>
      <t>項王軍令</t>
    </r>
    <r>
      <rPr>
        <sz val="10"/>
        <rFont val="ＭＳ ゴシック"/>
        <family val="3"/>
      </rPr>
      <t>x5
/</t>
    </r>
    <r>
      <rPr>
        <sz val="10"/>
        <rFont val="ＭＳ ゴシック"/>
        <family val="3"/>
      </rPr>
      <t>無双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項王</t>
    </r>
    <r>
      <rPr>
        <sz val="10"/>
        <rFont val="ＭＳ ゴシック"/>
        <family val="3"/>
      </rPr>
      <t>)</t>
    </r>
  </si>
  <si>
    <r>
      <t xml:space="preserve">天工尺
(楼蘭:依頼)
地造槌
</t>
    </r>
    <r>
      <rPr>
        <sz val="10"/>
        <rFont val="ＭＳ ゴシック"/>
        <family val="3"/>
      </rPr>
      <t>(</t>
    </r>
    <r>
      <rPr>
        <sz val="10"/>
        <rFont val="ＭＳ ゴシック"/>
        <family val="3"/>
      </rPr>
      <t>項王軍令</t>
    </r>
    <r>
      <rPr>
        <sz val="10"/>
        <rFont val="ＭＳ ゴシック"/>
        <family val="3"/>
      </rPr>
      <t>x5
/</t>
    </r>
    <r>
      <rPr>
        <sz val="10"/>
        <rFont val="ＭＳ ゴシック"/>
        <family val="3"/>
      </rPr>
      <t>無双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項王</t>
    </r>
    <r>
      <rPr>
        <sz val="10"/>
        <rFont val="ＭＳ ゴシック"/>
        <family val="3"/>
      </rPr>
      <t>)</t>
    </r>
    <r>
      <rPr>
        <sz val="10"/>
        <rFont val="ＭＳ ゴシック"/>
        <family val="3"/>
      </rPr>
      <t xml:space="preserve">
造化炉
</t>
    </r>
    <r>
      <rPr>
        <sz val="10"/>
        <rFont val="ＭＳ ゴシック"/>
        <family val="3"/>
      </rPr>
      <t>(</t>
    </r>
    <r>
      <rPr>
        <sz val="10"/>
        <rFont val="ＭＳ ゴシック"/>
        <family val="3"/>
      </rPr>
      <t>項王軍令</t>
    </r>
    <r>
      <rPr>
        <sz val="10"/>
        <rFont val="ＭＳ ゴシック"/>
        <family val="3"/>
      </rPr>
      <t>x5
/</t>
    </r>
    <r>
      <rPr>
        <sz val="10"/>
        <rFont val="ＭＳ ゴシック"/>
        <family val="3"/>
      </rPr>
      <t>無双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項王</t>
    </r>
    <r>
      <rPr>
        <sz val="10"/>
        <rFont val="ＭＳ ゴシック"/>
        <family val="3"/>
      </rPr>
      <t>)</t>
    </r>
  </si>
  <si>
    <t>天地ヘビ肉</t>
  </si>
  <si>
    <t>九霞丹</t>
  </si>
  <si>
    <t>1500体力</t>
  </si>
  <si>
    <t>生肌薬</t>
  </si>
  <si>
    <r>
      <t>赤い傘:攻上</t>
    </r>
    <r>
      <rPr>
        <sz val="10"/>
        <rFont val="ＭＳ ゴシック"/>
        <family val="3"/>
      </rPr>
      <t>+5</t>
    </r>
    <r>
      <rPr>
        <sz val="10"/>
        <rFont val="ＭＳ ゴシック"/>
        <family val="3"/>
      </rPr>
      <t>､虚耐</t>
    </r>
    <r>
      <rPr>
        <sz val="10"/>
        <rFont val="ＭＳ ゴシック"/>
        <family val="3"/>
      </rPr>
      <t>+3</t>
    </r>
  </si>
  <si>
    <t>←図:金のにおい袋</t>
  </si>
  <si>
    <t>←図:七色金鱗網</t>
  </si>
  <si>
    <t>←図:純金瓢箪</t>
  </si>
  <si>
    <t>←図:平蛮指掌図</t>
  </si>
  <si>
    <t>←図:酸棗壁</t>
  </si>
  <si>
    <t>←図:天の傘</t>
  </si>
  <si>
    <t>←図:華佗救世針</t>
  </si>
  <si>
    <t>←図:草原のにおい袋</t>
  </si>
  <si>
    <t>←図:五霊問天の帯飾</t>
  </si>
  <si>
    <t>←図:翼屏風</t>
  </si>
  <si>
    <t>←図:江東百川図</t>
  </si>
  <si>
    <t>←図:碧藍珍壁</t>
  </si>
  <si>
    <t>←図:青龍偃月幡</t>
  </si>
  <si>
    <t>←図:武功行軍太鼓</t>
  </si>
  <si>
    <t>←図:道徳真君の帯飾り</t>
  </si>
  <si>
    <t>←図:山水屏風</t>
  </si>
  <si>
    <t>←図:塞外地形図</t>
  </si>
  <si>
    <t>←図:朱雀炎玉壁</t>
  </si>
  <si>
    <t>繚乱破陣
の爪</t>
  </si>
  <si>
    <t>繚乱追風
の爪</t>
  </si>
  <si>
    <t>青獣破陣
の盾</t>
  </si>
  <si>
    <t>青獣追風
の盾</t>
  </si>
  <si>
    <t>龍巻
の環</t>
  </si>
  <si>
    <t>龍巻破陣
の環</t>
  </si>
  <si>
    <t>龍巻追風
の環</t>
  </si>
  <si>
    <t>無双大車の環</t>
  </si>
  <si>
    <t>神威大車の環</t>
  </si>
  <si>
    <t>大日の環</t>
  </si>
  <si>
    <t>携帯干し肉</t>
  </si>
  <si>
    <t>江南:
引換所</t>
  </si>
  <si>
    <t>貝殻x5</t>
  </si>
  <si>
    <t>地図</t>
  </si>
  <si>
    <t>青波石</t>
  </si>
  <si>
    <t>梨白玉</t>
  </si>
  <si>
    <t>圭壁</t>
  </si>
  <si>
    <t>水霊魂</t>
  </si>
  <si>
    <t>琥珀玉</t>
  </si>
  <si>
    <t>国戦褒賞(国戦)</t>
  </si>
  <si>
    <t>銀鱗網</t>
  </si>
  <si>
    <t>深緑玉</t>
  </si>
  <si>
    <t>青梅</t>
  </si>
  <si>
    <t>地締石</t>
  </si>
  <si>
    <t>大賢良師符紙</t>
  </si>
  <si>
    <t>大賢良師符令</t>
  </si>
  <si>
    <t>陽炎石</t>
  </si>
  <si>
    <t>彩綾</t>
  </si>
  <si>
    <t>離巻(京玉x2)
秦巻(通宝x20)</t>
  </si>
  <si>
    <t>無相
の爪</t>
  </si>
  <si>
    <t>無双無相の爪</t>
  </si>
  <si>
    <t>神威無相の爪</t>
  </si>
  <si>
    <t>仙果盛り合わせ</t>
  </si>
  <si>
    <t>白猿人の仙果</t>
  </si>
  <si>
    <t>雪ﾋｮｳの胆のう</t>
  </si>
  <si>
    <t>長サボテン</t>
  </si>
  <si>
    <t>大師</t>
  </si>
  <si>
    <t>-大賢良師符令</t>
  </si>
  <si>
    <t>-大賢良師符紙</t>
  </si>
  <si>
    <t>ヒズメ</t>
  </si>
  <si>
    <t>平蛮指掌
図</t>
  </si>
  <si>
    <t>七色金
鱗網</t>
  </si>
  <si>
    <t>荊州要害
図</t>
  </si>
  <si>
    <t>華佗救世
針</t>
  </si>
  <si>
    <t>五霊問天
の帯飾り</t>
  </si>
  <si>
    <t>江東百川
図</t>
  </si>
  <si>
    <t>青龍偃
月幡</t>
  </si>
  <si>
    <t>翡翠貨幣:緑(皇榜クエ)</t>
  </si>
  <si>
    <t>胸</t>
  </si>
  <si>
    <t>返魂香</t>
  </si>
  <si>
    <t>Lv7::</t>
  </si>
  <si>
    <t>丸薬</t>
  </si>
  <si>
    <t>行軍丹薬</t>
  </si>
  <si>
    <t>柴金丹</t>
  </si>
  <si>
    <t>回天丹</t>
  </si>
  <si>
    <t>種類</t>
  </si>
  <si>
    <t>Lv
条件</t>
  </si>
  <si>
    <t>日月の金棒</t>
  </si>
  <si>
    <t>天地の金棒</t>
  </si>
  <si>
    <t>生死の金棒</t>
  </si>
  <si>
    <t>海山の金棒</t>
  </si>
  <si>
    <t>莫邪の剣</t>
  </si>
  <si>
    <t>太阿の剣</t>
  </si>
  <si>
    <t>竜州の剣</t>
  </si>
  <si>
    <r>
      <t>魅力+5､鋭敏</t>
    </r>
    <r>
      <rPr>
        <sz val="10"/>
        <rFont val="ＭＳ ゴシック"/>
        <family val="3"/>
      </rPr>
      <t>+5</t>
    </r>
  </si>
  <si>
    <t>血
石</t>
  </si>
  <si>
    <t>魅力+5､鋭敏</t>
  </si>
  <si>
    <t>羽後の弓</t>
  </si>
  <si>
    <t>Lv6:60:五品</t>
  </si>
  <si>
    <t>独角
の棍</t>
  </si>
  <si>
    <t>鳥金
の剣</t>
  </si>
  <si>
    <t>金背
の手斧</t>
  </si>
  <si>
    <t>繚乱
の爪</t>
  </si>
  <si>
    <t>青獣
の盾</t>
  </si>
  <si>
    <t>Lv7:70:五品</t>
  </si>
  <si>
    <t>長身
両･重</t>
  </si>
  <si>
    <t>近接
片･軽</t>
  </si>
  <si>
    <t>特殊
両･軽</t>
  </si>
  <si>
    <t>斬山
の長刀</t>
  </si>
  <si>
    <t>斬水
の長刀</t>
  </si>
  <si>
    <t>六合
の棍</t>
  </si>
  <si>
    <t>八荒
の棍</t>
  </si>
  <si>
    <t>鳥腸
の剣</t>
  </si>
  <si>
    <t>天禄
の手斧</t>
  </si>
  <si>
    <t>明心地佑の軽胸</t>
  </si>
  <si>
    <t>Lv5:60
:五品武官
:捕虜の靴(重)</t>
  </si>
  <si>
    <t>Lv5:60
:五品文官
:鎮静の靴(重)</t>
  </si>
  <si>
    <t>Lv5:60
:五品文官
:補佐の腰巻(軽)</t>
  </si>
  <si>
    <t>Lv5:60
:五品武官
:逆賊の腰巻(軽)</t>
  </si>
  <si>
    <t>Lv5:60
:五品文官
:補佐の籠手(軽)</t>
  </si>
  <si>
    <t>Lv5:60
:五品武官
:逆賊の籠手(軽)</t>
  </si>
  <si>
    <r>
      <t>風水の輪
(図</t>
    </r>
    <r>
      <rPr>
        <sz val="10"/>
        <rFont val="ＭＳ ゴシック"/>
        <family val="3"/>
      </rPr>
      <t>=</t>
    </r>
    <r>
      <rPr>
        <sz val="10"/>
        <rFont val="ＭＳ ゴシック"/>
        <family val="3"/>
      </rPr>
      <t>ｸｼｬｰﾅ朝金貨x</t>
    </r>
    <r>
      <rPr>
        <sz val="10"/>
        <rFont val="ＭＳ ゴシック"/>
        <family val="3"/>
      </rPr>
      <t>11
/楼蘭:依頼)
[陰陽棋(楼蘭:依頼)
､忘却酒(楼蘭:依頼)
､生死筆(楼蘭:依頼)]</t>
    </r>
  </si>
  <si>
    <t>風水の輪
(図=ｸｼｬｰﾅ朝金貨x11
/楼蘭:依頼)
[陰陽棋(楼蘭:依頼)
､忘却酒(楼蘭:依頼)
､生死筆(楼蘭:依頼)]</t>
  </si>
  <si>
    <r>
      <t>緑玉壁←図:攻</t>
    </r>
    <r>
      <rPr>
        <sz val="10"/>
        <rFont val="ＭＳ ゴシック"/>
        <family val="3"/>
      </rPr>
      <t>+3､</t>
    </r>
    <r>
      <rPr>
        <sz val="10"/>
        <rFont val="ＭＳ ゴシック"/>
        <family val="3"/>
      </rPr>
      <t>回</t>
    </r>
    <r>
      <rPr>
        <sz val="10"/>
        <rFont val="ＭＳ ゴシック"/>
        <family val="3"/>
      </rPr>
      <t>+1</t>
    </r>
  </si>
  <si>
    <t>黄玉壁:攻+3</t>
  </si>
  <si>
    <t>回復量が多く、使用後ゆっくりと回復する回復アイテム。
自分及び他人に使用することができ、敵の攻撃を受けても回復効果は持続するが、
移動/攻撃などのアクションを行うと回復効果が停止する。</t>
  </si>
  <si>
    <t>軟膏</t>
  </si>
  <si>
    <r>
      <t>DROP</t>
    </r>
    <r>
      <rPr>
        <sz val="10"/>
        <rFont val="ＭＳ ゴシック"/>
        <family val="3"/>
      </rPr>
      <t>(</t>
    </r>
    <r>
      <rPr>
        <sz val="10"/>
        <rFont val="ＭＳ ゴシック"/>
        <family val="3"/>
      </rPr>
      <t>無双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虎牢</t>
    </r>
    <r>
      <rPr>
        <sz val="10"/>
        <rFont val="ＭＳ ゴシック"/>
        <family val="3"/>
      </rPr>
      <t>)</t>
    </r>
  </si>
  <si>
    <r>
      <t>濮陽金漆(</t>
    </r>
    <r>
      <rPr>
        <sz val="10"/>
        <rFont val="ＭＳ ゴシック"/>
        <family val="3"/>
      </rPr>
      <t>征戦:</t>
    </r>
    <r>
      <rPr>
        <sz val="10"/>
        <rFont val="ＭＳ ゴシック"/>
        <family val="3"/>
      </rPr>
      <t>濮陽</t>
    </r>
    <r>
      <rPr>
        <sz val="10"/>
        <rFont val="ＭＳ ゴシック"/>
        <family val="3"/>
      </rPr>
      <t>)</t>
    </r>
  </si>
  <si>
    <r>
      <t>DROP(演義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落鳳坡)</t>
    </r>
  </si>
  <si>
    <r>
      <t>DROP</t>
    </r>
    <r>
      <rPr>
        <sz val="10"/>
        <rFont val="ＭＳ ゴシック"/>
        <family val="3"/>
      </rPr>
      <t>(</t>
    </r>
    <r>
      <rPr>
        <sz val="10"/>
        <rFont val="ＭＳ ゴシック"/>
        <family val="3"/>
      </rPr>
      <t>無双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黄巾</t>
    </r>
    <r>
      <rPr>
        <sz val="10"/>
        <rFont val="ＭＳ ゴシック"/>
        <family val="3"/>
      </rPr>
      <t>)</t>
    </r>
  </si>
  <si>
    <r>
      <t>黄巾戦旗</t>
    </r>
    <r>
      <rPr>
        <sz val="10"/>
        <rFont val="ＭＳ ゴシック"/>
        <family val="3"/>
      </rPr>
      <t>(無双:</t>
    </r>
    <r>
      <rPr>
        <sz val="10"/>
        <rFont val="ＭＳ ゴシック"/>
        <family val="3"/>
      </rPr>
      <t>黄巾</t>
    </r>
    <r>
      <rPr>
        <sz val="10"/>
        <rFont val="ＭＳ ゴシック"/>
        <family val="3"/>
      </rPr>
      <t>)</t>
    </r>
  </si>
  <si>
    <r>
      <t>DROP</t>
    </r>
    <r>
      <rPr>
        <sz val="10"/>
        <rFont val="ＭＳ ゴシック"/>
        <family val="3"/>
      </rPr>
      <t>(無双:虎牢)</t>
    </r>
  </si>
  <si>
    <r>
      <t>ｶﾗｽの肉</t>
    </r>
    <r>
      <rPr>
        <sz val="10"/>
        <rFont val="ＭＳ ゴシック"/>
        <family val="3"/>
      </rPr>
      <t xml:space="preserve">
x2</t>
    </r>
  </si>
  <si>
    <t>荊襄:
引換所</t>
  </si>
  <si>
    <t>拓本破片
x5</t>
  </si>
  <si>
    <t>特上ﾋﾚ肉
(2.90)x2</t>
  </si>
  <si>
    <t>最高級ﾊﾞﾗ肉
(2.90)x2</t>
  </si>
  <si>
    <t>●</t>
  </si>
  <si>
    <t>最高級ﾋﾚ肉
(3S)x2</t>
  </si>
  <si>
    <t>大おろち</t>
  </si>
  <si>
    <t>珍味･鹿の肝</t>
  </si>
  <si>
    <t>鳥ガラスープ</t>
  </si>
  <si>
    <t>美酒</t>
  </si>
  <si>
    <t>青谷酒</t>
  </si>
  <si>
    <t>攻強+3%
防+5
命+5
附加ｽｷﾙ
:知の眼
(8s:命+100)</t>
  </si>
  <si>
    <t>気+15
附加ﾀﾞﾒ+8
治療+15%
付加ｽｷﾙ
:治療
(被ﾀﾞﾒ防+10</t>
  </si>
  <si>
    <t>トカゲの尾</t>
  </si>
  <si>
    <t>通
宝</t>
  </si>
  <si>
    <t>穎
川</t>
  </si>
  <si>
    <t>金
漆</t>
  </si>
  <si>
    <t>虎
牢</t>
  </si>
  <si>
    <t>曹
操</t>
  </si>
  <si>
    <t>劉
備</t>
  </si>
  <si>
    <t>軍
令</t>
  </si>
  <si>
    <r>
      <t>2550体力回復</t>
    </r>
    <r>
      <rPr>
        <sz val="10"/>
        <rFont val="ＭＳ ゴシック"/>
        <family val="3"/>
      </rPr>
      <t>/15</t>
    </r>
    <r>
      <rPr>
        <sz val="10"/>
        <rFont val="ＭＳ ゴシック"/>
        <family val="3"/>
      </rPr>
      <t>秒間
10分間:体力上限+195</t>
    </r>
  </si>
  <si>
    <r>
      <t>2</t>
    </r>
    <r>
      <rPr>
        <sz val="10"/>
        <rFont val="ＭＳ ゴシック"/>
        <family val="3"/>
      </rPr>
      <t>5</t>
    </r>
    <r>
      <rPr>
        <sz val="10"/>
        <rFont val="ＭＳ ゴシック"/>
        <family val="3"/>
      </rPr>
      <t>50体力回復</t>
    </r>
    <r>
      <rPr>
        <sz val="10"/>
        <rFont val="ＭＳ ゴシック"/>
        <family val="3"/>
      </rPr>
      <t>/15</t>
    </r>
    <r>
      <rPr>
        <sz val="10"/>
        <rFont val="ＭＳ ゴシック"/>
        <family val="3"/>
      </rPr>
      <t>秒間
10分間:非戦闘:体回復+13</t>
    </r>
  </si>
  <si>
    <r>
      <t>2</t>
    </r>
    <r>
      <rPr>
        <sz val="10"/>
        <rFont val="ＭＳ ゴシック"/>
        <family val="3"/>
      </rPr>
      <t>70</t>
    </r>
    <r>
      <rPr>
        <sz val="10"/>
        <rFont val="ＭＳ ゴシック"/>
        <family val="3"/>
      </rPr>
      <t>0体力回復</t>
    </r>
    <r>
      <rPr>
        <sz val="10"/>
        <rFont val="ＭＳ ゴシック"/>
        <family val="3"/>
      </rPr>
      <t>/15</t>
    </r>
    <r>
      <rPr>
        <sz val="10"/>
        <rFont val="ＭＳ ゴシック"/>
        <family val="3"/>
      </rPr>
      <t>秒間
10分間:体力上限+</t>
    </r>
    <r>
      <rPr>
        <sz val="10"/>
        <rFont val="ＭＳ ゴシック"/>
        <family val="3"/>
      </rPr>
      <t>210</t>
    </r>
  </si>
  <si>
    <r>
      <t>15秒間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2800体力回復
10分間:戦闘外:体回+14</t>
    </r>
  </si>
  <si>
    <r>
      <t>15</t>
    </r>
    <r>
      <rPr>
        <sz val="10"/>
        <rFont val="ＭＳ ゴシック"/>
        <family val="3"/>
      </rPr>
      <t>秒間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3100体力回復</t>
    </r>
    <r>
      <rPr>
        <sz val="10"/>
        <rFont val="ＭＳ ゴシック"/>
        <family val="3"/>
      </rPr>
      <t xml:space="preserve">
10分間:体上+</t>
    </r>
    <r>
      <rPr>
        <sz val="10"/>
        <rFont val="ＭＳ ゴシック"/>
        <family val="3"/>
      </rPr>
      <t>210</t>
    </r>
  </si>
  <si>
    <t>15秒間:3000体力回復
10分間:戦闘外:体回+16</t>
  </si>
  <si>
    <r>
      <t>15</t>
    </r>
    <r>
      <rPr>
        <sz val="10"/>
        <rFont val="ＭＳ ゴシック"/>
        <family val="3"/>
      </rPr>
      <t>秒間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29</t>
    </r>
    <r>
      <rPr>
        <sz val="10"/>
        <rFont val="ＭＳ ゴシック"/>
        <family val="3"/>
      </rPr>
      <t>5</t>
    </r>
    <r>
      <rPr>
        <sz val="10"/>
        <rFont val="ＭＳ ゴシック"/>
        <family val="3"/>
      </rPr>
      <t>0体力回復</t>
    </r>
    <r>
      <rPr>
        <sz val="10"/>
        <rFont val="ＭＳ ゴシック"/>
        <family val="3"/>
      </rPr>
      <t xml:space="preserve">
10分間:体上+</t>
    </r>
    <r>
      <rPr>
        <sz val="10"/>
        <rFont val="ＭＳ ゴシック"/>
        <family val="3"/>
      </rPr>
      <t>210</t>
    </r>
  </si>
  <si>
    <t>15秒間:2950体力回復
10分間:戦闘外:体回+14</t>
  </si>
  <si>
    <r>
      <t>15</t>
    </r>
    <r>
      <rPr>
        <sz val="10"/>
        <rFont val="ＭＳ ゴシック"/>
        <family val="3"/>
      </rPr>
      <t>秒間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28</t>
    </r>
    <r>
      <rPr>
        <sz val="10"/>
        <rFont val="ＭＳ ゴシック"/>
        <family val="3"/>
      </rPr>
      <t>5</t>
    </r>
    <r>
      <rPr>
        <sz val="10"/>
        <rFont val="ＭＳ ゴシック"/>
        <family val="3"/>
      </rPr>
      <t>0体力回復</t>
    </r>
    <r>
      <rPr>
        <sz val="10"/>
        <rFont val="ＭＳ ゴシック"/>
        <family val="3"/>
      </rPr>
      <t xml:space="preserve">
10分間:体上+</t>
    </r>
    <r>
      <rPr>
        <sz val="10"/>
        <rFont val="ＭＳ ゴシック"/>
        <family val="3"/>
      </rPr>
      <t>210</t>
    </r>
  </si>
  <si>
    <t>●</t>
  </si>
  <si>
    <t>150体力</t>
  </si>
  <si>
    <t>240体力</t>
  </si>
  <si>
    <t>490体力</t>
  </si>
  <si>
    <t>ﾏﾝﾀﾞﾗｹﾞx2</t>
  </si>
  <si>
    <t>唐虞</t>
  </si>
  <si>
    <t>丸薬</t>
  </si>
  <si>
    <t>780体力</t>
  </si>
  <si>
    <t>1090体力</t>
  </si>
  <si>
    <t>唐虞</t>
  </si>
  <si>
    <t>●</t>
  </si>
  <si>
    <t>丸薬</t>
  </si>
  <si>
    <t>1300体力</t>
  </si>
  <si>
    <t>ｵｵｶﾐ骨髄
x2</t>
  </si>
  <si>
    <t>流光の錦帯
[地却石
()
]</t>
  </si>
  <si>
    <t xml:space="preserve"> 防具昇級</t>
  </si>
  <si>
    <t>軽</t>
  </si>
  <si>
    <t>回天級</t>
  </si>
  <si>
    <t>体力</t>
  </si>
  <si>
    <t>Lv5:60:五品</t>
  </si>
  <si>
    <t>気力</t>
  </si>
  <si>
    <t>奮武魂の鎧</t>
  </si>
  <si>
    <t>魂級</t>
  </si>
  <si>
    <t>雲狼回天の軽胸</t>
  </si>
  <si>
    <t>建武回天の脚</t>
  </si>
  <si>
    <t>雲狼
の脚</t>
  </si>
  <si>
    <t>雲狼回天の脚</t>
  </si>
  <si>
    <t>建武魂の脚</t>
  </si>
  <si>
    <t>雲狼魂の脚</t>
  </si>
  <si>
    <t>明心
の軽足</t>
  </si>
  <si>
    <t>明心
の肩あて</t>
  </si>
  <si>
    <t>明心
の靴</t>
  </si>
  <si>
    <t>明心
の軽腰</t>
  </si>
  <si>
    <t>明心
の軽腕</t>
  </si>
  <si>
    <t>破軍
の軽足</t>
  </si>
  <si>
    <t>破軍
の肩あて</t>
  </si>
  <si>
    <t>破軍
の靴</t>
  </si>
  <si>
    <t>破軍
の軽腰</t>
  </si>
  <si>
    <t>破軍
の軽腕</t>
  </si>
  <si>
    <t>文昌
の軽足</t>
  </si>
  <si>
    <t>文昌
の肩あて</t>
  </si>
  <si>
    <t>文昌
の靴</t>
  </si>
  <si>
    <t>文昌
の軽腰</t>
  </si>
  <si>
    <t>文昌
の軽腕</t>
  </si>
  <si>
    <t>太淵
の脚</t>
  </si>
  <si>
    <t>太淵
の肩鎧</t>
  </si>
  <si>
    <t>太淵
の靴</t>
  </si>
  <si>
    <t>太淵
の帯</t>
  </si>
  <si>
    <t>太淵
の篭手</t>
  </si>
  <si>
    <t>雷音
の脚</t>
  </si>
  <si>
    <t>雷音
の肩鎧</t>
  </si>
  <si>
    <t>雷音
の靴</t>
  </si>
  <si>
    <t>雷音
の帯</t>
  </si>
  <si>
    <t>雷音
の篭手</t>
  </si>
  <si>
    <t>文殊
の脚</t>
  </si>
  <si>
    <t>文殊
の肩鎧</t>
  </si>
  <si>
    <t>文殊
の靴</t>
  </si>
  <si>
    <t>文殊
の帯</t>
  </si>
  <si>
    <t>文殊
の篭手</t>
  </si>
  <si>
    <t>地佑級</t>
  </si>
  <si>
    <t>天輔級</t>
  </si>
  <si>
    <t>←図:王候宝印</t>
  </si>
  <si>
    <t>←図:白虎太鼓</t>
  </si>
  <si>
    <t>依</t>
  </si>
  <si>
    <t>用途/効果</t>
  </si>
  <si>
    <t>初級</t>
  </si>
  <si>
    <t>中級</t>
  </si>
  <si>
    <t>特級</t>
  </si>
  <si>
    <t>蛇酒</t>
  </si>
  <si>
    <t>猿酒</t>
  </si>
  <si>
    <t>仙桃酒</t>
  </si>
  <si>
    <t>張貌</t>
  </si>
  <si>
    <t>松の実酒</t>
  </si>
  <si>
    <t>松の実
x2</t>
  </si>
  <si>
    <t>花彫酒</t>
  </si>
  <si>
    <t>もち米
x2</t>
  </si>
  <si>
    <t>竹葉青</t>
  </si>
  <si>
    <t>竹の葉
x2</t>
  </si>
  <si>
    <t>吟醸</t>
  </si>
  <si>
    <t>キビ米
x2</t>
  </si>
  <si>
    <t>菊の一滴</t>
  </si>
  <si>
    <t>個
数</t>
  </si>
  <si>
    <t>濮
陽</t>
  </si>
  <si>
    <t>忠
臣</t>
  </si>
  <si>
    <t>大月の環</t>
  </si>
  <si>
    <t>太極の環</t>
  </si>
  <si>
    <t>神威合歡の環</t>
  </si>
  <si>
    <t>無双合歡の環</t>
  </si>
  <si>
    <t>赤金
の杖</t>
  </si>
  <si>
    <t>赤金破陣
の杖</t>
  </si>
  <si>
    <t>赤金追風
の杖</t>
  </si>
  <si>
    <t>無双幻仙の杖</t>
  </si>
  <si>
    <t>神威幻仙の杖</t>
  </si>
  <si>
    <t>無双幻妖の杖</t>
  </si>
  <si>
    <r>
      <t>技巧+5､武力</t>
    </r>
    <r>
      <rPr>
        <sz val="10"/>
        <rFont val="ＭＳ ゴシック"/>
        <family val="3"/>
      </rPr>
      <t>+5</t>
    </r>
  </si>
  <si>
    <r>
      <t>知力+5､身法</t>
    </r>
    <r>
      <rPr>
        <sz val="10"/>
        <rFont val="ＭＳ ゴシック"/>
        <family val="3"/>
      </rPr>
      <t>+5</t>
    </r>
  </si>
  <si>
    <t>火徳の杖</t>
  </si>
  <si>
    <t>紫虚の杖</t>
  </si>
  <si>
    <t>南斗の杖</t>
  </si>
  <si>
    <t>北斗の杖</t>
  </si>
  <si>
    <t>紋金
の舞</t>
  </si>
  <si>
    <t>紋金破陣
の舞</t>
  </si>
  <si>
    <t>青雀
の鈎</t>
  </si>
  <si>
    <t>青雀破陣
の鈎</t>
  </si>
  <si>
    <t>青雀追風
の鈎</t>
  </si>
  <si>
    <t>無双離別の鈎</t>
  </si>
  <si>
    <t>神威離別の鈎</t>
  </si>
  <si>
    <t>炎王の鈎</t>
  </si>
  <si>
    <t>海王の鈎</t>
  </si>
  <si>
    <t>金装
の金棒</t>
  </si>
  <si>
    <t>金装破陣
の金棒</t>
  </si>
  <si>
    <t>金装追風
の金棒</t>
  </si>
  <si>
    <t>朱鳥
の弓</t>
  </si>
  <si>
    <t>朱鳥破陣
の弓</t>
  </si>
  <si>
    <t>朱鳥追風
の弓</t>
  </si>
  <si>
    <t>無双落月の弓</t>
  </si>
  <si>
    <t>無双落日の弓</t>
  </si>
  <si>
    <t>神威落月の弓</t>
  </si>
  <si>
    <t>養由の弓</t>
  </si>
  <si>
    <t>紀昌の弓</t>
  </si>
  <si>
    <t>濾泉の槍</t>
  </si>
  <si>
    <t>火尖の槍</t>
  </si>
  <si>
    <t>広目の棍</t>
  </si>
  <si>
    <t>種別</t>
  </si>
  <si>
    <t>元装備名</t>
  </si>
  <si>
    <r>
      <t xml:space="preserve">大賢良師帯飾←図
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攻</t>
    </r>
    <r>
      <rPr>
        <sz val="10"/>
        <rFont val="ＭＳ ゴシック"/>
        <family val="3"/>
      </rPr>
      <t>+8､ｸﾘ+1､体+2%</t>
    </r>
  </si>
  <si>
    <t>武器屋
武器師
鍛器炉</t>
  </si>
  <si>
    <t>武器屋</t>
  </si>
  <si>
    <t>竜尾串焼き</t>
  </si>
  <si>
    <t>金口の帯飾り</t>
  </si>
  <si>
    <t xml:space="preserve"> 武器昇級</t>
  </si>
  <si>
    <t>Lv80:五品</t>
  </si>
  <si>
    <t>級</t>
  </si>
  <si>
    <t>武器名</t>
  </si>
  <si>
    <t>属性</t>
  </si>
  <si>
    <t>長刀</t>
  </si>
  <si>
    <t>破陣級</t>
  </si>
  <si>
    <t>武力</t>
  </si>
  <si>
    <t>無双斬山の長刀</t>
  </si>
  <si>
    <r>
      <t>武力+</t>
    </r>
    <r>
      <rPr>
        <sz val="10"/>
        <rFont val="ＭＳ ゴシック"/>
        <family val="3"/>
      </rPr>
      <t>5､</t>
    </r>
    <r>
      <rPr>
        <sz val="10"/>
        <rFont val="ＭＳ ゴシック"/>
        <family val="3"/>
      </rPr>
      <t>技巧</t>
    </r>
  </si>
  <si>
    <t>黄龍の長刀</t>
  </si>
  <si>
    <t>神威級</t>
  </si>
  <si>
    <t>白龍の長刀</t>
  </si>
  <si>
    <t>追風級</t>
  </si>
  <si>
    <t>鋭敏</t>
  </si>
  <si>
    <t>無双級</t>
  </si>
  <si>
    <t>玄龍の長刀</t>
  </si>
  <si>
    <r>
      <t>鋭敏+5､知力</t>
    </r>
    <r>
      <rPr>
        <sz val="10"/>
        <rFont val="ＭＳ ゴシック"/>
        <family val="3"/>
      </rPr>
      <t>+5</t>
    </r>
  </si>
  <si>
    <t>槍</t>
  </si>
  <si>
    <t>身法</t>
  </si>
  <si>
    <t>身法+5､知力+5</t>
  </si>
  <si>
    <t>戟</t>
  </si>
  <si>
    <t>抜山の戟</t>
  </si>
  <si>
    <t>武力+5､鋭敏+5</t>
  </si>
  <si>
    <t>魅力+5､技巧</t>
  </si>
  <si>
    <t>狂王の戟</t>
  </si>
  <si>
    <t>戦斧</t>
  </si>
  <si>
    <t>技巧</t>
  </si>
  <si>
    <t>－</t>
  </si>
  <si>
    <t>－</t>
  </si>
  <si>
    <t>地締石</t>
  </si>
  <si>
    <t>華傘</t>
  </si>
  <si>
    <t>華佗</t>
  </si>
  <si>
    <t>木霊魂</t>
  </si>
  <si>
    <t>L
v</t>
  </si>
  <si>
    <t>Lv
条
件</t>
  </si>
  <si>
    <t>上級</t>
  </si>
  <si>
    <t>攻+5
攻強+2%
回+2</t>
  </si>
  <si>
    <t>青い宝石:青(関中依頼)</t>
  </si>
  <si>
    <t>青い宝石(関中依頼)</t>
  </si>
  <si>
    <t>青い宝石(関中依頼)</t>
  </si>
  <si>
    <t>気+10
攻上限+5
虚弱耐+5</t>
  </si>
  <si>
    <t>防+2
流失耐+3
体+2%</t>
  </si>
  <si>
    <t>体+60
回+1</t>
  </si>
  <si>
    <t>攻+5
回+2</t>
  </si>
  <si>
    <t>龍眼丸</t>
  </si>
  <si>
    <t>百草止血薬</t>
  </si>
  <si>
    <t>雨露百花薬</t>
  </si>
  <si>
    <r>
      <t>千年ﾗｲﾁ(</t>
    </r>
    <r>
      <rPr>
        <sz val="10"/>
        <rFont val="ＭＳ ゴシック"/>
        <family val="3"/>
      </rPr>
      <t>3.6s)</t>
    </r>
    <r>
      <rPr>
        <sz val="10"/>
        <rFont val="ＭＳ ゴシック"/>
        <family val="3"/>
      </rPr>
      <t>x2</t>
    </r>
  </si>
  <si>
    <r>
      <t>天香草(</t>
    </r>
    <r>
      <rPr>
        <sz val="10"/>
        <rFont val="ＭＳ ゴシック"/>
        <family val="3"/>
      </rPr>
      <t>4.5s)</t>
    </r>
    <r>
      <rPr>
        <sz val="10"/>
        <rFont val="ＭＳ ゴシック"/>
        <family val="3"/>
      </rPr>
      <t>x2</t>
    </r>
  </si>
  <si>
    <r>
      <t>碧枝(</t>
    </r>
    <r>
      <rPr>
        <sz val="10"/>
        <rFont val="ＭＳ ゴシック"/>
        <family val="3"/>
      </rPr>
      <t>4.65s)</t>
    </r>
    <r>
      <rPr>
        <sz val="10"/>
        <rFont val="ＭＳ ゴシック"/>
        <family val="3"/>
      </rPr>
      <t>x2</t>
    </r>
  </si>
  <si>
    <r>
      <t>竜眼(</t>
    </r>
    <r>
      <rPr>
        <sz val="10"/>
        <rFont val="ＭＳ ゴシック"/>
        <family val="3"/>
      </rPr>
      <t>4.8s)</t>
    </r>
    <r>
      <rPr>
        <sz val="10"/>
        <rFont val="ＭＳ ゴシック"/>
        <family val="3"/>
      </rPr>
      <t>x2</t>
    </r>
  </si>
  <si>
    <r>
      <t>龍涎草(X.X</t>
    </r>
    <r>
      <rPr>
        <sz val="10"/>
        <rFont val="ＭＳ ゴシック"/>
        <family val="3"/>
      </rPr>
      <t>s)</t>
    </r>
    <r>
      <rPr>
        <sz val="10"/>
        <rFont val="ＭＳ ゴシック"/>
        <family val="3"/>
      </rPr>
      <t>x10
ｵｲﾙ類x20</t>
    </r>
  </si>
  <si>
    <r>
      <t>雨露花(X.X</t>
    </r>
    <r>
      <rPr>
        <sz val="10"/>
        <rFont val="ＭＳ ゴシック"/>
        <family val="3"/>
      </rPr>
      <t>s)</t>
    </r>
    <r>
      <rPr>
        <sz val="10"/>
        <rFont val="ＭＳ ゴシック"/>
        <family val="3"/>
      </rPr>
      <t>x10
ｵｲﾙ類x20</t>
    </r>
  </si>
  <si>
    <t>猛将
5</t>
  </si>
  <si>
    <t>通脉丸</t>
  </si>
  <si>
    <t>女児紅叶x10
丹薬料類x20</t>
  </si>
  <si>
    <r>
      <t>馬蹬草x10
丹薬料類</t>
    </r>
    <r>
      <rPr>
        <sz val="10"/>
        <rFont val="ＭＳ ゴシック"/>
        <family val="3"/>
      </rPr>
      <t>x20</t>
    </r>
  </si>
  <si>
    <t>2200体力</t>
  </si>
  <si>
    <r>
      <t>絳珠草</t>
    </r>
    <r>
      <rPr>
        <sz val="10"/>
        <rFont val="ＭＳ ゴシック"/>
        <family val="3"/>
      </rPr>
      <t>(3.6s)x</t>
    </r>
    <r>
      <rPr>
        <sz val="10"/>
        <rFont val="ＭＳ ゴシック"/>
        <family val="3"/>
      </rPr>
      <t>2</t>
    </r>
  </si>
  <si>
    <t>攻+10
回+2
体+3%</t>
  </si>
  <si>
    <t>命+2
ｸﾘﾀﾞﾒ+3%
間ﾀﾞﾒ耐+3</t>
  </si>
  <si>
    <t>ｸﾘﾀﾞﾒ+5%</t>
  </si>
  <si>
    <t>菊花
x2</t>
  </si>
  <si>
    <t>大吟醸</t>
  </si>
  <si>
    <t>米こうじ
x2</t>
  </si>
  <si>
    <t>雪月花</t>
  </si>
  <si>
    <t>竹筒酒</t>
  </si>
  <si>
    <t>お茶</t>
  </si>
  <si>
    <t>麦茶</t>
  </si>
  <si>
    <t>麦粉
x2</t>
  </si>
  <si>
    <t>ジャスミン茶</t>
  </si>
  <si>
    <t>ｼﾞｬｽﾐﾝ茶葉
x2</t>
  </si>
  <si>
    <t>張貌</t>
  </si>
  <si>
    <t>烏龍茶</t>
  </si>
  <si>
    <t>烏龍茶葉
x2</t>
  </si>
  <si>
    <t>峨媚茶</t>
  </si>
  <si>
    <t>峨媚茶葉
x2</t>
  </si>
  <si>
    <t>剣南茶</t>
  </si>
  <si>
    <t>戦
旗</t>
  </si>
  <si>
    <r>
      <t>絹のにおい袋:攻</t>
    </r>
    <r>
      <rPr>
        <sz val="10"/>
        <rFont val="ＭＳ ゴシック"/>
        <family val="3"/>
      </rPr>
      <t>+1</t>
    </r>
    <r>
      <rPr>
        <sz val="10"/>
        <rFont val="ＭＳ ゴシック"/>
        <family val="3"/>
      </rPr>
      <t>､回</t>
    </r>
    <r>
      <rPr>
        <sz val="10"/>
        <rFont val="ＭＳ ゴシック"/>
        <family val="3"/>
      </rPr>
      <t>+2</t>
    </r>
  </si>
  <si>
    <t>8x3</t>
  </si>
  <si>
    <t>-陽炎石</t>
  </si>
  <si>
    <r>
      <t>紅玉壁←図:攻</t>
    </r>
    <r>
      <rPr>
        <sz val="10"/>
        <rFont val="ＭＳ ゴシック"/>
        <family val="3"/>
      </rPr>
      <t>+3</t>
    </r>
    <r>
      <rPr>
        <sz val="10"/>
        <rFont val="ＭＳ ゴシック"/>
        <family val="3"/>
      </rPr>
      <t>､命</t>
    </r>
    <r>
      <rPr>
        <sz val="10"/>
        <rFont val="ＭＳ ゴシック"/>
        <family val="3"/>
      </rPr>
      <t>+1</t>
    </r>
  </si>
  <si>
    <r>
      <t>武力+</t>
    </r>
    <r>
      <rPr>
        <sz val="10"/>
        <rFont val="ＭＳ ゴシック"/>
        <family val="3"/>
      </rPr>
      <t>5</t>
    </r>
  </si>
  <si>
    <t>身法+5</t>
  </si>
  <si>
    <t>技巧+5</t>
  </si>
  <si>
    <t>魅力+5</t>
  </si>
  <si>
    <t>鋭敏+5</t>
  </si>
  <si>
    <t>武力+5</t>
  </si>
  <si>
    <t>巨闕
の剣</t>
  </si>
  <si>
    <t>Lv6:60
:五品官職
:雲狼魂の軽胸
(5/5)(軽)</t>
  </si>
  <si>
    <t>Lv6:60
:五品官職
:雲狼回天の軽胸
(5/5)(軽)</t>
  </si>
  <si>
    <t>Lv6:60
:従四品武官
:定遠回天の軽胸
(5/5)(軽)</t>
  </si>
  <si>
    <t>Lv6:60
:従四品武官
:定遠魂の軽胸
(5/5)(軽)</t>
  </si>
  <si>
    <t>Lv6:60
:従四品文官
:朝儀回天の軽胸
(5/5)(軽)</t>
  </si>
  <si>
    <t>Lv6:60
:従四品文官
:朝儀魂の軽胸
(5/5)(軽)</t>
  </si>
  <si>
    <t xml:space="preserve"> 生産：鍛冶：製錬</t>
  </si>
  <si>
    <t>生
産</t>
  </si>
  <si>
    <t>装
備
L
v</t>
  </si>
  <si>
    <t>Lv5:60
:五品文官
:鎮静の肩あて(重)</t>
  </si>
  <si>
    <t>4</t>
  </si>
  <si>
    <t>地図</t>
  </si>
  <si>
    <t>天空石</t>
  </si>
  <si>
    <t>石榴玉</t>
  </si>
  <si>
    <t>5</t>
  </si>
  <si>
    <t>宮灯</t>
  </si>
  <si>
    <t>画
像</t>
  </si>
  <si>
    <t>材料名</t>
  </si>
  <si>
    <t>数
量</t>
  </si>
  <si>
    <t>地
区</t>
  </si>
  <si>
    <t>費用</t>
  </si>
  <si>
    <t>鍛
冶</t>
  </si>
  <si>
    <t>製
錬</t>
  </si>
  <si>
    <t>初
級</t>
  </si>
  <si>
    <t>黄銅の塊
[三級]</t>
  </si>
  <si>
    <t>三級</t>
  </si>
  <si>
    <t>黄銅鉱石</t>
  </si>
  <si>
    <t>木炭片</t>
  </si>
  <si>
    <t>河
北</t>
  </si>
  <si>
    <t>ｸｴ報酬</t>
  </si>
  <si>
    <t>二級</t>
  </si>
  <si>
    <t>木炭</t>
  </si>
  <si>
    <t>Lv1:武器
炭=？</t>
  </si>
  <si>
    <t>黄銅の塊</t>
  </si>
  <si>
    <t>一級</t>
  </si>
  <si>
    <t>関
中</t>
  </si>
  <si>
    <t>精霊炭</t>
  </si>
  <si>
    <t>Lv2:武器</t>
  </si>
  <si>
    <t>灰木炭</t>
  </si>
  <si>
    <r>
      <t>Lv2:武器
炭</t>
    </r>
    <r>
      <rPr>
        <sz val="10"/>
        <rFont val="ＭＳ ゴシック"/>
        <family val="3"/>
      </rPr>
      <t>=おみくじ</t>
    </r>
  </si>
  <si>
    <r>
      <t>Lv2:武器
炭</t>
    </r>
    <r>
      <rPr>
        <sz val="10"/>
        <rFont val="ＭＳ ゴシック"/>
        <family val="3"/>
      </rPr>
      <t>=</t>
    </r>
    <r>
      <rPr>
        <sz val="10"/>
        <rFont val="ＭＳ ゴシック"/>
        <family val="3"/>
      </rPr>
      <t>課金</t>
    </r>
  </si>
  <si>
    <t>中
級</t>
  </si>
  <si>
    <t>Cy</t>
  </si>
  <si>
    <t>強
化</t>
  </si>
  <si>
    <t>戦魂</t>
  </si>
  <si>
    <t>戦
魂</t>
  </si>
  <si>
    <t>元霊珠</t>
  </si>
  <si>
    <t>1P</t>
  </si>
  <si>
    <t>戦魂
見習</t>
  </si>
  <si>
    <t>幼霊珠</t>
  </si>
  <si>
    <t>聖霊珠</t>
  </si>
  <si>
    <t>Lv3:武器</t>
  </si>
  <si>
    <t>雷鳴の扇</t>
  </si>
  <si>
    <r>
      <t>Lv3:武器
炭</t>
    </r>
    <r>
      <rPr>
        <sz val="10"/>
        <rFont val="ＭＳ ゴシック"/>
        <family val="3"/>
      </rPr>
      <t>=</t>
    </r>
    <r>
      <rPr>
        <sz val="10"/>
        <rFont val="ＭＳ ゴシック"/>
        <family val="3"/>
      </rPr>
      <t>おみくじ</t>
    </r>
  </si>
  <si>
    <r>
      <t>Lv3:武器
炭</t>
    </r>
    <r>
      <rPr>
        <sz val="10"/>
        <rFont val="ＭＳ ゴシック"/>
        <family val="3"/>
      </rPr>
      <t>=</t>
    </r>
    <r>
      <rPr>
        <sz val="10"/>
        <rFont val="ＭＳ ゴシック"/>
        <family val="3"/>
      </rPr>
      <t>課金</t>
    </r>
  </si>
  <si>
    <t>上
級</t>
  </si>
  <si>
    <r>
      <t>炭</t>
    </r>
    <r>
      <rPr>
        <sz val="10"/>
        <rFont val="ＭＳ ゴシック"/>
        <family val="3"/>
      </rPr>
      <t xml:space="preserve">=
</t>
    </r>
    <r>
      <rPr>
        <sz val="10"/>
        <rFont val="ＭＳ ゴシック"/>
        <family val="3"/>
      </rPr>
      <t>おみくじ</t>
    </r>
  </si>
  <si>
    <r>
      <t>炭</t>
    </r>
    <r>
      <rPr>
        <sz val="10"/>
        <rFont val="ＭＳ ゴシック"/>
        <family val="3"/>
      </rPr>
      <t>=</t>
    </r>
    <r>
      <rPr>
        <sz val="10"/>
        <rFont val="ＭＳ ゴシック"/>
        <family val="3"/>
      </rPr>
      <t>課金</t>
    </r>
  </si>
  <si>
    <t>(鉱石1+炭2)x4</t>
  </si>
  <si>
    <t>特
急</t>
  </si>
  <si>
    <t>大
師</t>
  </si>
  <si>
    <t>墨錠</t>
  </si>
  <si>
    <t>晶墨鉱石</t>
  </si>
  <si>
    <t>暗玉鉱石</t>
  </si>
  <si>
    <t>レシピ</t>
  </si>
  <si>
    <t>完成品</t>
  </si>
  <si>
    <t>Lv</t>
  </si>
  <si>
    <t>河
北</t>
  </si>
  <si>
    <t>青銅の塊</t>
  </si>
  <si>
    <t>青銅鉱石</t>
  </si>
  <si>
    <t>仙神炭</t>
  </si>
  <si>
    <t>鉄の塊</t>
  </si>
  <si>
    <t>赤鉄鉱石</t>
  </si>
  <si>
    <t>鋼の塊</t>
  </si>
  <si>
    <t>菱鉄鉱石</t>
  </si>
  <si>
    <t>銀鉱石</t>
  </si>
  <si>
    <t>晶墨鉱石</t>
  </si>
  <si>
    <t xml:space="preserve"> 生産：鍛冶：武器</t>
  </si>
  <si>
    <t>武
器</t>
  </si>
  <si>
    <t>黄銅の塊
[三級]</t>
  </si>
  <si>
    <t>碎石砂</t>
  </si>
  <si>
    <t>新兵の剣</t>
  </si>
  <si>
    <t>良</t>
  </si>
  <si>
    <t>黄銅の塊
[二級]</t>
  </si>
  <si>
    <t>黄銅の塊
[一級]</t>
  </si>
  <si>
    <t>黄銅の塊
[特級]</t>
  </si>
  <si>
    <t>青銅の塊
[三級]</t>
  </si>
  <si>
    <t>細石砂</t>
  </si>
  <si>
    <t>青銅の塊
[二級]</t>
  </si>
  <si>
    <t>青銅の塊
[一級]</t>
  </si>
  <si>
    <t>青銅の塊
[特級]</t>
  </si>
  <si>
    <t>細石砂</t>
  </si>
  <si>
    <t>鉄の塊
[三級]</t>
  </si>
  <si>
    <t>鉄の塊
[二級]</t>
  </si>
  <si>
    <t>鉄の塊
[一級]</t>
  </si>
  <si>
    <t>鉄の塊
[特級]</t>
  </si>
  <si>
    <t>鋼の塊
[三級]</t>
  </si>
  <si>
    <t>鋼の塊
[二級]</t>
  </si>
  <si>
    <t>鋼の塊
[一級]</t>
  </si>
  <si>
    <t>鋼の塊
[特級]</t>
  </si>
  <si>
    <t>大
師</t>
  </si>
  <si>
    <t>白銀の剣</t>
  </si>
  <si>
    <t>銀の塊
[三級]</t>
  </si>
  <si>
    <t>白銀の剣</t>
  </si>
  <si>
    <t>銀の塊
[二級]</t>
  </si>
  <si>
    <t>銀の塊
[一級]</t>
  </si>
  <si>
    <t>銀の塊
[特級]</t>
  </si>
  <si>
    <t>NO</t>
  </si>
  <si>
    <t>河
北</t>
  </si>
  <si>
    <t>青銅の剣</t>
  </si>
  <si>
    <t>鉄の剣</t>
  </si>
  <si>
    <t>石英砂</t>
  </si>
  <si>
    <t>石英砂</t>
  </si>
  <si>
    <t>鋼の剣</t>
  </si>
  <si>
    <t>剛玉砂</t>
  </si>
  <si>
    <t>剛玉砂</t>
  </si>
  <si>
    <t>銀の剣</t>
  </si>
  <si>
    <t>赤紫砂</t>
  </si>
  <si>
    <t>赤紫砂</t>
  </si>
  <si>
    <t>黄銅の塊</t>
  </si>
  <si>
    <t>上木炭</t>
  </si>
  <si>
    <t>青銅の塊</t>
  </si>
  <si>
    <t>清水</t>
  </si>
  <si>
    <r>
      <t>15</t>
    </r>
    <r>
      <rPr>
        <sz val="10"/>
        <rFont val="ＭＳ ゴシック"/>
        <family val="3"/>
      </rPr>
      <t>秒間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4050体力回復
10分間:体上+</t>
    </r>
    <r>
      <rPr>
        <sz val="10"/>
        <rFont val="ＭＳ ゴシック"/>
        <family val="3"/>
      </rPr>
      <t>210</t>
    </r>
  </si>
  <si>
    <t>ｼﾞﾝｺｳ</t>
  </si>
  <si>
    <t>ﾆｼﾞﾏｽ</t>
  </si>
  <si>
    <t>基地:
鮑洪</t>
  </si>
  <si>
    <t>熟成ﾊﾑ</t>
  </si>
  <si>
    <t>花の根炒め</t>
  </si>
  <si>
    <t>ﾜﾆ骨ｽｰﾌﾟ</t>
  </si>
  <si>
    <t>ｶﾒ煮込み</t>
  </si>
  <si>
    <t>ｲﾓﾘ油</t>
  </si>
  <si>
    <t>金豪水</t>
  </si>
  <si>
    <r>
      <t>15秒間:1</t>
    </r>
    <r>
      <rPr>
        <sz val="10"/>
        <rFont val="ＭＳ ゴシック"/>
        <family val="3"/>
      </rPr>
      <t>5</t>
    </r>
    <r>
      <rPr>
        <sz val="10"/>
        <rFont val="ＭＳ ゴシック"/>
        <family val="3"/>
      </rPr>
      <t>気力/3s､
10分間:30気力/敵討伐</t>
    </r>
  </si>
  <si>
    <t>凍頂烏龍</t>
  </si>
  <si>
    <t>15秒間:20気力/3s､
10分間:30気力/敵討伐</t>
  </si>
  <si>
    <t>15秒間:21気力/3s､
10分間:30気力/敵討伐</t>
  </si>
  <si>
    <t>ワイン</t>
  </si>
  <si>
    <t>ひょうたん酒</t>
  </si>
  <si>
    <t>玉露</t>
  </si>
  <si>
    <t>新茶</t>
  </si>
  <si>
    <r>
      <t>15秒間:</t>
    </r>
    <r>
      <rPr>
        <sz val="10"/>
        <rFont val="ＭＳ ゴシック"/>
        <family val="3"/>
      </rPr>
      <t>21</t>
    </r>
    <r>
      <rPr>
        <sz val="10"/>
        <rFont val="ＭＳ ゴシック"/>
        <family val="3"/>
      </rPr>
      <t>気力/3s､
10分間:30闘気/敵討伐</t>
    </r>
  </si>
  <si>
    <r>
      <t>15秒間:</t>
    </r>
    <r>
      <rPr>
        <sz val="10"/>
        <rFont val="ＭＳ ゴシック"/>
        <family val="3"/>
      </rPr>
      <t>20</t>
    </r>
    <r>
      <rPr>
        <sz val="10"/>
        <rFont val="ＭＳ ゴシック"/>
        <family val="3"/>
      </rPr>
      <t>気力/3s､
10分間:30闘気/敵討伐</t>
    </r>
  </si>
  <si>
    <r>
      <t>15秒間:</t>
    </r>
    <r>
      <rPr>
        <sz val="10"/>
        <rFont val="ＭＳ ゴシック"/>
        <family val="3"/>
      </rPr>
      <t>14</t>
    </r>
    <r>
      <rPr>
        <sz val="10"/>
        <rFont val="ＭＳ ゴシック"/>
        <family val="3"/>
      </rPr>
      <t>気力/3s､
10分間:30闘気/敵討伐</t>
    </r>
  </si>
  <si>
    <r>
      <t>15秒間:1</t>
    </r>
    <r>
      <rPr>
        <sz val="10"/>
        <rFont val="ＭＳ ゴシック"/>
        <family val="3"/>
      </rPr>
      <t>3</t>
    </r>
    <r>
      <rPr>
        <sz val="10"/>
        <rFont val="ＭＳ ゴシック"/>
        <family val="3"/>
      </rPr>
      <t>気力/3s､
10分間:30闘気/敵討伐</t>
    </r>
  </si>
  <si>
    <t>白露茶
x2</t>
  </si>
  <si>
    <t>天池茶
x2</t>
  </si>
  <si>
    <t>雲南茶
x2</t>
  </si>
  <si>
    <t>西域茶
x2</t>
  </si>
  <si>
    <r>
      <t>烏龍(基地</t>
    </r>
    <r>
      <rPr>
        <sz val="10"/>
        <rFont val="ＭＳ ゴシック"/>
        <family val="3"/>
      </rPr>
      <t>)</t>
    </r>
    <r>
      <rPr>
        <sz val="10"/>
        <rFont val="ＭＳ ゴシック"/>
        <family val="3"/>
      </rPr>
      <t xml:space="preserve">
x2</t>
    </r>
  </si>
  <si>
    <t>白銀針(基地)
x2</t>
  </si>
  <si>
    <r>
      <t>金腹魚x</t>
    </r>
    <r>
      <rPr>
        <sz val="10"/>
        <rFont val="ＭＳ ゴシック"/>
        <family val="3"/>
      </rPr>
      <t xml:space="preserve">2
</t>
    </r>
    <r>
      <rPr>
        <sz val="10"/>
        <rFont val="ＭＳ ゴシック"/>
        <family val="3"/>
      </rPr>
      <t>(基地)</t>
    </r>
  </si>
  <si>
    <r>
      <t>白水魚</t>
    </r>
    <r>
      <rPr>
        <sz val="10"/>
        <rFont val="ＭＳ ゴシック"/>
        <family val="3"/>
      </rPr>
      <t>x2</t>
    </r>
    <r>
      <rPr>
        <sz val="10"/>
        <rFont val="ＭＳ ゴシック"/>
        <family val="3"/>
      </rPr>
      <t xml:space="preserve">
(基地</t>
    </r>
    <r>
      <rPr>
        <sz val="10"/>
        <rFont val="ＭＳ ゴシック"/>
        <family val="3"/>
      </rPr>
      <t>)</t>
    </r>
  </si>
  <si>
    <r>
      <t>黒肝</t>
    </r>
    <r>
      <rPr>
        <sz val="10"/>
        <rFont val="ＭＳ ゴシック"/>
        <family val="3"/>
      </rPr>
      <t>x2</t>
    </r>
    <r>
      <rPr>
        <sz val="10"/>
        <rFont val="ＭＳ ゴシック"/>
        <family val="3"/>
      </rPr>
      <t xml:space="preserve">
(基地</t>
    </r>
    <r>
      <rPr>
        <sz val="10"/>
        <rFont val="ＭＳ ゴシック"/>
        <family val="3"/>
      </rPr>
      <t>)</t>
    </r>
  </si>
  <si>
    <r>
      <t>虹鱒</t>
    </r>
    <r>
      <rPr>
        <sz val="10"/>
        <rFont val="ＭＳ ゴシック"/>
        <family val="3"/>
      </rPr>
      <t>x2</t>
    </r>
    <r>
      <rPr>
        <sz val="10"/>
        <rFont val="ＭＳ ゴシック"/>
        <family val="3"/>
      </rPr>
      <t xml:space="preserve">
(基地</t>
    </r>
    <r>
      <rPr>
        <sz val="10"/>
        <rFont val="ＭＳ ゴシック"/>
        <family val="3"/>
      </rPr>
      <t>)</t>
    </r>
  </si>
  <si>
    <t xml:space="preserve">猛
</t>
  </si>
  <si>
    <t>美蕉芽(基地)
x2</t>
  </si>
  <si>
    <t>雨花香(基地)
x2</t>
  </si>
  <si>
    <t>輝煌石
(長江天命
賞状x30
/白帝)</t>
  </si>
  <si>
    <t>環</t>
  </si>
  <si>
    <t>ﾛﾚ</t>
  </si>
  <si>
    <t xml:space="preserve">神工具:16G
</t>
  </si>
  <si>
    <t>ﾛﾚ</t>
  </si>
  <si>
    <t>●</t>
  </si>
  <si>
    <t>水
晶</t>
  </si>
  <si>
    <t>翡
翠</t>
  </si>
  <si>
    <t>濮
陽</t>
  </si>
  <si>
    <t>国
戦</t>
  </si>
  <si>
    <t>*</t>
  </si>
  <si>
    <t>△</t>
  </si>
  <si>
    <t>★</t>
  </si>
  <si>
    <t>○</t>
  </si>
  <si>
    <t>黒ヒズメ(外伝:曹操)</t>
  </si>
  <si>
    <t>金宮灯</t>
  </si>
  <si>
    <t>陽炎石</t>
  </si>
  <si>
    <t>赤紫玉</t>
  </si>
  <si>
    <t>最高級ﾊﾞﾗ肉の香草焼き
･B級</t>
  </si>
  <si>
    <t>象の鼻
･B級</t>
  </si>
  <si>
    <t>干し肉
･B級</t>
  </si>
  <si>
    <t>塩漬け肉
･B級</t>
  </si>
  <si>
    <t>鳥串焼き
･B級</t>
  </si>
  <si>
    <t>オオカミの骨髄
･B級</t>
  </si>
  <si>
    <t>特上ステーキ
･B級</t>
  </si>
  <si>
    <t>ホルモン焼き
･B級</t>
  </si>
  <si>
    <t>最高級ステーキ
･B級</t>
  </si>
  <si>
    <t>青銅の塊</t>
  </si>
  <si>
    <t>上木炭</t>
  </si>
  <si>
    <t>鉄の塊</t>
  </si>
  <si>
    <t>鉄の塊</t>
  </si>
  <si>
    <t>鋼の塊</t>
  </si>
  <si>
    <t>鋼の塊</t>
  </si>
  <si>
    <t>新兵の剣</t>
  </si>
  <si>
    <t>青銅の剣</t>
  </si>
  <si>
    <t>鉄の剣</t>
  </si>
  <si>
    <r>
      <t>Lv7:70武器
:五品官職
:破陣</t>
    </r>
    <r>
      <rPr>
        <sz val="10"/>
        <rFont val="ＭＳ ゴシック"/>
        <family val="3"/>
      </rPr>
      <t>-</t>
    </r>
    <r>
      <rPr>
        <sz val="10"/>
        <rFont val="ＭＳ ゴシック"/>
        <family val="3"/>
      </rPr>
      <t xml:space="preserve">無双級
(5/5)
</t>
    </r>
    <r>
      <rPr>
        <sz val="10"/>
        <rFont val="ＭＳ ゴシック"/>
        <family val="3"/>
      </rPr>
      <t>{+5}{+5}</t>
    </r>
  </si>
  <si>
    <r>
      <t>Lv7:70武器
:五品官職
:破陣</t>
    </r>
    <r>
      <rPr>
        <sz val="10"/>
        <rFont val="ＭＳ ゴシック"/>
        <family val="3"/>
      </rPr>
      <t>-</t>
    </r>
    <r>
      <rPr>
        <sz val="10"/>
        <rFont val="ＭＳ ゴシック"/>
        <family val="3"/>
      </rPr>
      <t xml:space="preserve">神威級
(5/5)
</t>
    </r>
    <r>
      <rPr>
        <sz val="10"/>
        <rFont val="ＭＳ ゴシック"/>
        <family val="3"/>
      </rPr>
      <t>{+5}{+5}</t>
    </r>
  </si>
  <si>
    <r>
      <t>Lv7:70武器
:五品官職
:追風</t>
    </r>
    <r>
      <rPr>
        <sz val="10"/>
        <rFont val="ＭＳ ゴシック"/>
        <family val="3"/>
      </rPr>
      <t>-</t>
    </r>
    <r>
      <rPr>
        <sz val="10"/>
        <rFont val="ＭＳ ゴシック"/>
        <family val="3"/>
      </rPr>
      <t xml:space="preserve">無双級
(5/5)
</t>
    </r>
    <r>
      <rPr>
        <sz val="10"/>
        <rFont val="ＭＳ ゴシック"/>
        <family val="3"/>
      </rPr>
      <t>{+5}{+5}</t>
    </r>
  </si>
  <si>
    <r>
      <t>Lv7:70武器
:五品官職
:追風</t>
    </r>
    <r>
      <rPr>
        <sz val="10"/>
        <rFont val="ＭＳ ゴシック"/>
        <family val="3"/>
      </rPr>
      <t>-</t>
    </r>
    <r>
      <rPr>
        <sz val="10"/>
        <rFont val="ＭＳ ゴシック"/>
        <family val="3"/>
      </rPr>
      <t xml:space="preserve">神威級
(5/5)
</t>
    </r>
    <r>
      <rPr>
        <sz val="10"/>
        <rFont val="ＭＳ ゴシック"/>
        <family val="3"/>
      </rPr>
      <t>{+5}{+5}</t>
    </r>
  </si>
  <si>
    <t>光明の鎧の欠片
(民心巻物x3
/演義:荊襄)</t>
  </si>
  <si>
    <t>銀雲の鎧の欠片
(民心巻物x3
/演義:荊襄)</t>
  </si>
  <si>
    <t>技巧+5､武力</t>
  </si>
  <si>
    <t>暁天の戦斧</t>
  </si>
  <si>
    <t>技巧+5､武力+5</t>
  </si>
  <si>
    <t>技巧+5､鋭敏</t>
  </si>
  <si>
    <t>技巧+5､鋭敏+5</t>
  </si>
  <si>
    <t>無双仲父の戦斧</t>
  </si>
  <si>
    <t>知力+5､身法</t>
  </si>
  <si>
    <t>湯天の戦斧</t>
  </si>
  <si>
    <t>矛</t>
  </si>
  <si>
    <t>棍</t>
  </si>
  <si>
    <t>剣</t>
  </si>
  <si>
    <t>無双巨闕の剣</t>
  </si>
  <si>
    <t>干将の剣</t>
  </si>
  <si>
    <t>備考</t>
  </si>
  <si>
    <t>皇榜</t>
  </si>
  <si>
    <t>戦場</t>
  </si>
  <si>
    <t>8x3</t>
  </si>
  <si>
    <r>
      <t>赤銅印:防</t>
    </r>
    <r>
      <rPr>
        <sz val="10"/>
        <rFont val="ＭＳ ゴシック"/>
        <family val="3"/>
      </rPr>
      <t>+2</t>
    </r>
    <r>
      <rPr>
        <sz val="10"/>
        <rFont val="ＭＳ ゴシック"/>
        <family val="3"/>
      </rPr>
      <t>､命</t>
    </r>
    <r>
      <rPr>
        <sz val="10"/>
        <rFont val="ＭＳ ゴシック"/>
        <family val="3"/>
      </rPr>
      <t>+1</t>
    </r>
  </si>
  <si>
    <r>
      <t>戦陣太鼓:命</t>
    </r>
    <r>
      <rPr>
        <sz val="10"/>
        <rFont val="ＭＳ ゴシック"/>
        <family val="3"/>
      </rPr>
      <t>+2</t>
    </r>
    <r>
      <rPr>
        <sz val="10"/>
        <rFont val="ＭＳ ゴシック"/>
        <family val="3"/>
      </rPr>
      <t>､回</t>
    </r>
    <r>
      <rPr>
        <sz val="10"/>
        <rFont val="ＭＳ ゴシック"/>
        <family val="3"/>
      </rPr>
      <t>+1</t>
    </r>
  </si>
  <si>
    <r>
      <t>師君の帯飾り←図
:攻</t>
    </r>
    <r>
      <rPr>
        <sz val="10"/>
        <rFont val="ＭＳ ゴシック"/>
        <family val="3"/>
      </rPr>
      <t>+3､</t>
    </r>
    <r>
      <rPr>
        <sz val="10"/>
        <rFont val="ＭＳ ゴシック"/>
        <family val="3"/>
      </rPr>
      <t>ｸﾘ</t>
    </r>
    <r>
      <rPr>
        <sz val="10"/>
        <rFont val="ＭＳ ゴシック"/>
        <family val="3"/>
      </rPr>
      <t>+1､</t>
    </r>
    <r>
      <rPr>
        <sz val="10"/>
        <rFont val="ＭＳ ゴシック"/>
        <family val="3"/>
      </rPr>
      <t>体</t>
    </r>
    <r>
      <rPr>
        <sz val="10"/>
        <rFont val="ＭＳ ゴシック"/>
        <family val="3"/>
      </rPr>
      <t>+1%</t>
    </r>
  </si>
  <si>
    <r>
      <t>戦陣太鼓:命</t>
    </r>
    <r>
      <rPr>
        <sz val="10"/>
        <rFont val="ＭＳ ゴシック"/>
        <family val="3"/>
      </rPr>
      <t>+2､</t>
    </r>
    <r>
      <rPr>
        <sz val="10"/>
        <rFont val="ＭＳ ゴシック"/>
        <family val="3"/>
      </rPr>
      <t>回</t>
    </r>
    <r>
      <rPr>
        <sz val="10"/>
        <rFont val="ＭＳ ゴシック"/>
        <family val="3"/>
      </rPr>
      <t>+1</t>
    </r>
  </si>
  <si>
    <r>
      <t>臨兵鼓←図:命</t>
    </r>
    <r>
      <rPr>
        <sz val="10"/>
        <rFont val="ＭＳ ゴシック"/>
        <family val="3"/>
      </rPr>
      <t>+3､</t>
    </r>
    <r>
      <rPr>
        <sz val="10"/>
        <rFont val="ＭＳ ゴシック"/>
        <family val="3"/>
      </rPr>
      <t>回</t>
    </r>
    <r>
      <rPr>
        <sz val="10"/>
        <rFont val="ＭＳ ゴシック"/>
        <family val="3"/>
      </rPr>
      <t>+1</t>
    </r>
  </si>
  <si>
    <t>寸香薬</t>
  </si>
  <si>
    <t>麝香x2</t>
  </si>
  <si>
    <t>天霊薬</t>
  </si>
  <si>
    <t>元神丹</t>
  </si>
  <si>
    <t>1800体力</t>
  </si>
  <si>
    <t>仙鶴草x2</t>
  </si>
  <si>
    <t>冥界草x2</t>
  </si>
  <si>
    <t>ﾎｼﾑｼ塩炒め</t>
  </si>
  <si>
    <t>ﾎｼﾑｼの肉</t>
  </si>
  <si>
    <t>15秒間:0750体力､
10分間:体力上限+60</t>
  </si>
  <si>
    <t>15秒間:1050体力､
10分間:体力上限+90</t>
  </si>
  <si>
    <t>攻+4､体回+4､防+3</t>
  </si>
  <si>
    <t>Lv80[名将戦魂]</t>
  </si>
  <si>
    <t>　</t>
  </si>
  <si>
    <t>②『戦魂名:錦帆』:呉:[甘寧]
　:若い頃に[錦帆賊]と呼ばれる河賊にいた呉国の勇将</t>
  </si>
  <si>
    <t>⑨『戦魂名:洛神』:魏:[甄氏]
　:魏の初代皇帝曹丕の妻であり、曹植とも縁の深かった女性</t>
  </si>
  <si>
    <t>⑧『戦魂名:神射』:蜀:[黄忠]
　:老将でありながら、弓の名手</t>
  </si>
  <si>
    <t>⑦『戦魂名:周郎』:呉:[周瑜]
　:[美周郎]と呼ばれ､赤壁の戦いでも大活躍をした武将</t>
  </si>
  <si>
    <t>⑥『戦魂名:遼来』:魏:[張遼]
　:曹操の配下として武勇に優れていた</t>
  </si>
  <si>
    <t>⑤『戦魂名:伏龍』:蜀:[諸葛亮]
　:三国志で最も有名な軍略家</t>
  </si>
  <si>
    <r>
      <t>④『戦魂名:武聖』:蜀</t>
    </r>
    <r>
      <rPr>
        <sz val="10"/>
        <rFont val="ＭＳ ゴシック"/>
        <family val="3"/>
      </rPr>
      <t>:[</t>
    </r>
    <r>
      <rPr>
        <sz val="10"/>
        <rFont val="ＭＳ ゴシック"/>
        <family val="3"/>
      </rPr>
      <t>関羽</t>
    </r>
    <r>
      <rPr>
        <sz val="10"/>
        <rFont val="ＭＳ ゴシック"/>
        <family val="3"/>
      </rPr>
      <t>]</t>
    </r>
    <r>
      <rPr>
        <sz val="10"/>
        <rFont val="ＭＳ ゴシック"/>
        <family val="3"/>
      </rPr>
      <t xml:space="preserve">
　:商売の神様として祭られている</t>
    </r>
  </si>
  <si>
    <t>③『戦魂名:美喬』:呉:[小喬]
　:姉の[大喬]と共に[江東の二喬]と呼ばれた、三国志の絶世の美女</t>
  </si>
  <si>
    <t>攻+2､体回+6､防+6</t>
  </si>
  <si>
    <t>気+3､攻+8､体+40</t>
  </si>
  <si>
    <t>体+12､防+2､回効+1%</t>
  </si>
  <si>
    <t>体+30､防+2､回効+2%</t>
  </si>
  <si>
    <t>体+30､防+3､回効+1%</t>
  </si>
  <si>
    <t>体回+3､攻+6､防+2</t>
  </si>
  <si>
    <t>体回+5､攻+6､防+2</t>
  </si>
  <si>
    <t>体回+3､攻+4､防+4</t>
  </si>
  <si>
    <t>体回+2､攻+4､防+2</t>
  </si>
  <si>
    <t>回効+1%､体+20､気+8</t>
  </si>
  <si>
    <t>回効+1%､体+10､気+10</t>
  </si>
  <si>
    <t>攻+6､体回+6､防+4</t>
  </si>
  <si>
    <t>攻+4､体回+4､防+3</t>
  </si>
  <si>
    <t>回効+1%､気+8､攻+8</t>
  </si>
  <si>
    <t>回効+1%､気+4､攻+8</t>
  </si>
  <si>
    <t>回効+1%､気+3､攻+5</t>
  </si>
  <si>
    <t>①『戦魂名:隻眼』:魏:[夏侯惇]:[盲夏侯]と呼ばれた曹操軍を代表する武将の一人</t>
  </si>
  <si>
    <t>①『戦魂名:隻眼』:魏:[夏侯惇]
　:[盲夏侯]と呼ばれた曹操軍を代表する武将の一人</t>
  </si>
  <si>
    <t>防+1､体回+6､攻+12</t>
  </si>
  <si>
    <t>防+1､体回+6､攻+5*</t>
  </si>
  <si>
    <t>15秒間:1200体力､
10分間:体力上限+90</t>
  </si>
  <si>
    <t>15秒間:1500体力､
10分間:体力上限+120</t>
  </si>
  <si>
    <t>15秒間:1850体力､
10分間:体力上限+150</t>
  </si>
  <si>
    <t>15秒間:2300体力､
10分間:体力上限+165</t>
  </si>
  <si>
    <t>南蛮:
引換所</t>
  </si>
  <si>
    <t>象の肉
x2</t>
  </si>
  <si>
    <r>
      <t>金瓢箪:回+</t>
    </r>
    <r>
      <rPr>
        <sz val="10"/>
        <rFont val="ＭＳ ゴシック"/>
        <family val="3"/>
      </rPr>
      <t>1</t>
    </r>
    <r>
      <rPr>
        <sz val="10"/>
        <rFont val="ＭＳ ゴシック"/>
        <family val="3"/>
      </rPr>
      <t>､流耐+</t>
    </r>
    <r>
      <rPr>
        <sz val="10"/>
        <rFont val="ＭＳ ゴシック"/>
        <family val="3"/>
      </rPr>
      <t>1</t>
    </r>
  </si>
  <si>
    <t>落
鳳</t>
  </si>
  <si>
    <t>西
蜀</t>
  </si>
  <si>
    <r>
      <t>天空石x</t>
    </r>
    <r>
      <rPr>
        <sz val="10"/>
        <rFont val="ＭＳ ゴシック"/>
        <family val="3"/>
      </rPr>
      <t>5</t>
    </r>
  </si>
  <si>
    <t>Lv5:60
:五品武官
:逆賊の服(軽)</t>
  </si>
  <si>
    <t>Lv5:60
:五品武官
:逆賊回天の軽胸
(0/5)
{体力上昇}</t>
  </si>
  <si>
    <t>Lv5:60
:五品武官
:逆賊魂の軽胸
(0/5)
{気力上昇}</t>
  </si>
  <si>
    <t>Lv5:60
:五品文官
:補佐回天の軽鎧
(0/5)
{体力上昇}</t>
  </si>
  <si>
    <t>Lv5:60
:五品文官
:補佐魂の軽鎧
(0/5)
{気力上昇}</t>
  </si>
  <si>
    <t>Lv5:60
:五品武官
:捕虜回天の服
(0/5)
{体力上昇}</t>
  </si>
  <si>
    <t>Lv5:60
:五品武官
:捕虜魂の鎧
(0/5)
{気力上昇}</t>
  </si>
  <si>
    <t>Lv5:60
:五品武官
:逆賊の足衣(軽)</t>
  </si>
  <si>
    <t>Lv5:60
:五品文官
:補佐の足衣(軽)</t>
  </si>
  <si>
    <t>攻強+3%
命+3
回+3
付加ｽｷﾙ
:白虎怒号
(50ﾀﾞﾒ
+挑発)</t>
  </si>
  <si>
    <t>冬虫夏草x2</t>
  </si>
  <si>
    <t>玉晶</t>
  </si>
  <si>
    <t>晶塊x2</t>
  </si>
  <si>
    <t>回転薬</t>
  </si>
  <si>
    <t>思仙薬</t>
  </si>
  <si>
    <t>杜仲x2</t>
  </si>
  <si>
    <t>回復量は少なめだが、瞬時に体力回復するアイテム。(150~)</t>
  </si>
  <si>
    <t>巴蜀:
引換所</t>
  </si>
  <si>
    <t>仙桃</t>
  </si>
  <si>
    <t>象牙ｶｹﾗ
x3</t>
  </si>
  <si>
    <t>ｷﾊﾞﾅｵｳｷﾞx2</t>
  </si>
  <si>
    <t>鹿茸薬</t>
  </si>
  <si>
    <t>鹿茸x2</t>
  </si>
  <si>
    <r>
      <t>五行玉
(</t>
    </r>
    <r>
      <rPr>
        <sz val="10"/>
        <rFont val="ＭＳ ゴシック"/>
        <family val="3"/>
      </rPr>
      <t>雪連の芯x1
/妖折:依頼</t>
    </r>
    <r>
      <rPr>
        <sz val="10"/>
        <rFont val="ＭＳ ゴシック"/>
        <family val="3"/>
      </rPr>
      <t>)
四象玉
(</t>
    </r>
    <r>
      <rPr>
        <sz val="10"/>
        <rFont val="ＭＳ ゴシック"/>
        <family val="3"/>
      </rPr>
      <t>項王軍令x5
/無双:項王</t>
    </r>
    <r>
      <rPr>
        <sz val="10"/>
        <rFont val="ＭＳ ゴシック"/>
        <family val="3"/>
      </rPr>
      <t xml:space="preserve">)
碧碧魂
</t>
    </r>
    <r>
      <rPr>
        <sz val="10"/>
        <rFont val="ＭＳ ゴシック"/>
        <family val="3"/>
      </rPr>
      <t>(</t>
    </r>
    <r>
      <rPr>
        <sz val="10"/>
        <rFont val="ＭＳ ゴシック"/>
        <family val="3"/>
      </rPr>
      <t>項王軍令</t>
    </r>
    <r>
      <rPr>
        <sz val="10"/>
        <rFont val="ＭＳ ゴシック"/>
        <family val="3"/>
      </rPr>
      <t>x5
/</t>
    </r>
    <r>
      <rPr>
        <sz val="10"/>
        <rFont val="ＭＳ ゴシック"/>
        <family val="3"/>
      </rPr>
      <t>無双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項王</t>
    </r>
    <r>
      <rPr>
        <sz val="10"/>
        <rFont val="ＭＳ ゴシック"/>
        <family val="3"/>
      </rPr>
      <t>)</t>
    </r>
  </si>
  <si>
    <r>
      <t>五行玉
(妖折:依頼
/雪連の芯</t>
    </r>
    <r>
      <rPr>
        <sz val="10"/>
        <rFont val="ＭＳ ゴシック"/>
        <family val="3"/>
      </rPr>
      <t>x1</t>
    </r>
    <r>
      <rPr>
        <sz val="10"/>
        <rFont val="ＭＳ ゴシック"/>
        <family val="3"/>
      </rPr>
      <t xml:space="preserve">)
四象玉
</t>
    </r>
    <r>
      <rPr>
        <sz val="10"/>
        <rFont val="ＭＳ ゴシック"/>
        <family val="3"/>
      </rPr>
      <t>(</t>
    </r>
    <r>
      <rPr>
        <sz val="10"/>
        <rFont val="ＭＳ ゴシック"/>
        <family val="3"/>
      </rPr>
      <t>項王軍令</t>
    </r>
    <r>
      <rPr>
        <sz val="10"/>
        <rFont val="ＭＳ ゴシック"/>
        <family val="3"/>
      </rPr>
      <t>x5
/</t>
    </r>
    <r>
      <rPr>
        <sz val="10"/>
        <rFont val="ＭＳ ゴシック"/>
        <family val="3"/>
      </rPr>
      <t>無双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項王</t>
    </r>
    <r>
      <rPr>
        <sz val="10"/>
        <rFont val="ＭＳ ゴシック"/>
        <family val="3"/>
      </rPr>
      <t>)</t>
    </r>
    <r>
      <rPr>
        <sz val="10"/>
        <rFont val="ＭＳ ゴシック"/>
        <family val="3"/>
      </rPr>
      <t xml:space="preserve">
炎紅魂
</t>
    </r>
    <r>
      <rPr>
        <sz val="10"/>
        <rFont val="ＭＳ ゴシック"/>
        <family val="3"/>
      </rPr>
      <t>(</t>
    </r>
    <r>
      <rPr>
        <sz val="10"/>
        <rFont val="ＭＳ ゴシック"/>
        <family val="3"/>
      </rPr>
      <t>項王軍令</t>
    </r>
    <r>
      <rPr>
        <sz val="10"/>
        <rFont val="ＭＳ ゴシック"/>
        <family val="3"/>
      </rPr>
      <t>x5
/</t>
    </r>
    <r>
      <rPr>
        <sz val="10"/>
        <rFont val="ＭＳ ゴシック"/>
        <family val="3"/>
      </rPr>
      <t>無双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項王</t>
    </r>
    <r>
      <rPr>
        <sz val="10"/>
        <rFont val="ＭＳ ゴシック"/>
        <family val="3"/>
      </rPr>
      <t>)</t>
    </r>
  </si>
  <si>
    <t>□</t>
  </si>
  <si>
    <t>知力+5</t>
  </si>
  <si>
    <t>近接
両･軽</t>
  </si>
  <si>
    <t>身法+5､知力</t>
  </si>
  <si>
    <t>神威辟邪の手斧</t>
  </si>
  <si>
    <t>身法+5､魅力</t>
  </si>
  <si>
    <t>近接
両･？</t>
  </si>
  <si>
    <t>魅力</t>
  </si>
  <si>
    <t>魅力</t>
  </si>
  <si>
    <t>魅力+5､知力</t>
  </si>
  <si>
    <t>破陣級</t>
  </si>
  <si>
    <t>技巧</t>
  </si>
  <si>
    <t>技巧+5</t>
  </si>
  <si>
    <t>鋭敏+5､知力</t>
  </si>
  <si>
    <t>身法+5､武力</t>
  </si>
  <si>
    <t>魅力</t>
  </si>
  <si>
    <t>魅力+5</t>
  </si>
  <si>
    <t>魅力+5､技巧</t>
  </si>
  <si>
    <t>魅力+5､知力</t>
  </si>
  <si>
    <r>
      <t>魅力+5､知力</t>
    </r>
    <r>
      <rPr>
        <sz val="10"/>
        <rFont val="ＭＳ ゴシック"/>
        <family val="3"/>
      </rPr>
      <t>+5</t>
    </r>
  </si>
  <si>
    <t>知力</t>
  </si>
  <si>
    <t>知力+5</t>
  </si>
  <si>
    <t>神
匠</t>
  </si>
  <si>
    <t>方玉錠
[三級]</t>
  </si>
  <si>
    <t>堅玉錠
[二級]</t>
  </si>
  <si>
    <t>美玉錠
[一級]</t>
  </si>
  <si>
    <t>華玉錠
[特級]</t>
  </si>
  <si>
    <t>金剛砂</t>
  </si>
  <si>
    <t>神
匠</t>
  </si>
  <si>
    <t>倚天の剣</t>
  </si>
  <si>
    <t>倚天の剣</t>
  </si>
  <si>
    <t>鉛墨錠
[三級]</t>
  </si>
  <si>
    <t>至墨錠
[二級]</t>
  </si>
  <si>
    <t>彩墨錠
[一級]</t>
  </si>
  <si>
    <t>甘墨錠
[特級]</t>
  </si>
  <si>
    <t>磨岩砂</t>
  </si>
  <si>
    <t>の剣</t>
  </si>
  <si>
    <t>の剣</t>
  </si>
  <si>
    <t>重</t>
  </si>
  <si>
    <t>捕虜回天の肩あて</t>
  </si>
  <si>
    <t>鎮静魂の鎧</t>
  </si>
  <si>
    <t>草原の
におい袋</t>
  </si>
  <si>
    <r>
      <t>絹のにおい袋:攻</t>
    </r>
    <r>
      <rPr>
        <sz val="10"/>
        <rFont val="ＭＳ ゴシック"/>
        <family val="3"/>
      </rPr>
      <t>+1</t>
    </r>
    <r>
      <rPr>
        <sz val="10"/>
        <rFont val="ＭＳ ゴシック"/>
        <family val="3"/>
      </rPr>
      <t>､回</t>
    </r>
    <r>
      <rPr>
        <sz val="10"/>
        <rFont val="ＭＳ ゴシック"/>
        <family val="3"/>
      </rPr>
      <t>+2</t>
    </r>
  </si>
  <si>
    <t>薄紫玉</t>
  </si>
  <si>
    <t>身法+5､知力</t>
  </si>
  <si>
    <r>
      <t>身法+5､知力</t>
    </r>
    <r>
      <rPr>
        <sz val="10"/>
        <rFont val="ＭＳ ゴシック"/>
        <family val="3"/>
      </rPr>
      <t>+5</t>
    </r>
  </si>
  <si>
    <t>身法+5､魅力</t>
  </si>
  <si>
    <t>芭蕉の扇</t>
  </si>
  <si>
    <t>業火の扇</t>
  </si>
  <si>
    <t>知力+5､身法+5</t>
  </si>
  <si>
    <t>知力+5､魅力+5</t>
  </si>
  <si>
    <t>破陣級</t>
  </si>
  <si>
    <t>魅力</t>
  </si>
  <si>
    <t>合歡
の鈎</t>
  </si>
  <si>
    <t>魅力+5</t>
  </si>
  <si>
    <t>無双級</t>
  </si>
  <si>
    <t>無双合歡の鈎</t>
  </si>
  <si>
    <t>神威合歡の鈎</t>
  </si>
  <si>
    <t>魅力+5､武力</t>
  </si>
  <si>
    <t>風王の鈎</t>
  </si>
  <si>
    <t>破陣級</t>
  </si>
  <si>
    <t>身法</t>
  </si>
  <si>
    <t>鴛鴦
の金棒</t>
  </si>
  <si>
    <t>身法+5</t>
  </si>
  <si>
    <t>無双級</t>
  </si>
  <si>
    <t>無双鴛鴦の金棒</t>
  </si>
  <si>
    <t>神威鴛鴦の金棒</t>
  </si>
  <si>
    <t>身法+5､鋭敏+5</t>
  </si>
  <si>
    <t>近接
？･？</t>
  </si>
  <si>
    <t>破陣級</t>
  </si>
  <si>
    <t>身法</t>
  </si>
  <si>
    <r>
      <t>魅力+5､技巧</t>
    </r>
    <r>
      <rPr>
        <sz val="10"/>
        <rFont val="ＭＳ ゴシック"/>
        <family val="3"/>
      </rPr>
      <t>+5</t>
    </r>
  </si>
  <si>
    <t>神威法相の盾</t>
  </si>
  <si>
    <t>華光
の盾</t>
  </si>
  <si>
    <t>破陣級</t>
  </si>
  <si>
    <t>身法</t>
  </si>
  <si>
    <r>
      <t>身法+5､武力</t>
    </r>
    <r>
      <rPr>
        <sz val="10"/>
        <rFont val="ＭＳ ゴシック"/>
        <family val="3"/>
      </rPr>
      <t>+5</t>
    </r>
  </si>
  <si>
    <r>
      <t>身法+5､鋭敏</t>
    </r>
    <r>
      <rPr>
        <sz val="10"/>
        <rFont val="ＭＳ ゴシック"/>
        <family val="3"/>
      </rPr>
      <t>+5</t>
    </r>
  </si>
  <si>
    <t>無双級</t>
  </si>
  <si>
    <t>乾坤の環</t>
  </si>
  <si>
    <t>技巧+5､武力</t>
  </si>
  <si>
    <r>
      <t>技巧+5､武力</t>
    </r>
    <r>
      <rPr>
        <sz val="10"/>
        <rFont val="ＭＳ ゴシック"/>
        <family val="3"/>
      </rPr>
      <t>+5</t>
    </r>
  </si>
  <si>
    <t>神威幻妖の杖</t>
  </si>
  <si>
    <t>必要数</t>
  </si>
  <si>
    <t>武功行軍
太鼓</t>
  </si>
  <si>
    <t>華やかな
宮灯</t>
  </si>
  <si>
    <t>15秒間:2450体力､
10分間:体力上限+195</t>
  </si>
  <si>
    <r>
      <t>DROP</t>
    </r>
    <r>
      <rPr>
        <sz val="10"/>
        <rFont val="ＭＳ ゴシック"/>
        <family val="3"/>
      </rPr>
      <t>(征戦:黄巾)</t>
    </r>
  </si>
  <si>
    <t>水魂異宝 (*/08)
(2)気力回復速度+1
(3)制限耐+5
(4)回避+5
(5)断熱効果附加,暑さ天気影響減</t>
  </si>
  <si>
    <r>
      <t>百里香x</t>
    </r>
    <r>
      <rPr>
        <sz val="10"/>
        <rFont val="ＭＳ ゴシック"/>
        <family val="3"/>
      </rPr>
      <t>2</t>
    </r>
  </si>
  <si>
    <t>唐虞</t>
  </si>
  <si>
    <t>大還丹</t>
  </si>
  <si>
    <t>魅惑の花x2</t>
  </si>
  <si>
    <t>紫珠草x2</t>
  </si>
  <si>
    <t>解除丹</t>
  </si>
  <si>
    <t>高級肉まん･B級</t>
  </si>
  <si>
    <t>青梅･B級</t>
  </si>
  <si>
    <t>肉野菜炒め･B級</t>
  </si>
  <si>
    <t>肉スープ･B級</t>
  </si>
  <si>
    <t>上もも肉の丸焼き･B級</t>
  </si>
  <si>
    <t>丸サボテン</t>
  </si>
  <si>
    <t>金の
におい袋</t>
  </si>
  <si>
    <t>元装備名</t>
  </si>
  <si>
    <t>風水の輪
(図=ｸｼｬｰﾅ朝金貨x11
/楼蘭:依頼)
[陰陽棋(楼蘭:依頼)
､忘却酒(楼蘭:依頼)
､生死筆(楼蘭:依頼)]</t>
  </si>
  <si>
    <t>子午釘</t>
  </si>
  <si>
    <t>宝印</t>
  </si>
  <si>
    <t>入手</t>
  </si>
  <si>
    <t>金牛角
(雪連の芯x1
/妖折:依頼)
牛角
(軒轅護符x5
/無双:黄帝)
宝の袋
(軒轅護符x5
/無双:黄帝)</t>
  </si>
  <si>
    <t>西蜀竹製(演義:落鳳)</t>
  </si>
  <si>
    <t>生産:宝飾:宝物:ｾｯﾄ属性:材料</t>
  </si>
  <si>
    <r>
      <t>トルコ石x</t>
    </r>
    <r>
      <rPr>
        <sz val="10"/>
        <rFont val="ＭＳ ゴシック"/>
        <family val="3"/>
      </rPr>
      <t>5</t>
    </r>
  </si>
  <si>
    <r>
      <t>五曜の霊珠x</t>
    </r>
    <r>
      <rPr>
        <sz val="10"/>
        <rFont val="ＭＳ ゴシック"/>
        <family val="3"/>
      </rPr>
      <t>2</t>
    </r>
  </si>
  <si>
    <r>
      <t>秘銀印:防</t>
    </r>
    <r>
      <rPr>
        <sz val="10"/>
        <rFont val="ＭＳ ゴシック"/>
        <family val="3"/>
      </rPr>
      <t>+3</t>
    </r>
    <r>
      <rPr>
        <sz val="10"/>
        <rFont val="ＭＳ ゴシック"/>
        <family val="3"/>
      </rPr>
      <t>､命</t>
    </r>
    <r>
      <rPr>
        <sz val="10"/>
        <rFont val="ＭＳ ゴシック"/>
        <family val="3"/>
      </rPr>
      <t>+2</t>
    </r>
  </si>
  <si>
    <r>
      <t>-赤銅印</t>
    </r>
    <r>
      <rPr>
        <sz val="10"/>
        <rFont val="ＭＳ ゴシック"/>
        <family val="3"/>
      </rPr>
      <t>:防</t>
    </r>
    <r>
      <rPr>
        <sz val="10"/>
        <rFont val="ＭＳ ゴシック"/>
        <family val="3"/>
      </rPr>
      <t>+2</t>
    </r>
    <r>
      <rPr>
        <sz val="10"/>
        <rFont val="ＭＳ ゴシック"/>
        <family val="3"/>
      </rPr>
      <t>､命</t>
    </r>
    <r>
      <rPr>
        <sz val="10"/>
        <rFont val="ＭＳ ゴシック"/>
        <family val="3"/>
      </rPr>
      <t>+2</t>
    </r>
  </si>
  <si>
    <r>
      <t>-</t>
    </r>
    <r>
      <rPr>
        <sz val="10"/>
        <rFont val="ＭＳ ゴシック"/>
        <family val="3"/>
      </rPr>
      <t>天空石</t>
    </r>
  </si>
  <si>
    <r>
      <t>-黄玉壁</t>
    </r>
    <r>
      <rPr>
        <sz val="10"/>
        <rFont val="ＭＳ ゴシック"/>
        <family val="3"/>
      </rPr>
      <t>:攻</t>
    </r>
    <r>
      <rPr>
        <sz val="10"/>
        <rFont val="ＭＳ ゴシック"/>
        <family val="3"/>
      </rPr>
      <t>+3</t>
    </r>
  </si>
  <si>
    <r>
      <t>Lv5</t>
    </r>
    <r>
      <rPr>
        <sz val="10"/>
        <rFont val="ＭＳ ゴシック"/>
        <family val="3"/>
      </rPr>
      <t>:60</t>
    </r>
    <r>
      <rPr>
        <sz val="10"/>
        <rFont val="ＭＳ ゴシック"/>
        <family val="3"/>
      </rPr>
      <t>[</t>
    </r>
    <r>
      <rPr>
        <sz val="10"/>
        <rFont val="ＭＳ ゴシック"/>
        <family val="3"/>
      </rPr>
      <t>匠</t>
    </r>
    <r>
      <rPr>
        <sz val="10"/>
        <rFont val="ＭＳ ゴシック"/>
        <family val="3"/>
      </rPr>
      <t>]
（ﾗﾝﾀﾞﾑ属性)</t>
    </r>
  </si>
  <si>
    <r>
      <t>Lv5</t>
    </r>
    <r>
      <rPr>
        <sz val="10"/>
        <rFont val="ＭＳ ゴシック"/>
        <family val="3"/>
      </rPr>
      <t>:60</t>
    </r>
    <r>
      <rPr>
        <sz val="10"/>
        <rFont val="ＭＳ ゴシック"/>
        <family val="3"/>
      </rPr>
      <t>[</t>
    </r>
    <r>
      <rPr>
        <sz val="10"/>
        <rFont val="ＭＳ ゴシック"/>
        <family val="3"/>
      </rPr>
      <t>極</t>
    </r>
    <r>
      <rPr>
        <sz val="10"/>
        <rFont val="ＭＳ ゴシック"/>
        <family val="3"/>
      </rPr>
      <t>]
（ﾗﾝﾀﾞﾑ属性)</t>
    </r>
  </si>
  <si>
    <r>
      <t>Lv5</t>
    </r>
    <r>
      <rPr>
        <sz val="10"/>
        <rFont val="ＭＳ ゴシック"/>
        <family val="3"/>
      </rPr>
      <t>:60武器</t>
    </r>
  </si>
  <si>
    <r>
      <t>Lv5</t>
    </r>
    <r>
      <rPr>
        <sz val="10"/>
        <rFont val="ＭＳ ゴシック"/>
        <family val="3"/>
      </rPr>
      <t>:60武器</t>
    </r>
    <r>
      <rPr>
        <sz val="10"/>
        <rFont val="ＭＳ ゴシック"/>
        <family val="3"/>
      </rPr>
      <t xml:space="preserve">
</t>
    </r>
    <r>
      <rPr>
        <sz val="10"/>
        <rFont val="ＭＳ ゴシック"/>
        <family val="3"/>
      </rPr>
      <t>(再属性化)</t>
    </r>
  </si>
  <si>
    <r>
      <t>Lv5</t>
    </r>
    <r>
      <rPr>
        <sz val="10"/>
        <rFont val="ＭＳ ゴシック"/>
        <family val="3"/>
      </rPr>
      <t>:60武器</t>
    </r>
    <r>
      <rPr>
        <sz val="10"/>
        <rFont val="ＭＳ ゴシック"/>
        <family val="3"/>
      </rPr>
      <t xml:space="preserve">
(0/5)</t>
    </r>
  </si>
  <si>
    <r>
      <t>Lv5</t>
    </r>
    <r>
      <rPr>
        <sz val="10"/>
        <rFont val="ＭＳ ゴシック"/>
        <family val="3"/>
      </rPr>
      <t>:60武器</t>
    </r>
    <r>
      <rPr>
        <sz val="10"/>
        <rFont val="ＭＳ ゴシック"/>
        <family val="3"/>
      </rPr>
      <t xml:space="preserve">
(</t>
    </r>
    <r>
      <rPr>
        <sz val="10"/>
        <rFont val="ＭＳ ゴシック"/>
        <family val="3"/>
      </rPr>
      <t>1</t>
    </r>
    <r>
      <rPr>
        <sz val="10"/>
        <rFont val="ＭＳ ゴシック"/>
        <family val="3"/>
      </rPr>
      <t>/5</t>
    </r>
    <r>
      <rPr>
        <sz val="10"/>
        <rFont val="ＭＳ ゴシック"/>
        <family val="3"/>
      </rPr>
      <t>-5/5</t>
    </r>
    <r>
      <rPr>
        <sz val="10"/>
        <rFont val="ＭＳ ゴシック"/>
        <family val="3"/>
      </rPr>
      <t>)</t>
    </r>
  </si>
  <si>
    <r>
      <t>Lv5</t>
    </r>
    <r>
      <rPr>
        <sz val="10"/>
        <rFont val="ＭＳ ゴシック"/>
        <family val="3"/>
      </rPr>
      <t>:60武器</t>
    </r>
    <r>
      <rPr>
        <sz val="10"/>
        <rFont val="ＭＳ ゴシック"/>
        <family val="3"/>
      </rPr>
      <t xml:space="preserve">
</t>
    </r>
    <r>
      <rPr>
        <sz val="10"/>
        <rFont val="ＭＳ ゴシック"/>
        <family val="3"/>
      </rPr>
      <t>(5/5)</t>
    </r>
  </si>
  <si>
    <r>
      <t>Lv6</t>
    </r>
    <r>
      <rPr>
        <sz val="10"/>
        <rFont val="ＭＳ ゴシック"/>
        <family val="3"/>
      </rPr>
      <t>:60武器
:五品官職
:</t>
    </r>
    <r>
      <rPr>
        <sz val="10"/>
        <rFont val="ＭＳ ゴシック"/>
        <family val="3"/>
      </rPr>
      <t xml:space="preserve">武器
</t>
    </r>
  </si>
  <si>
    <t>翡翠貨幣:緑(皇榜クエ)</t>
  </si>
  <si>
    <t>釣り,日常ｸｴ</t>
  </si>
  <si>
    <t>釣り,日常ｸｴ</t>
  </si>
  <si>
    <t>翡翠貨幣:緑(皇榜クエ)</t>
  </si>
  <si>
    <t>止血薬</t>
  </si>
  <si>
    <t>水晶紙幣:青(皇榜クエ)</t>
  </si>
  <si>
    <t>張民</t>
  </si>
  <si>
    <t>トルコ石x5</t>
  </si>
  <si>
    <t>五曜の霊珠x2</t>
  </si>
  <si>
    <t>張庭</t>
  </si>
  <si>
    <t>8x5</t>
  </si>
  <si>
    <t>5x2</t>
  </si>
  <si>
    <t>鉛墨錠</t>
  </si>
  <si>
    <t>白銀の塊</t>
  </si>
  <si>
    <t>白銀の塊</t>
  </si>
  <si>
    <t>甘墨錠</t>
  </si>
  <si>
    <t>至墨錠</t>
  </si>
  <si>
    <t>至墨錠</t>
  </si>
  <si>
    <t>彩墨錠</t>
  </si>
  <si>
    <t>彩墨錠</t>
  </si>
  <si>
    <t>方玉錠</t>
  </si>
  <si>
    <t>鋼</t>
  </si>
  <si>
    <t>鉄</t>
  </si>
  <si>
    <t>青銅</t>
  </si>
  <si>
    <t>玉錠</t>
  </si>
  <si>
    <t>堅玉錠</t>
  </si>
  <si>
    <t>堅玉錠</t>
  </si>
  <si>
    <t>美玉錠</t>
  </si>
  <si>
    <t>美玉錠</t>
  </si>
  <si>
    <t>華玉錠</t>
  </si>
  <si>
    <t>蒲
興</t>
  </si>
  <si>
    <t>NP
C</t>
  </si>
  <si>
    <t>蒲
元</t>
  </si>
  <si>
    <t>生産Lv</t>
  </si>
  <si>
    <t>調理</t>
  </si>
  <si>
    <t>鍛冶</t>
  </si>
  <si>
    <t>騎乗</t>
  </si>
  <si>
    <t>経験値</t>
  </si>
  <si>
    <t>裁縫</t>
  </si>
  <si>
    <t>成長</t>
  </si>
  <si>
    <r>
      <t>西蜀軍力図:釣,地締石</t>
    </r>
    <r>
      <rPr>
        <sz val="10"/>
        <rFont val="ＭＳ ゴシック"/>
        <family val="3"/>
      </rPr>
      <t>:翡8</t>
    </r>
  </si>
  <si>
    <t>帯飾り</t>
  </si>
  <si>
    <t>水
晶</t>
  </si>
  <si>
    <t>白虎太鼓</t>
  </si>
  <si>
    <t>酸棗壁</t>
  </si>
  <si>
    <t>天の傘</t>
  </si>
  <si>
    <t>翼屏風</t>
  </si>
  <si>
    <t>追撃軍令(外伝:劉備)</t>
  </si>
  <si>
    <t>山水屏風</t>
  </si>
  <si>
    <t>国戦褒賞(国戦)</t>
  </si>
  <si>
    <t>羅綾の傘</t>
  </si>
  <si>
    <t>紫綬彩印</t>
  </si>
  <si>
    <t>Lv5:60
:五品武官
:逆賊魂の軽胸
(軽)(5/5)</t>
  </si>
  <si>
    <t>Lv5:60
:五品文官
:補佐回天の軽胸
(軽)(5/5)</t>
  </si>
  <si>
    <t>Lv5:60
:五品文官
:補佐魂の軽胸
(軽)(5/5)</t>
  </si>
  <si>
    <r>
      <t>喪失釘←図:付ﾀﾞﾒ+</t>
    </r>
    <r>
      <rPr>
        <sz val="10"/>
        <rFont val="ＭＳ ゴシック"/>
        <family val="3"/>
      </rPr>
      <t>5</t>
    </r>
    <r>
      <rPr>
        <sz val="10"/>
        <rFont val="ＭＳ ゴシック"/>
        <family val="3"/>
      </rPr>
      <t>､回+1</t>
    </r>
  </si>
  <si>
    <r>
      <t>秘銀印←図:</t>
    </r>
    <r>
      <rPr>
        <sz val="10"/>
        <rFont val="ＭＳ ゴシック"/>
        <family val="3"/>
      </rPr>
      <t>防+3､命+2</t>
    </r>
  </si>
  <si>
    <r>
      <t>牛太鼓←図</t>
    </r>
    <r>
      <rPr>
        <sz val="10"/>
        <rFont val="ＭＳ ゴシック"/>
        <family val="3"/>
      </rPr>
      <t>:命+2､回+2</t>
    </r>
  </si>
  <si>
    <r>
      <t>西蜀軍力図:体</t>
    </r>
    <r>
      <rPr>
        <sz val="10"/>
        <rFont val="ＭＳ ゴシック"/>
        <family val="3"/>
      </rPr>
      <t>+30</t>
    </r>
    <r>
      <rPr>
        <sz val="10"/>
        <rFont val="ＭＳ ゴシック"/>
        <family val="3"/>
      </rPr>
      <t>､攻</t>
    </r>
    <r>
      <rPr>
        <sz val="10"/>
        <rFont val="ＭＳ ゴシック"/>
        <family val="3"/>
      </rPr>
      <t>+1</t>
    </r>
  </si>
  <si>
    <t>分類</t>
  </si>
  <si>
    <t>Lv5:60
:五品武官
:逆賊回天の軽胸
(軽)(5/5)</t>
  </si>
  <si>
    <t>蛇の胆のう</t>
  </si>
  <si>
    <t>生産</t>
  </si>
  <si>
    <t>－</t>
  </si>
  <si>
    <t>NO</t>
  </si>
  <si>
    <t>画像</t>
  </si>
  <si>
    <t>価格</t>
  </si>
  <si>
    <t>ﾛﾚ</t>
  </si>
  <si>
    <r>
      <t>金宮灯:ﾀﾞﾒ耐</t>
    </r>
    <r>
      <rPr>
        <sz val="10"/>
        <rFont val="ＭＳ ゴシック"/>
        <family val="3"/>
      </rPr>
      <t>+1､</t>
    </r>
    <r>
      <rPr>
        <sz val="10"/>
        <rFont val="ＭＳ ゴシック"/>
        <family val="3"/>
      </rPr>
      <t>直ﾀﾞﾒ耐</t>
    </r>
    <r>
      <rPr>
        <sz val="10"/>
        <rFont val="ＭＳ ゴシック"/>
        <family val="3"/>
      </rPr>
      <t>+3</t>
    </r>
  </si>
  <si>
    <t>←図:華やかな宮灯</t>
  </si>
  <si>
    <r>
      <t>金鱗網←図
:攻</t>
    </r>
    <r>
      <rPr>
        <sz val="10"/>
        <rFont val="ＭＳ ゴシック"/>
        <family val="3"/>
      </rPr>
      <t>+5</t>
    </r>
    <r>
      <rPr>
        <sz val="10"/>
        <rFont val="ＭＳ ゴシック"/>
        <family val="3"/>
      </rPr>
      <t>､攻強</t>
    </r>
    <r>
      <rPr>
        <sz val="10"/>
        <rFont val="ＭＳ ゴシック"/>
        <family val="3"/>
      </rPr>
      <t>+2%</t>
    </r>
    <r>
      <rPr>
        <sz val="10"/>
        <rFont val="ＭＳ ゴシック"/>
        <family val="3"/>
      </rPr>
      <t>､回</t>
    </r>
    <r>
      <rPr>
        <sz val="10"/>
        <rFont val="ＭＳ ゴシック"/>
        <family val="3"/>
      </rPr>
      <t>+2</t>
    </r>
  </si>
  <si>
    <r>
      <t>銀鱗網</t>
    </r>
    <r>
      <rPr>
        <sz val="10"/>
        <rFont val="ＭＳ ゴシック"/>
        <family val="3"/>
      </rPr>
      <t>:攻+1､回+2</t>
    </r>
  </si>
  <si>
    <r>
      <t>DROP</t>
    </r>
    <r>
      <rPr>
        <sz val="10"/>
        <rFont val="ＭＳ ゴシック"/>
        <family val="3"/>
      </rPr>
      <t>(</t>
    </r>
    <r>
      <rPr>
        <sz val="10"/>
        <rFont val="ＭＳ ゴシック"/>
        <family val="3"/>
      </rPr>
      <t>演義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落鳳坡</t>
    </r>
    <r>
      <rPr>
        <sz val="10"/>
        <rFont val="ＭＳ ゴシック"/>
        <family val="3"/>
      </rPr>
      <t>)</t>
    </r>
  </si>
  <si>
    <r>
      <t>赤金瓢箪←図:回</t>
    </r>
    <r>
      <rPr>
        <sz val="10"/>
        <rFont val="ＭＳ ゴシック"/>
        <family val="3"/>
      </rPr>
      <t>+2､</t>
    </r>
    <r>
      <rPr>
        <sz val="10"/>
        <rFont val="ＭＳ ゴシック"/>
        <family val="3"/>
      </rPr>
      <t>流耐</t>
    </r>
    <r>
      <rPr>
        <sz val="10"/>
        <rFont val="ＭＳ ゴシック"/>
        <family val="3"/>
      </rPr>
      <t>+2</t>
    </r>
  </si>
  <si>
    <r>
      <t>西蜀軍力図:体</t>
    </r>
    <r>
      <rPr>
        <sz val="10"/>
        <rFont val="ＭＳ ゴシック"/>
        <family val="3"/>
      </rPr>
      <t>+30､</t>
    </r>
    <r>
      <rPr>
        <sz val="10"/>
        <rFont val="ＭＳ ゴシック"/>
        <family val="3"/>
      </rPr>
      <t>攻</t>
    </r>
    <r>
      <rPr>
        <sz val="10"/>
        <rFont val="ＭＳ ゴシック"/>
        <family val="3"/>
      </rPr>
      <t>+1</t>
    </r>
  </si>
  <si>
    <t>無双傾国の舞</t>
  </si>
  <si>
    <t>魅力+5､身法+5</t>
  </si>
  <si>
    <t>神威傾国の舞</t>
  </si>
  <si>
    <r>
      <t>魅力+5､知力</t>
    </r>
    <r>
      <rPr>
        <sz val="10"/>
        <rFont val="ＭＳ ゴシック"/>
        <family val="3"/>
      </rPr>
      <t>+5</t>
    </r>
  </si>
  <si>
    <t>身法</t>
  </si>
  <si>
    <t>神威夜暗の扇</t>
  </si>
  <si>
    <t>知力</t>
  </si>
  <si>
    <t>無双日華の扇</t>
  </si>
  <si>
    <r>
      <t>知力+5､技巧</t>
    </r>
    <r>
      <rPr>
        <sz val="10"/>
        <rFont val="ＭＳ ゴシック"/>
        <family val="3"/>
      </rPr>
      <t>+5</t>
    </r>
  </si>
  <si>
    <t>武力+5､鋭敏</t>
  </si>
  <si>
    <t>武力+5､身法</t>
  </si>
  <si>
    <t>武力+5､身法+5</t>
  </si>
  <si>
    <t>技巧+5､知力</t>
  </si>
  <si>
    <t>技巧+5､知力+5</t>
  </si>
  <si>
    <t>-</t>
  </si>
  <si>
    <t>銀ｷﾞﾂﾈの尾</t>
  </si>
  <si>
    <t>オオカミ肉</t>
  </si>
  <si>
    <t>珍味</t>
  </si>
  <si>
    <t>ｵｵｶﾐの足</t>
  </si>
  <si>
    <t>百花の漬け</t>
  </si>
  <si>
    <r>
      <t>Lv</t>
    </r>
    <r>
      <rPr>
        <sz val="10"/>
        <rFont val="ＭＳ ゴシック"/>
        <family val="3"/>
      </rPr>
      <t>7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7</t>
    </r>
    <r>
      <rPr>
        <sz val="10"/>
        <rFont val="ＭＳ ゴシック"/>
        <family val="3"/>
      </rPr>
      <t>0武器
:五品官職
:レシピ</t>
    </r>
  </si>
  <si>
    <r>
      <t xml:space="preserve">Lv7:70武器
:五品官職
</t>
    </r>
    <r>
      <rPr>
        <sz val="10"/>
        <rFont val="ＭＳ ゴシック"/>
        <family val="3"/>
      </rPr>
      <t>(破陣級系)</t>
    </r>
    <r>
      <rPr>
        <sz val="10"/>
        <rFont val="ＭＳ ゴシック"/>
        <family val="3"/>
      </rPr>
      <t xml:space="preserve">
</t>
    </r>
    <r>
      <rPr>
        <sz val="10"/>
        <rFont val="ＭＳ ゴシック"/>
        <family val="3"/>
      </rPr>
      <t>{技+5}{+}</t>
    </r>
  </si>
  <si>
    <r>
      <t xml:space="preserve">Lv7:70武器
:五品官職
</t>
    </r>
    <r>
      <rPr>
        <sz val="10"/>
        <rFont val="ＭＳ ゴシック"/>
        <family val="3"/>
      </rPr>
      <t>(追風級系)</t>
    </r>
    <r>
      <rPr>
        <sz val="10"/>
        <rFont val="ＭＳ ゴシック"/>
        <family val="3"/>
      </rPr>
      <t xml:space="preserve">
</t>
    </r>
    <r>
      <rPr>
        <sz val="10"/>
        <rFont val="ＭＳ ゴシック"/>
        <family val="3"/>
      </rPr>
      <t>{鋭+5}{+}</t>
    </r>
  </si>
  <si>
    <t>15秒間:0900体力､
10分間:非戦闘:体回復+5</t>
  </si>
  <si>
    <t>15秒間:1150体力､
10分間:非戦闘:体回復+6</t>
  </si>
  <si>
    <r>
      <t>荊襄行軍図←図
:体</t>
    </r>
    <r>
      <rPr>
        <sz val="10"/>
        <rFont val="ＭＳ ゴシック"/>
        <family val="3"/>
      </rPr>
      <t>+45､</t>
    </r>
    <r>
      <rPr>
        <sz val="10"/>
        <rFont val="ＭＳ ゴシック"/>
        <family val="3"/>
      </rPr>
      <t>附ﾀﾞﾒ</t>
    </r>
    <r>
      <rPr>
        <sz val="10"/>
        <rFont val="ＭＳ ゴシック"/>
        <family val="3"/>
      </rPr>
      <t>+3</t>
    </r>
  </si>
  <si>
    <t>腰</t>
  </si>
  <si>
    <t>腕</t>
  </si>
  <si>
    <t>青屏風</t>
  </si>
  <si>
    <t>玉瓢箪</t>
  </si>
  <si>
    <t>演義:落鳳坡:DROP</t>
  </si>
  <si>
    <t>赫赤玉</t>
  </si>
  <si>
    <t>象の鼻</t>
  </si>
  <si>
    <t>神威六合の棍</t>
  </si>
  <si>
    <t>無双八荒の棍</t>
  </si>
  <si>
    <t>神威八荒の棍</t>
  </si>
  <si>
    <t xml:space="preserve"> 武器:昇級/成長</t>
  </si>
  <si>
    <t>技巧+5､魅力</t>
  </si>
  <si>
    <r>
      <t>技巧+5､魅力</t>
    </r>
    <r>
      <rPr>
        <sz val="10"/>
        <rFont val="ＭＳ ゴシック"/>
        <family val="3"/>
      </rPr>
      <t>+5</t>
    </r>
  </si>
  <si>
    <t>持国の棍</t>
  </si>
  <si>
    <t>多聞の棍</t>
  </si>
  <si>
    <t>増長の棍</t>
  </si>
  <si>
    <t>無双六合の棍</t>
  </si>
  <si>
    <t>透甲石
(王道巻物x1
/演義:荊襄)
錦帯の錦
(勲功100
/関中:宝見)</t>
  </si>
  <si>
    <t>におい
袋</t>
  </si>
  <si>
    <t>Sh</t>
  </si>
  <si>
    <t>職
人</t>
  </si>
  <si>
    <t>銀雲の鎧の欠片
(民心巻物x3
/演義:荊襄)</t>
  </si>
  <si>
    <t>凌霄石
雪松香</t>
  </si>
  <si>
    <t>Lv6:60:従四･五品</t>
  </si>
  <si>
    <t>明心
の軽胸</t>
  </si>
  <si>
    <t>肩</t>
  </si>
  <si>
    <t>振武
の軽肩</t>
  </si>
  <si>
    <t>回天級</t>
  </si>
  <si>
    <t>振武回天の軽肩</t>
  </si>
  <si>
    <t>雲狼
の軽肩</t>
  </si>
  <si>
    <t>回天級</t>
  </si>
  <si>
    <t>雲狼回天の軽肩</t>
  </si>
  <si>
    <t>体力､流耐</t>
  </si>
  <si>
    <t>魂級</t>
  </si>
  <si>
    <t>振武魂の軽肩</t>
  </si>
  <si>
    <t>雲狼魂の軽肩</t>
  </si>
  <si>
    <t>気力､封耐</t>
  </si>
  <si>
    <t>揚武
の靴</t>
  </si>
  <si>
    <t>回天級</t>
  </si>
  <si>
    <t>揚武回天の靴</t>
  </si>
  <si>
    <t>雲狼
の靴</t>
  </si>
  <si>
    <t>雲狼回天の靴</t>
  </si>
  <si>
    <t>揚武魂の靴</t>
  </si>
  <si>
    <t>雲狼魂の靴</t>
  </si>
  <si>
    <t>歴武
の帯</t>
  </si>
  <si>
    <t>歴武回天の帯</t>
  </si>
  <si>
    <t>雲狼
の帯</t>
  </si>
  <si>
    <t>雲狼回天の帯</t>
  </si>
  <si>
    <t>体力､流耐</t>
  </si>
  <si>
    <t>魂級</t>
  </si>
  <si>
    <t>歴武魂の帯</t>
  </si>
  <si>
    <t>雲狼魂の帯</t>
  </si>
  <si>
    <t>広武
の腕</t>
  </si>
  <si>
    <t>広武回天の腕</t>
  </si>
  <si>
    <t>雲狼
の腕</t>
  </si>
  <si>
    <t>雲狼回天の腕</t>
  </si>
  <si>
    <t>広武魂の腕</t>
  </si>
  <si>
    <t>雲狼魂の腕</t>
  </si>
  <si>
    <t>建武
の脚</t>
  </si>
  <si>
    <t>C</t>
  </si>
  <si>
    <t>Lv6:60
:従四品武官
:定遠の軽胸</t>
  </si>
  <si>
    <t>Lv6:60
:従四品文官
:朝儀の軽胸</t>
  </si>
  <si>
    <t>Lv6:60
:従四品文官
:朝儀の軽胸(軽)</t>
  </si>
  <si>
    <t>15秒間:1350体力､
10分間:非戦闘:体回復+7</t>
  </si>
  <si>
    <t>15秒間:1700体力､
10分間:非戦闘:体回復+9</t>
  </si>
  <si>
    <t>15秒間:2200体力､
10分間:非戦闘:体回復+11</t>
  </si>
  <si>
    <t>15秒間:2350体力､
10分間:非戦闘:体回復+11</t>
  </si>
  <si>
    <t>鳥の骨</t>
  </si>
  <si>
    <t>珍味･熊の手招き</t>
  </si>
  <si>
    <t>熊の手</t>
  </si>
  <si>
    <t>珍味･狐の嫁入り</t>
  </si>
  <si>
    <t>材料名</t>
  </si>
  <si>
    <t>4</t>
  </si>
  <si>
    <t>火魂異宝 (*/08)
(2)命中+3
(3)攻撃+6
(4)ｸﾘﾃｨｶﾙ+3
(5)防寒効果附加,風雪天気影響減</t>
  </si>
  <si>
    <t>瑠璃瓢箪</t>
  </si>
  <si>
    <t>無双天禄の手斧</t>
  </si>
  <si>
    <t>青龍の手斧</t>
  </si>
  <si>
    <t>玄武の手斧</t>
  </si>
  <si>
    <t>白虎の手斧</t>
  </si>
  <si>
    <t>朱雀の手斧</t>
  </si>
  <si>
    <r>
      <t>身法+5､武力</t>
    </r>
    <r>
      <rPr>
        <sz val="10"/>
        <rFont val="ＭＳ ゴシック"/>
        <family val="3"/>
      </rPr>
      <t>+5</t>
    </r>
  </si>
  <si>
    <t>身法+5､武力</t>
  </si>
  <si>
    <t>無双天相の爪</t>
  </si>
  <si>
    <t>神威天相の爪</t>
  </si>
  <si>
    <r>
      <t>魅力+5､技巧</t>
    </r>
    <r>
      <rPr>
        <sz val="10"/>
        <rFont val="ＭＳ ゴシック"/>
        <family val="3"/>
      </rPr>
      <t>+5</t>
    </r>
  </si>
  <si>
    <t>修羅の爪</t>
  </si>
  <si>
    <t>夜叉の爪</t>
  </si>
  <si>
    <t>羅刹の爪</t>
  </si>
  <si>
    <t>天龍の爪</t>
  </si>
  <si>
    <t>朱紋破陣
の長刀</t>
  </si>
  <si>
    <t>朱紋追風
の長刀</t>
  </si>
  <si>
    <t>追風真紅
の槍</t>
  </si>
  <si>
    <t>独角破陣
の棍</t>
  </si>
  <si>
    <t>鳥金破陣
の剣</t>
  </si>
  <si>
    <t>鳥金追風
の剣</t>
  </si>
  <si>
    <t>金背破陣
の手斧</t>
  </si>
  <si>
    <t>無双華光の盾</t>
  </si>
  <si>
    <t>雷光の盾</t>
  </si>
  <si>
    <t>氷壁の盾</t>
  </si>
  <si>
    <t>環</t>
  </si>
  <si>
    <t>杖</t>
  </si>
  <si>
    <t>舞</t>
  </si>
  <si>
    <t>無双傾城の舞</t>
  </si>
  <si>
    <t>魅力+5､身法</t>
  </si>
  <si>
    <r>
      <t>魅力+5､知力</t>
    </r>
    <r>
      <rPr>
        <sz val="10"/>
        <rFont val="ＭＳ ゴシック"/>
        <family val="3"/>
      </rPr>
      <t>+5</t>
    </r>
  </si>
  <si>
    <t>扇</t>
  </si>
  <si>
    <t>破陣級</t>
  </si>
  <si>
    <t>身法+5､武力</t>
  </si>
  <si>
    <r>
      <t>身法+5､武力</t>
    </r>
    <r>
      <rPr>
        <sz val="10"/>
        <rFont val="ＭＳ ゴシック"/>
        <family val="3"/>
      </rPr>
      <t>+5</t>
    </r>
  </si>
  <si>
    <r>
      <t>身法+5､鋭敏</t>
    </r>
    <r>
      <rPr>
        <sz val="10"/>
        <rFont val="ＭＳ ゴシック"/>
        <family val="3"/>
      </rPr>
      <t>+5</t>
    </r>
  </si>
  <si>
    <t>弓</t>
  </si>
  <si>
    <r>
      <t>武力+</t>
    </r>
    <r>
      <rPr>
        <sz val="10"/>
        <rFont val="ＭＳ ゴシック"/>
        <family val="3"/>
      </rPr>
      <t>5､</t>
    </r>
    <r>
      <rPr>
        <sz val="10"/>
        <rFont val="ＭＳ ゴシック"/>
        <family val="3"/>
      </rPr>
      <t>技巧</t>
    </r>
    <r>
      <rPr>
        <sz val="10"/>
        <rFont val="ＭＳ ゴシック"/>
        <family val="3"/>
      </rPr>
      <t>+5</t>
    </r>
  </si>
  <si>
    <t>神威斬山の長刀</t>
  </si>
  <si>
    <t>武力+5､身法</t>
  </si>
  <si>
    <r>
      <t>武力+5､身法</t>
    </r>
    <r>
      <rPr>
        <sz val="10"/>
        <rFont val="ＭＳ ゴシック"/>
        <family val="3"/>
      </rPr>
      <t>+5</t>
    </r>
  </si>
  <si>
    <t>追風級</t>
  </si>
  <si>
    <t>鋭敏</t>
  </si>
  <si>
    <t>無双級</t>
  </si>
  <si>
    <t>無双斬水の長刀</t>
  </si>
  <si>
    <t>鋭敏+5､知力</t>
  </si>
  <si>
    <r>
      <t>鋭敏+5､知力</t>
    </r>
    <r>
      <rPr>
        <sz val="10"/>
        <rFont val="ＭＳ ゴシック"/>
        <family val="3"/>
      </rPr>
      <t>+5</t>
    </r>
  </si>
  <si>
    <t>神威級</t>
  </si>
  <si>
    <t>神威斬水の長刀</t>
  </si>
  <si>
    <t>鋭敏+5､魅力</t>
  </si>
  <si>
    <t>青龍の長刀</t>
  </si>
  <si>
    <r>
      <t>鋭敏+5､魅力</t>
    </r>
    <r>
      <rPr>
        <sz val="10"/>
        <rFont val="ＭＳ ゴシック"/>
        <family val="3"/>
      </rPr>
      <t>+5</t>
    </r>
  </si>
  <si>
    <t>鋭敏</t>
  </si>
  <si>
    <t>無双黒蛇の槍</t>
  </si>
  <si>
    <t>鋭敏+5､武力</t>
  </si>
  <si>
    <r>
      <t>鋭敏+5､武力</t>
    </r>
    <r>
      <rPr>
        <sz val="10"/>
        <rFont val="ＭＳ ゴシック"/>
        <family val="3"/>
      </rPr>
      <t>+5</t>
    </r>
  </si>
  <si>
    <t>神威黒蛇の槍</t>
  </si>
  <si>
    <t>鋭敏+5､技巧</t>
  </si>
  <si>
    <t>武力</t>
  </si>
  <si>
    <t>無双画竜の戟</t>
  </si>
  <si>
    <t>武力+5､鋭敏+5</t>
  </si>
  <si>
    <t>武力+5､技巧</t>
  </si>
  <si>
    <t>龍王の戟</t>
  </si>
  <si>
    <t>武力+5､技巧+5</t>
  </si>
  <si>
    <t>魅力</t>
  </si>
  <si>
    <t>魅力+5､技巧</t>
  </si>
  <si>
    <t>魅力+5､技巧+5</t>
  </si>
  <si>
    <t>魅力+5､身法</t>
  </si>
  <si>
    <t>破天の戟</t>
  </si>
  <si>
    <t>魅力+5､身法+5</t>
  </si>
  <si>
    <t>技巧</t>
  </si>
  <si>
    <t>無双太公の戦斧</t>
  </si>
  <si>
    <t>技巧+5､武力</t>
  </si>
  <si>
    <t>神威太公の戦斧</t>
  </si>
  <si>
    <t>技巧+5､鋭敏</t>
  </si>
  <si>
    <t>無双級</t>
  </si>
  <si>
    <t>神威級</t>
  </si>
  <si>
    <t>雷王の鈎</t>
  </si>
  <si>
    <t>身法</t>
  </si>
  <si>
    <t>身法+5､鋭敏</t>
  </si>
  <si>
    <t>神威級</t>
  </si>
  <si>
    <t>神威華光の盾</t>
  </si>
  <si>
    <t>技巧+5､武力+5</t>
  </si>
  <si>
    <t>神威傾城の舞</t>
  </si>
  <si>
    <r>
      <t>技巧+5､鋭敏</t>
    </r>
    <r>
      <rPr>
        <sz val="10"/>
        <rFont val="ＭＳ ゴシック"/>
        <family val="3"/>
      </rPr>
      <t>+5</t>
    </r>
  </si>
  <si>
    <t>魅力</t>
  </si>
  <si>
    <t>黒墨玉</t>
  </si>
  <si>
    <t>シカの肝臓
x2</t>
  </si>
  <si>
    <t>土魂異宝 (*/08)
(2)ｸﾘﾃｨｶﾙ+1
(3)攻上限+10
(4)ｸﾘﾃｨｶﾙﾀﾞﾒｰｼﾞ+10%
(5)防水効果附加､長雨天気影響減</t>
  </si>
  <si>
    <t>西涼行軍図</t>
  </si>
  <si>
    <t>彩綾</t>
  </si>
  <si>
    <t>五曜の霊珠</t>
  </si>
  <si>
    <t>トルコ石</t>
  </si>
  <si>
    <t>南蛮行軍図</t>
  </si>
  <si>
    <t>江南行軍図</t>
  </si>
  <si>
    <t>荊襄行軍図</t>
  </si>
  <si>
    <t>Lv5:60
:五品文官
:補佐の肩あて(軽)</t>
  </si>
  <si>
    <t>基地
-軍医</t>
  </si>
  <si>
    <t>天香丸</t>
  </si>
  <si>
    <t>清風丹</t>
  </si>
  <si>
    <t>ｴﾝ州
特製軟膏</t>
  </si>
  <si>
    <t>軍使者
-陳圭
-陳登</t>
  </si>
  <si>
    <t>青糸草
香油(課金)</t>
  </si>
  <si>
    <t>下ﾋ青蓉丸</t>
  </si>
  <si>
    <r>
      <t>3</t>
    </r>
    <r>
      <rPr>
        <sz val="10"/>
        <rFont val="ＭＳ ゴシック"/>
        <family val="3"/>
      </rPr>
      <t>0</t>
    </r>
    <r>
      <rPr>
        <sz val="10"/>
        <rFont val="ＭＳ ゴシック"/>
        <family val="3"/>
      </rPr>
      <t>00体力</t>
    </r>
  </si>
  <si>
    <t>Lv5:60
:五品武官
:捕虜の肩あて(重)</t>
  </si>
  <si>
    <t>瓢箪</t>
  </si>
  <si>
    <t>3</t>
  </si>
  <si>
    <t>圭壁</t>
  </si>
  <si>
    <t>屏風</t>
  </si>
  <si>
    <t>3</t>
  </si>
  <si>
    <t>陣太鼓</t>
  </si>
  <si>
    <t>3</t>
  </si>
  <si>
    <t>鐘</t>
  </si>
  <si>
    <t>金魂異宝 (*/10)
(2)攻撃速度+5%
(3)附加ダメージ+10
(4)攻撃強度+5%
(5)不動効果附加,地動天気影響減</t>
  </si>
  <si>
    <t>翡翠貨幣:緑(皇榜クエ)</t>
  </si>
  <si>
    <t>釣り</t>
  </si>
  <si>
    <t>水晶紙幣:青(皇榜クエ)</t>
  </si>
  <si>
    <t>引換品/入手方法</t>
  </si>
  <si>
    <t>釣り,日常ｸｴ</t>
  </si>
  <si>
    <t>印綬飾り帯</t>
  </si>
  <si>
    <t>金霊魂</t>
  </si>
  <si>
    <t>薄青玉</t>
  </si>
  <si>
    <t>群青玉</t>
  </si>
  <si>
    <t>陽炎石</t>
  </si>
  <si>
    <t>天空石</t>
  </si>
  <si>
    <t>トルコ石</t>
  </si>
  <si>
    <t>青波石</t>
  </si>
  <si>
    <t>桃紅玉</t>
  </si>
  <si>
    <t>地図</t>
  </si>
  <si>
    <t>松青玉</t>
  </si>
  <si>
    <t>特殊
法</t>
  </si>
  <si>
    <t>特殊
弓</t>
  </si>
  <si>
    <t>神級</t>
  </si>
  <si>
    <t>Lv6:60
:従四品武官
:定遠回天の軽胸
(0/5)
{体力上昇}</t>
  </si>
  <si>
    <t>Lv6:60
:従四品武官
:定遠回天の軽胸
(1/5)
{体力上昇}</t>
  </si>
  <si>
    <t>Lv6:60
:従四品武官
:定遠魂の軽胸
(0/5)
{気力上昇}</t>
  </si>
  <si>
    <t>Lv6:60
:従四品武官
:定遠魂の軽胸
(1/5)
{気力上昇}</t>
  </si>
  <si>
    <t>Lv6:60
:従四品武官
:定遠魂の軽胸
(2/5-5/5)
{気力上昇}</t>
  </si>
  <si>
    <t>Lv6:60
:従四品武官
:定遠回天の軽胸
(2/5-5/5)
{体力上昇}</t>
  </si>
  <si>
    <t>Lv6:60
:従四品文官
:朝儀回天の軽胸
(0/5)
{体力上昇}</t>
  </si>
  <si>
    <t>Lv6:60
:従四品文官
:朝儀魂の軽胸
(0/5)
{気力上昇}</t>
  </si>
  <si>
    <t>花蕊</t>
  </si>
  <si>
    <t>ホイコーロー</t>
  </si>
  <si>
    <t>金口の帯飾り</t>
  </si>
  <si>
    <t>大賢良師符紙</t>
  </si>
  <si>
    <t>大賢良師符令</t>
  </si>
  <si>
    <t>ウコン玉</t>
  </si>
  <si>
    <t>地締石</t>
  </si>
  <si>
    <t>逆賊
の服</t>
  </si>
  <si>
    <t>逆賊回天の軽胸</t>
  </si>
  <si>
    <t>定遠
の軽胸</t>
  </si>
  <si>
    <t>回天級</t>
  </si>
  <si>
    <t>定遠回天の軽胸</t>
  </si>
  <si>
    <t>体力､流耐</t>
  </si>
  <si>
    <t>破軍
の軽胸</t>
  </si>
  <si>
    <t>天輔級</t>
  </si>
  <si>
    <t>破軍天輔の軽胸</t>
  </si>
  <si>
    <t>魂級</t>
  </si>
  <si>
    <t>逆賊回天級</t>
  </si>
  <si>
    <t>定遠魂の軽胸</t>
  </si>
  <si>
    <t>気力､封耐</t>
  </si>
  <si>
    <t>地佑級</t>
  </si>
  <si>
    <t>破軍地佑の軽胸</t>
  </si>
  <si>
    <t>逆賊
の足衣</t>
  </si>
  <si>
    <t>逆賊回天の軽足</t>
  </si>
  <si>
    <t>定遠
の足衣</t>
  </si>
  <si>
    <t>定遠回天の足衣</t>
  </si>
  <si>
    <t>逆賊級の軽足</t>
  </si>
  <si>
    <t>定遠魂の足衣</t>
  </si>
  <si>
    <t>肩</t>
  </si>
  <si>
    <t>逆賊回天の軽肩</t>
  </si>
  <si>
    <t>定遠
の肩あて</t>
  </si>
  <si>
    <t>定遠回天の肩あて</t>
  </si>
  <si>
    <t>逆賊級の軽肩</t>
  </si>
  <si>
    <t>定遠魂の肩あて</t>
  </si>
  <si>
    <t>逆賊
の靴</t>
  </si>
  <si>
    <t>逆賊回天の鞋</t>
  </si>
  <si>
    <t>定遠
の靴</t>
  </si>
  <si>
    <t>定遠回天の靴</t>
  </si>
  <si>
    <t>逆賊級の鞋</t>
  </si>
  <si>
    <t>定遠魂の靴</t>
  </si>
  <si>
    <t>逆賊
の腰巻</t>
  </si>
  <si>
    <t>逆賊回天の軽腰</t>
  </si>
  <si>
    <t>定遠
の腰巻</t>
  </si>
  <si>
    <t>定遠回天の腰巻</t>
  </si>
  <si>
    <t>天輔級</t>
  </si>
  <si>
    <t>定遠魂の腰巻</t>
  </si>
  <si>
    <t>逆賊
の籠手</t>
  </si>
  <si>
    <t>生産:調合</t>
  </si>
  <si>
    <t>生産:救命</t>
  </si>
  <si>
    <r>
      <t>6s:</t>
    </r>
    <r>
      <rPr>
        <sz val="10"/>
        <rFont val="ＭＳ ゴシック"/>
        <family val="3"/>
      </rPr>
      <t>0</t>
    </r>
    <r>
      <rPr>
        <sz val="10"/>
        <rFont val="ＭＳ ゴシック"/>
        <family val="3"/>
      </rPr>
      <t>30体力/s
CD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20s</t>
    </r>
  </si>
  <si>
    <r>
      <t>6s:</t>
    </r>
    <r>
      <rPr>
        <sz val="10"/>
        <rFont val="ＭＳ ゴシック"/>
        <family val="3"/>
      </rPr>
      <t>0</t>
    </r>
    <r>
      <rPr>
        <sz val="10"/>
        <rFont val="ＭＳ ゴシック"/>
        <family val="3"/>
      </rPr>
      <t xml:space="preserve">40体力/s
</t>
    </r>
    <r>
      <rPr>
        <sz val="10"/>
        <rFont val="ＭＳ ゴシック"/>
        <family val="3"/>
      </rPr>
      <t>CD:</t>
    </r>
    <r>
      <rPr>
        <sz val="10"/>
        <rFont val="ＭＳ ゴシック"/>
        <family val="3"/>
      </rPr>
      <t>20s</t>
    </r>
  </si>
  <si>
    <r>
      <t>6s:</t>
    </r>
    <r>
      <rPr>
        <sz val="10"/>
        <rFont val="ＭＳ ゴシック"/>
        <family val="3"/>
      </rPr>
      <t>67</t>
    </r>
    <r>
      <rPr>
        <sz val="10"/>
        <rFont val="ＭＳ ゴシック"/>
        <family val="3"/>
      </rPr>
      <t xml:space="preserve">0体力/s
</t>
    </r>
    <r>
      <rPr>
        <sz val="10"/>
        <rFont val="ＭＳ ゴシック"/>
        <family val="3"/>
      </rPr>
      <t>CD:</t>
    </r>
    <r>
      <rPr>
        <sz val="10"/>
        <rFont val="ＭＳ ゴシック"/>
        <family val="3"/>
      </rPr>
      <t>20s</t>
    </r>
  </si>
  <si>
    <r>
      <t>6s:</t>
    </r>
    <r>
      <rPr>
        <sz val="10"/>
        <rFont val="ＭＳ ゴシック"/>
        <family val="3"/>
      </rPr>
      <t>84</t>
    </r>
    <r>
      <rPr>
        <sz val="10"/>
        <rFont val="ＭＳ ゴシック"/>
        <family val="3"/>
      </rPr>
      <t xml:space="preserve">0体力/s
</t>
    </r>
    <r>
      <rPr>
        <sz val="10"/>
        <rFont val="ＭＳ ゴシック"/>
        <family val="3"/>
      </rPr>
      <t>CD:</t>
    </r>
    <r>
      <rPr>
        <sz val="10"/>
        <rFont val="ＭＳ ゴシック"/>
        <family val="3"/>
      </rPr>
      <t>20s</t>
    </r>
  </si>
  <si>
    <r>
      <t>6s:</t>
    </r>
    <r>
      <rPr>
        <sz val="10"/>
        <rFont val="ＭＳ ゴシック"/>
        <family val="3"/>
      </rPr>
      <t>63</t>
    </r>
    <r>
      <rPr>
        <sz val="10"/>
        <rFont val="ＭＳ ゴシック"/>
        <family val="3"/>
      </rPr>
      <t xml:space="preserve">0体力/s
</t>
    </r>
    <r>
      <rPr>
        <sz val="10"/>
        <rFont val="ＭＳ ゴシック"/>
        <family val="3"/>
      </rPr>
      <t>CD:</t>
    </r>
    <r>
      <rPr>
        <sz val="10"/>
        <rFont val="ＭＳ ゴシック"/>
        <family val="3"/>
      </rPr>
      <t>20s</t>
    </r>
  </si>
  <si>
    <r>
      <t>6s:</t>
    </r>
    <r>
      <rPr>
        <sz val="10"/>
        <rFont val="ＭＳ ゴシック"/>
        <family val="3"/>
      </rPr>
      <t>59</t>
    </r>
    <r>
      <rPr>
        <sz val="10"/>
        <rFont val="ＭＳ ゴシック"/>
        <family val="3"/>
      </rPr>
      <t xml:space="preserve">0体力/s
</t>
    </r>
    <r>
      <rPr>
        <sz val="10"/>
        <rFont val="ＭＳ ゴシック"/>
        <family val="3"/>
      </rPr>
      <t>CD:</t>
    </r>
    <r>
      <rPr>
        <sz val="10"/>
        <rFont val="ＭＳ ゴシック"/>
        <family val="3"/>
      </rPr>
      <t>20s</t>
    </r>
  </si>
  <si>
    <r>
      <t>6s:</t>
    </r>
    <r>
      <rPr>
        <sz val="10"/>
        <rFont val="ＭＳ ゴシック"/>
        <family val="3"/>
      </rPr>
      <t>55</t>
    </r>
    <r>
      <rPr>
        <sz val="10"/>
        <rFont val="ＭＳ ゴシック"/>
        <family val="3"/>
      </rPr>
      <t xml:space="preserve">0体力/s
</t>
    </r>
    <r>
      <rPr>
        <sz val="10"/>
        <rFont val="ＭＳ ゴシック"/>
        <family val="3"/>
      </rPr>
      <t>CD:</t>
    </r>
    <r>
      <rPr>
        <sz val="10"/>
        <rFont val="ＭＳ ゴシック"/>
        <family val="3"/>
      </rPr>
      <t>20s</t>
    </r>
  </si>
  <si>
    <r>
      <t>6s:</t>
    </r>
    <r>
      <rPr>
        <sz val="10"/>
        <rFont val="ＭＳ ゴシック"/>
        <family val="3"/>
      </rPr>
      <t>51</t>
    </r>
    <r>
      <rPr>
        <sz val="10"/>
        <rFont val="ＭＳ ゴシック"/>
        <family val="3"/>
      </rPr>
      <t xml:space="preserve">0体力/s
</t>
    </r>
    <r>
      <rPr>
        <sz val="10"/>
        <rFont val="ＭＳ ゴシック"/>
        <family val="3"/>
      </rPr>
      <t>CD:</t>
    </r>
    <r>
      <rPr>
        <sz val="10"/>
        <rFont val="ＭＳ ゴシック"/>
        <family val="3"/>
      </rPr>
      <t>20s</t>
    </r>
  </si>
  <si>
    <r>
      <t>6s:</t>
    </r>
    <r>
      <rPr>
        <sz val="10"/>
        <rFont val="ＭＳ ゴシック"/>
        <family val="3"/>
      </rPr>
      <t>47</t>
    </r>
    <r>
      <rPr>
        <sz val="10"/>
        <rFont val="ＭＳ ゴシック"/>
        <family val="3"/>
      </rPr>
      <t xml:space="preserve">0体力/s
</t>
    </r>
    <r>
      <rPr>
        <sz val="10"/>
        <rFont val="ＭＳ ゴシック"/>
        <family val="3"/>
      </rPr>
      <t>CD:</t>
    </r>
    <r>
      <rPr>
        <sz val="10"/>
        <rFont val="ＭＳ ゴシック"/>
        <family val="3"/>
      </rPr>
      <t>20s</t>
    </r>
  </si>
  <si>
    <r>
      <t>6s:</t>
    </r>
    <r>
      <rPr>
        <sz val="10"/>
        <rFont val="ＭＳ ゴシック"/>
        <family val="3"/>
      </rPr>
      <t>82</t>
    </r>
    <r>
      <rPr>
        <sz val="10"/>
        <rFont val="ＭＳ ゴシック"/>
        <family val="3"/>
      </rPr>
      <t xml:space="preserve">0体力/s
</t>
    </r>
    <r>
      <rPr>
        <sz val="10"/>
        <rFont val="ＭＳ ゴシック"/>
        <family val="3"/>
      </rPr>
      <t>CD:</t>
    </r>
    <r>
      <rPr>
        <sz val="10"/>
        <rFont val="ＭＳ ゴシック"/>
        <family val="3"/>
      </rPr>
      <t>20s</t>
    </r>
  </si>
  <si>
    <r>
      <t>6s:</t>
    </r>
    <r>
      <rPr>
        <sz val="10"/>
        <rFont val="ＭＳ ゴシック"/>
        <family val="3"/>
      </rPr>
      <t>43</t>
    </r>
    <r>
      <rPr>
        <sz val="10"/>
        <rFont val="ＭＳ ゴシック"/>
        <family val="3"/>
      </rPr>
      <t xml:space="preserve">0体力/s
</t>
    </r>
    <r>
      <rPr>
        <sz val="10"/>
        <rFont val="ＭＳ ゴシック"/>
        <family val="3"/>
      </rPr>
      <t>CD:</t>
    </r>
    <r>
      <rPr>
        <sz val="10"/>
        <rFont val="ＭＳ ゴシック"/>
        <family val="3"/>
      </rPr>
      <t>20s</t>
    </r>
  </si>
  <si>
    <r>
      <t>6s:</t>
    </r>
    <r>
      <rPr>
        <sz val="10"/>
        <rFont val="ＭＳ ゴシック"/>
        <family val="3"/>
      </rPr>
      <t>40</t>
    </r>
    <r>
      <rPr>
        <sz val="10"/>
        <rFont val="ＭＳ ゴシック"/>
        <family val="3"/>
      </rPr>
      <t xml:space="preserve">0体力/s
</t>
    </r>
    <r>
      <rPr>
        <sz val="10"/>
        <rFont val="ＭＳ ゴシック"/>
        <family val="3"/>
      </rPr>
      <t>CD:</t>
    </r>
    <r>
      <rPr>
        <sz val="10"/>
        <rFont val="ＭＳ ゴシック"/>
        <family val="3"/>
      </rPr>
      <t>20s</t>
    </r>
  </si>
  <si>
    <r>
      <t>6s:</t>
    </r>
    <r>
      <rPr>
        <sz val="10"/>
        <rFont val="ＭＳ ゴシック"/>
        <family val="3"/>
      </rPr>
      <t>37</t>
    </r>
    <r>
      <rPr>
        <sz val="10"/>
        <rFont val="ＭＳ ゴシック"/>
        <family val="3"/>
      </rPr>
      <t xml:space="preserve">0体力/s
</t>
    </r>
    <r>
      <rPr>
        <sz val="10"/>
        <rFont val="ＭＳ ゴシック"/>
        <family val="3"/>
      </rPr>
      <t>CD:</t>
    </r>
    <r>
      <rPr>
        <sz val="10"/>
        <rFont val="ＭＳ ゴシック"/>
        <family val="3"/>
      </rPr>
      <t>20s</t>
    </r>
  </si>
  <si>
    <r>
      <t>6s:</t>
    </r>
    <r>
      <rPr>
        <sz val="10"/>
        <rFont val="ＭＳ ゴシック"/>
        <family val="3"/>
      </rPr>
      <t>0</t>
    </r>
    <r>
      <rPr>
        <sz val="10"/>
        <rFont val="ＭＳ ゴシック"/>
        <family val="3"/>
      </rPr>
      <t>60体力/s</t>
    </r>
    <r>
      <rPr>
        <sz val="10"/>
        <rFont val="ＭＳ ゴシック"/>
        <family val="3"/>
      </rPr>
      <t xml:space="preserve">
CD:20s</t>
    </r>
  </si>
  <si>
    <r>
      <t>6s:</t>
    </r>
    <r>
      <rPr>
        <sz val="10"/>
        <rFont val="ＭＳ ゴシック"/>
        <family val="3"/>
      </rPr>
      <t>32</t>
    </r>
    <r>
      <rPr>
        <sz val="10"/>
        <rFont val="ＭＳ ゴシック"/>
        <family val="3"/>
      </rPr>
      <t>0体力/s</t>
    </r>
    <r>
      <rPr>
        <sz val="10"/>
        <rFont val="ＭＳ ゴシック"/>
        <family val="3"/>
      </rPr>
      <t xml:space="preserve">
CD:20s</t>
    </r>
  </si>
  <si>
    <r>
      <t>6s:</t>
    </r>
    <r>
      <rPr>
        <sz val="10"/>
        <rFont val="ＭＳ ゴシック"/>
        <family val="3"/>
      </rPr>
      <t>30</t>
    </r>
    <r>
      <rPr>
        <sz val="10"/>
        <rFont val="ＭＳ ゴシック"/>
        <family val="3"/>
      </rPr>
      <t>0体力/s</t>
    </r>
    <r>
      <rPr>
        <sz val="10"/>
        <rFont val="ＭＳ ゴシック"/>
        <family val="3"/>
      </rPr>
      <t xml:space="preserve">
CD:20s</t>
    </r>
  </si>
  <si>
    <r>
      <t>6s:</t>
    </r>
    <r>
      <rPr>
        <sz val="10"/>
        <rFont val="ＭＳ ゴシック"/>
        <family val="3"/>
      </rPr>
      <t>25</t>
    </r>
    <r>
      <rPr>
        <sz val="10"/>
        <rFont val="ＭＳ ゴシック"/>
        <family val="3"/>
      </rPr>
      <t>0体力/s</t>
    </r>
    <r>
      <rPr>
        <sz val="10"/>
        <rFont val="ＭＳ ゴシック"/>
        <family val="3"/>
      </rPr>
      <t xml:space="preserve">
CD:20s</t>
    </r>
  </si>
  <si>
    <r>
      <t>6s:</t>
    </r>
    <r>
      <rPr>
        <sz val="10"/>
        <rFont val="ＭＳ ゴシック"/>
        <family val="3"/>
      </rPr>
      <t>19</t>
    </r>
    <r>
      <rPr>
        <sz val="10"/>
        <rFont val="ＭＳ ゴシック"/>
        <family val="3"/>
      </rPr>
      <t>0体力/s</t>
    </r>
    <r>
      <rPr>
        <sz val="10"/>
        <rFont val="ＭＳ ゴシック"/>
        <family val="3"/>
      </rPr>
      <t xml:space="preserve">
CD:20s</t>
    </r>
  </si>
  <si>
    <r>
      <t>6s:</t>
    </r>
    <r>
      <rPr>
        <sz val="10"/>
        <rFont val="ＭＳ ゴシック"/>
        <family val="3"/>
      </rPr>
      <t>14</t>
    </r>
    <r>
      <rPr>
        <sz val="10"/>
        <rFont val="ＭＳ ゴシック"/>
        <family val="3"/>
      </rPr>
      <t>0体力/s</t>
    </r>
    <r>
      <rPr>
        <sz val="10"/>
        <rFont val="ＭＳ ゴシック"/>
        <family val="3"/>
      </rPr>
      <t xml:space="preserve">
CD:20s</t>
    </r>
  </si>
  <si>
    <r>
      <t>6s:</t>
    </r>
    <r>
      <rPr>
        <sz val="10"/>
        <rFont val="ＭＳ ゴシック"/>
        <family val="3"/>
      </rPr>
      <t>10</t>
    </r>
    <r>
      <rPr>
        <sz val="10"/>
        <rFont val="ＭＳ ゴシック"/>
        <family val="3"/>
      </rPr>
      <t>0体力/s</t>
    </r>
    <r>
      <rPr>
        <sz val="10"/>
        <rFont val="ＭＳ ゴシック"/>
        <family val="3"/>
      </rPr>
      <t xml:space="preserve">
CD:20s</t>
    </r>
  </si>
  <si>
    <t>逆賊回天の軽腕</t>
  </si>
  <si>
    <t>定遠
の籠手</t>
  </si>
  <si>
    <t>定遠回天の籠手</t>
  </si>
  <si>
    <t>逆賊級の軽腕</t>
  </si>
  <si>
    <t>定遠魂の籠手</t>
  </si>
  <si>
    <t>補佐
の服</t>
  </si>
  <si>
    <t>補佐回天の軽胸</t>
  </si>
  <si>
    <t>朝儀
の軽胸</t>
  </si>
  <si>
    <t>朝儀回天の軽胸</t>
  </si>
  <si>
    <t>文昌
の軽胸</t>
  </si>
  <si>
    <t>文昌天輔の軽胸</t>
  </si>
  <si>
    <t>補佐回天級</t>
  </si>
  <si>
    <t>朝儀魂の軽胸</t>
  </si>
  <si>
    <t>補佐
の足衣</t>
  </si>
  <si>
    <t>補佐回天の軽足</t>
  </si>
  <si>
    <t>朝儀
の足衣</t>
  </si>
  <si>
    <t>朝儀回天の足衣</t>
  </si>
  <si>
    <t>補佐級の軽足</t>
  </si>
  <si>
    <t>朝儀魂の足衣</t>
  </si>
  <si>
    <t>補佐
の肩あて</t>
  </si>
  <si>
    <t>補佐回天の軽肩</t>
  </si>
  <si>
    <t>朝儀
の肩あて</t>
  </si>
  <si>
    <t>朝儀回天の肩あて</t>
  </si>
  <si>
    <t>補佐級の軽肩</t>
  </si>
  <si>
    <t>朝儀魂の肩あて</t>
  </si>
  <si>
    <t>補佐
の靴</t>
  </si>
  <si>
    <t>補佐回天の鞋</t>
  </si>
  <si>
    <t>朝儀
の靴</t>
  </si>
  <si>
    <t>朝儀回天の靴</t>
  </si>
  <si>
    <t>補佐級の鞋</t>
  </si>
  <si>
    <t>朝儀魂の靴</t>
  </si>
  <si>
    <t>補佐
の腰巻</t>
  </si>
  <si>
    <t>補佐回天の軽腰</t>
  </si>
  <si>
    <t>朝儀
の腰巻</t>
  </si>
  <si>
    <t>朝儀回天の腰巻</t>
  </si>
  <si>
    <t>補佐級の軽腰</t>
  </si>
  <si>
    <t>朝儀魂の腰巻</t>
  </si>
  <si>
    <t>補佐
の籠手</t>
  </si>
  <si>
    <t>補佐回天の軽腕</t>
  </si>
  <si>
    <t>朝儀
の籠手</t>
  </si>
  <si>
    <t>朝儀回天の籠手</t>
  </si>
  <si>
    <t>補佐級の軽腕</t>
  </si>
  <si>
    <t>朝儀魂の籠手</t>
  </si>
  <si>
    <t>虎烈
の鎧</t>
  </si>
  <si>
    <t>虎烈回天の鎧</t>
  </si>
  <si>
    <t>狂獅
の鎧</t>
  </si>
  <si>
    <t>回天級</t>
  </si>
  <si>
    <t>狂獅回天の鎧</t>
  </si>
  <si>
    <t>体力､流耐</t>
  </si>
  <si>
    <t>太淵
の鎧</t>
  </si>
  <si>
    <t>天輔級</t>
  </si>
  <si>
    <t>太淵天輔の鎧</t>
  </si>
  <si>
    <t>魂級</t>
  </si>
  <si>
    <t>虎烈魂の鎧</t>
  </si>
  <si>
    <t>狂獅魂の鎧</t>
  </si>
  <si>
    <t>気力､封耐</t>
  </si>
  <si>
    <t>地佑級</t>
  </si>
  <si>
    <t>重</t>
  </si>
  <si>
    <t>猛虎
の足衣</t>
  </si>
  <si>
    <t>猛虎回天の足衣</t>
  </si>
  <si>
    <t>狂獅回天の脚</t>
  </si>
  <si>
    <t>猛虎魂の足衣</t>
  </si>
  <si>
    <t>狂獅魂の脚</t>
  </si>
  <si>
    <t>虎威
の肩あて</t>
  </si>
  <si>
    <t>虎威回天の肩あて</t>
  </si>
  <si>
    <t>狂獅
の肩鎧</t>
  </si>
  <si>
    <t>狂獅回天の肩鎧</t>
  </si>
  <si>
    <t>虎威魂の肩あて</t>
  </si>
  <si>
    <t>狂獅魂の肩鎧</t>
  </si>
  <si>
    <t>伏虎
の靴</t>
  </si>
  <si>
    <t>伏虎回天の靴</t>
  </si>
  <si>
    <t>狂獅
の靴</t>
  </si>
  <si>
    <t>狂獅回天の靴</t>
  </si>
  <si>
    <t>伏虎魂の靴</t>
  </si>
  <si>
    <t>狂獅魂の靴</t>
  </si>
  <si>
    <t>虎牙
の腰巻</t>
  </si>
  <si>
    <t>虎牙回天の腰巻</t>
  </si>
  <si>
    <t>狂獅回天の帯</t>
  </si>
  <si>
    <t>虎牙魂の腰巻</t>
  </si>
  <si>
    <t>狂獅魂の帯</t>
  </si>
  <si>
    <t>虎爪
の籠手</t>
  </si>
  <si>
    <t>虎爪回天の籠手</t>
  </si>
  <si>
    <t>狂獅回天の腕</t>
  </si>
  <si>
    <t>天輔級</t>
  </si>
  <si>
    <t>体力､流耐</t>
  </si>
  <si>
    <t>魂級</t>
  </si>
  <si>
    <t>虎爪魂の籠手</t>
  </si>
  <si>
    <t>狂獅魂の腕</t>
  </si>
  <si>
    <t>捕虜
の鎧</t>
  </si>
  <si>
    <t>捕虜回天の鎧</t>
  </si>
  <si>
    <t>平戎
の鎧</t>
  </si>
  <si>
    <t>平戎回天の鎧</t>
  </si>
  <si>
    <t>雷音
の鎧</t>
  </si>
  <si>
    <t>雷音天輔の鎧</t>
  </si>
  <si>
    <t>捕虜魂の鎧</t>
  </si>
  <si>
    <t>平戎魂の鎧</t>
  </si>
  <si>
    <t>捕虜
の足衣</t>
  </si>
  <si>
    <t>捕虜回天の足衣</t>
  </si>
  <si>
    <t>平戎回天の脚</t>
  </si>
  <si>
    <t>捕虜魂の足衣</t>
  </si>
  <si>
    <t>平戎魂の脚</t>
  </si>
  <si>
    <t>平戎
の肩鎧</t>
  </si>
  <si>
    <t>平戎回天の肩鎧</t>
  </si>
  <si>
    <t>捕虜魂の肩あて</t>
  </si>
  <si>
    <t>平戎魂の肩鎧</t>
  </si>
  <si>
    <t>捕虜
の靴</t>
  </si>
  <si>
    <t>捕虜回天の靴</t>
  </si>
  <si>
    <t>平戎
の靴</t>
  </si>
  <si>
    <t>平戎回天の靴</t>
  </si>
  <si>
    <t>捕虜魂の靴</t>
  </si>
  <si>
    <t>平戎魂の靴</t>
  </si>
  <si>
    <t>捕虜
の腰巻</t>
  </si>
  <si>
    <t>捕虜回天の腰巻</t>
  </si>
  <si>
    <t>平戎回天の帯</t>
  </si>
  <si>
    <t>捕虜魂の腰巻</t>
  </si>
  <si>
    <t>平戎魂の帯</t>
  </si>
  <si>
    <t>捕虜
の籠手</t>
  </si>
  <si>
    <t>捕虜回天の籠手</t>
  </si>
  <si>
    <t>平戎回天の腕</t>
  </si>
  <si>
    <t>捕虜魂の籠手</t>
  </si>
  <si>
    <t>平戎魂の腕</t>
  </si>
  <si>
    <t>鎮静
の鎧</t>
  </si>
  <si>
    <t>鎮静回天の軽胸</t>
  </si>
  <si>
    <t>安国
の鎧</t>
  </si>
  <si>
    <t>安国回天の鎧</t>
  </si>
  <si>
    <t>文殊
の鎧</t>
  </si>
  <si>
    <t>文殊天輔の鎧</t>
  </si>
  <si>
    <t>安国魂の鎧</t>
  </si>
  <si>
    <t>鎮静
の足衣</t>
  </si>
  <si>
    <t>鎮静回天の足衣</t>
  </si>
  <si>
    <t>安国回天の脚</t>
  </si>
  <si>
    <t>鎮静魂の足衣</t>
  </si>
  <si>
    <t>安国魂の脚</t>
  </si>
  <si>
    <t>鎮静
の肩あて</t>
  </si>
  <si>
    <t>鎮静回天の肩あて</t>
  </si>
  <si>
    <t>安国
の肩鎧</t>
  </si>
  <si>
    <t>安国回天の肩鎧</t>
  </si>
  <si>
    <t>鎮静魂の肩あて</t>
  </si>
  <si>
    <t>安国魂の肩鎧</t>
  </si>
  <si>
    <t>鎮静
の靴</t>
  </si>
  <si>
    <t>鎮静回天の靴</t>
  </si>
  <si>
    <t>安国
の靴</t>
  </si>
  <si>
    <t>安国回天の靴</t>
  </si>
  <si>
    <t>鎮静魂の靴</t>
  </si>
  <si>
    <t>安国魂の靴</t>
  </si>
  <si>
    <t>鎮静
の腰巻</t>
  </si>
  <si>
    <t>鎮静回天の腰巻</t>
  </si>
  <si>
    <t>安国回天の帯</t>
  </si>
  <si>
    <t>鎮静魂の腰巻</t>
  </si>
  <si>
    <t>安国魂の帯</t>
  </si>
  <si>
    <t>回+3
ﾀﾞﾒ耐+5
制限耐+3</t>
  </si>
  <si>
    <t>平蛮決勝
図</t>
  </si>
  <si>
    <t>体+100
防+6
身+3</t>
  </si>
  <si>
    <t>←図:</t>
  </si>
  <si>
    <t>草原の
仙人袋</t>
  </si>
  <si>
    <t>気+15
回+3
回効+5%
智+3
*付加ｽｷﾙ
:Lv2薬効
の香</t>
  </si>
  <si>
    <t>地図</t>
  </si>
  <si>
    <t>塞外風物
図</t>
  </si>
  <si>
    <t>体+100
ｸﾘ+1
武+3</t>
  </si>
  <si>
    <t>沼の兵長賞状(七星)</t>
  </si>
  <si>
    <t>五岳天命
図</t>
  </si>
  <si>
    <t>体+80
ｸﾘﾀﾞﾒ+5%
鋭+3
*付加ｽｷﾙ
:Lv2洞察眼</t>
  </si>
  <si>
    <t>帯飾り</t>
  </si>
  <si>
    <t>長江水兵賞状</t>
  </si>
  <si>
    <t>炎帝天師
の帯飾り</t>
  </si>
  <si>
    <t>攻+20
ｸﾘ+1
ｸﾘﾀﾞﾒ+5%</t>
  </si>
  <si>
    <t>凰舞七星
の帯飾り</t>
  </si>
  <si>
    <t>攻+10
ｸﾘ+3
ﾀﾞﾒ耐+3
制耐+5</t>
  </si>
  <si>
    <t>防+5
回+3
ﾀﾞﾒ耐+3
制耐+5</t>
  </si>
  <si>
    <t>沼の兵長賞状(七星)</t>
  </si>
  <si>
    <t>百煉天舞
の帯飾り</t>
  </si>
  <si>
    <t>←図:百煉天舞の帯飾り</t>
  </si>
  <si>
    <t>←図:草原の仙人袋</t>
  </si>
  <si>
    <t>←図:平蛮決勝図</t>
  </si>
  <si>
    <t>←図:錦のにおい袋</t>
  </si>
  <si>
    <t>鎮静
の籠手</t>
  </si>
  <si>
    <t>鎮静回天の籠手</t>
  </si>
  <si>
    <t>安国回天の腕</t>
  </si>
  <si>
    <t>鎮静魂の籠手</t>
  </si>
  <si>
    <t>安国魂の腕</t>
  </si>
  <si>
    <t>剣南茶葉
x2</t>
  </si>
  <si>
    <t>青城茶</t>
  </si>
  <si>
    <t>青城茶葉
x2</t>
  </si>
  <si>
    <t>龍井</t>
  </si>
  <si>
    <t>西湖茶
(2.5S)x2</t>
  </si>
  <si>
    <t>太湖茶</t>
  </si>
  <si>
    <t>太湖茶葉
(2.7S)x2</t>
  </si>
  <si>
    <t>幻雪茶</t>
  </si>
  <si>
    <t>幻雪茶葉
x2</t>
  </si>
  <si>
    <t>白路茶</t>
  </si>
  <si>
    <t xml:space="preserve"> アイテム:軟膏</t>
  </si>
  <si>
    <t>李当</t>
  </si>
  <si>
    <t>強命薬</t>
  </si>
  <si>
    <t>気流薬</t>
  </si>
  <si>
    <t>接骨薬</t>
  </si>
  <si>
    <t>華佗薬</t>
  </si>
  <si>
    <t>断続薬</t>
  </si>
  <si>
    <t>名称</t>
  </si>
  <si>
    <t>ｺﾞｵｳx2</t>
  </si>
  <si>
    <t>ﾄｳｷx2</t>
  </si>
  <si>
    <t>ﾋﾞｬｸﾔｸｼx2</t>
  </si>
  <si>
    <t>地烈の扇</t>
  </si>
  <si>
    <r>
      <t xml:space="preserve">Lv8:80武器
:五品官職
:無双級
</t>
    </r>
    <r>
      <rPr>
        <sz val="10"/>
        <rFont val="ＭＳ ゴシック"/>
        <family val="3"/>
      </rPr>
      <t>{+5}{+5}</t>
    </r>
    <r>
      <rPr>
        <sz val="10"/>
        <rFont val="ＭＳ ゴシック"/>
        <family val="3"/>
      </rPr>
      <t xml:space="preserve">
{+ﾗﾝﾀﾞﾑ}</t>
    </r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</si>
</sst>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  <numFmt numFmtId="181" formatCode="mm/dd"/>
    <numFmt numFmtId="182" formatCode="mm/dd:aaa"/>
    <numFmt numFmtId="183" formatCode="0.00_ "/>
    <numFmt numFmtId="184" formatCode="0.0_ "/>
    <numFmt numFmtId="185" formatCode="mm/dd\(aaa\)"/>
    <numFmt numFmtId="186" formatCode="#,##0_ "/>
    <numFmt numFmtId="187" formatCode="0_ "/>
    <numFmt numFmtId="188" formatCode="0_);[Red]\(0\)"/>
    <numFmt numFmtId="189" formatCode="#,##0_);[Red]\(#,##0\)"/>
    <numFmt numFmtId="190" formatCode="#,##0.000_);[Red]\(#,##0.000\)"/>
    <numFmt numFmtId="191" formatCode="0.00_);[Red]\(0.00\)"/>
    <numFmt numFmtId="192" formatCode="#,##0.00_);[Red]\(#,##0.00\)"/>
    <numFmt numFmtId="193" formatCode="#,##0.00_ "/>
    <numFmt numFmtId="194" formatCode="&quot;m&quot;"/>
    <numFmt numFmtId="195" formatCode="\x&quot;m&quot;"/>
    <numFmt numFmtId="196" formatCode="#&quot;m&quot;"/>
    <numFmt numFmtId="197" formatCode="#&quot;秒&quot;"/>
    <numFmt numFmtId="198" formatCode="#&quot;度&quot;"/>
    <numFmt numFmtId="199" formatCode="#&quot;s&quot;"/>
    <numFmt numFmtId="200" formatCode="h:mm;@"/>
    <numFmt numFmtId="201" formatCode="0.000_ "/>
    <numFmt numFmtId="202" formatCode="#,##0.000_ "/>
    <numFmt numFmtId="203" formatCode="00.00&quot;s&quot;"/>
    <numFmt numFmtId="204" formatCode="00.00&quot;m&quot;"/>
    <numFmt numFmtId="205" formatCode="00.00&quot;%&quot;"/>
    <numFmt numFmtId="206" formatCode="00.00"/>
    <numFmt numFmtId="207" formatCode="0.00;[Red]0.00"/>
    <numFmt numFmtId="208" formatCode="0.0&quot;s&quot;"/>
    <numFmt numFmtId="209" formatCode="#.##&quot;s&quot;"/>
    <numFmt numFmtId="210" formatCode="0.00&quot;s&quot;"/>
    <numFmt numFmtId="211" formatCode="00.00.00"/>
    <numFmt numFmtId="212" formatCode="\(#,###\)"/>
    <numFmt numFmtId="213" formatCode="\(\-000\-000\)"/>
    <numFmt numFmtId="214" formatCode="\(\-000&quot;,&quot;\-000\)"/>
    <numFmt numFmtId="215" formatCode="\(\-000,000\)"/>
    <numFmt numFmtId="216" formatCode="\(000,000\)"/>
    <numFmt numFmtId="217" formatCode="\(#00,000\)"/>
    <numFmt numFmtId="218" formatCode="\(#,000\)"/>
    <numFmt numFmtId="219" formatCode="\(###,###\)"/>
    <numFmt numFmtId="220" formatCode="##.##.##"/>
    <numFmt numFmtId="221" formatCode="0&quot;s&quot;"/>
    <numFmt numFmtId="222" formatCode="00"/>
    <numFmt numFmtId="223" formatCode="&quot;G&quot;"/>
    <numFmt numFmtId="224" formatCode="#&quot;G&quot;"/>
  </numFmts>
  <fonts count="42"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0"/>
      <color indexed="22"/>
      <name val="ＭＳ ゴシック"/>
      <family val="3"/>
    </font>
    <font>
      <sz val="10"/>
      <color indexed="12"/>
      <name val="ＭＳ ゴシック"/>
      <family val="3"/>
    </font>
    <font>
      <sz val="9"/>
      <color indexed="8"/>
      <name val="ＭＳ ゴシック"/>
      <family val="3"/>
    </font>
    <font>
      <sz val="10"/>
      <color indexed="20"/>
      <name val="ＭＳ ゴシック"/>
      <family val="3"/>
    </font>
    <font>
      <sz val="10"/>
      <color indexed="61"/>
      <name val="ＭＳ ゴシック"/>
      <family val="3"/>
    </font>
    <font>
      <sz val="10"/>
      <color indexed="53"/>
      <name val="ＭＳ ゴシック"/>
      <family val="3"/>
    </font>
    <font>
      <sz val="10"/>
      <color indexed="9"/>
      <name val="ＭＳ ゴシック"/>
      <family val="3"/>
    </font>
    <font>
      <sz val="9"/>
      <name val="ＭＳ ゴシック"/>
      <family val="3"/>
    </font>
    <font>
      <b/>
      <sz val="10"/>
      <color indexed="53"/>
      <name val="ＭＳ ゴシック"/>
      <family val="3"/>
    </font>
    <font>
      <b/>
      <sz val="10"/>
      <color indexed="17"/>
      <name val="ＭＳ ゴシック"/>
      <family val="3"/>
    </font>
    <font>
      <b/>
      <sz val="10"/>
      <color indexed="12"/>
      <name val="ＭＳ ゴシック"/>
      <family val="3"/>
    </font>
    <font>
      <sz val="10"/>
      <color indexed="17"/>
      <name val="ＭＳ ゴシック"/>
      <family val="3"/>
    </font>
    <font>
      <sz val="10"/>
      <color indexed="10"/>
      <name val="ＭＳ ゴシック"/>
      <family val="3"/>
    </font>
    <font>
      <sz val="10"/>
      <color indexed="63"/>
      <name val="ＭＳ ゴシック"/>
      <family val="3"/>
    </font>
    <font>
      <b/>
      <sz val="10"/>
      <color indexed="63"/>
      <name val="ＭＳ ゴシック"/>
      <family val="3"/>
    </font>
    <font>
      <b/>
      <sz val="10"/>
      <color indexed="20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15"/>
      <name val="ＭＳ ゴシック"/>
      <family val="3"/>
    </font>
    <font>
      <b/>
      <sz val="9"/>
      <name val="ＭＳ ゴシック"/>
      <family val="3"/>
    </font>
    <font>
      <b/>
      <u val="single"/>
      <sz val="10"/>
      <color indexed="15"/>
      <name val="ＭＳ ゴシック"/>
      <family val="3"/>
    </font>
    <font>
      <sz val="9"/>
      <color indexed="53"/>
      <name val="ＭＳ ゴシック"/>
      <family val="3"/>
    </font>
    <font>
      <sz val="9"/>
      <color indexed="22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17"/>
      <name val="ＭＳ ゴシック"/>
      <family val="3"/>
    </font>
    <font>
      <b/>
      <sz val="9"/>
      <color indexed="53"/>
      <name val="ＭＳ ゴシック"/>
      <family val="3"/>
    </font>
    <font>
      <b/>
      <sz val="9"/>
      <color indexed="44"/>
      <name val="ＭＳ ゴシック"/>
      <family val="3"/>
    </font>
    <font>
      <b/>
      <u val="single"/>
      <sz val="9"/>
      <color indexed="40"/>
      <name val="ＭＳ ゴシック"/>
      <family val="3"/>
    </font>
    <font>
      <b/>
      <i/>
      <u val="single"/>
      <strike/>
      <sz val="9"/>
      <color indexed="53"/>
      <name val="ＭＳ ゴシック"/>
      <family val="3"/>
    </font>
    <font>
      <sz val="9"/>
      <color indexed="44"/>
      <name val="ＭＳ ゴシック"/>
      <family val="3"/>
    </font>
    <font>
      <b/>
      <sz val="9"/>
      <color indexed="40"/>
      <name val="ＭＳ ゴシック"/>
      <family val="3"/>
    </font>
    <font>
      <b/>
      <i/>
      <strike/>
      <sz val="9"/>
      <color indexed="11"/>
      <name val="ＭＳ ゴシック"/>
      <family val="3"/>
    </font>
    <font>
      <sz val="9"/>
      <color indexed="40"/>
      <name val="ＭＳ ゴシック"/>
      <family val="3"/>
    </font>
    <font>
      <b/>
      <u val="single"/>
      <sz val="9"/>
      <color indexed="53"/>
      <name val="ＭＳ ゴシック"/>
      <family val="3"/>
    </font>
    <font>
      <b/>
      <sz val="9"/>
      <color indexed="11"/>
      <name val="ＭＳ ゴシック"/>
      <family val="3"/>
    </font>
    <font>
      <b/>
      <strike/>
      <sz val="10"/>
      <color indexed="15"/>
      <name val="ＭＳ ゴシック"/>
      <family val="3"/>
    </font>
    <font>
      <sz val="10"/>
      <color indexed="15"/>
      <name val="ＭＳ ゴシック"/>
      <family val="3"/>
    </font>
    <font>
      <b/>
      <sz val="10"/>
      <color indexed="40"/>
      <name val="ＭＳ ゴシック"/>
      <family val="3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206" fontId="0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0" fontId="12" fillId="5" borderId="0" xfId="0" applyNumberFormat="1" applyFont="1" applyFill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2" fillId="5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0" borderId="2" xfId="0" applyFill="1" applyBorder="1" applyAlignment="1" quotePrefix="1">
      <alignment vertical="center"/>
    </xf>
    <xf numFmtId="206" fontId="5" fillId="2" borderId="1" xfId="0" applyNumberFormat="1" applyFont="1" applyFill="1" applyBorder="1" applyAlignment="1">
      <alignment horizontal="center" vertical="center"/>
    </xf>
    <xf numFmtId="206" fontId="5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6" fillId="0" borderId="2" xfId="0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ill="1" applyBorder="1" applyAlignment="1" quotePrefix="1">
      <alignment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vertical="center"/>
    </xf>
    <xf numFmtId="0" fontId="0" fillId="0" borderId="1" xfId="0" applyFont="1" applyFill="1" applyBorder="1" applyAlignment="1" quotePrefix="1">
      <alignment vertical="center" wrapText="1"/>
    </xf>
    <xf numFmtId="0" fontId="4" fillId="0" borderId="2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/>
    </xf>
    <xf numFmtId="0" fontId="12" fillId="5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1" fillId="4" borderId="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6" borderId="21" xfId="0" applyFont="1" applyFill="1" applyBorder="1" applyAlignment="1">
      <alignment vertical="center"/>
    </xf>
    <xf numFmtId="0" fontId="0" fillId="6" borderId="18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21" fillId="4" borderId="20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12" fillId="6" borderId="21" xfId="0" applyNumberFormat="1" applyFont="1" applyFill="1" applyBorder="1" applyAlignment="1">
      <alignment vertical="center"/>
    </xf>
    <xf numFmtId="0" fontId="12" fillId="6" borderId="18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2" fillId="7" borderId="21" xfId="0" applyNumberFormat="1" applyFont="1" applyFill="1" applyBorder="1" applyAlignment="1">
      <alignment vertical="center"/>
    </xf>
    <xf numFmtId="0" fontId="12" fillId="7" borderId="21" xfId="0" applyNumberFormat="1" applyFont="1" applyFill="1" applyBorder="1" applyAlignment="1">
      <alignment horizontal="center" vertical="center"/>
    </xf>
    <xf numFmtId="0" fontId="12" fillId="7" borderId="18" xfId="0" applyNumberFormat="1" applyFont="1" applyFill="1" applyBorder="1" applyAlignment="1">
      <alignment vertical="center"/>
    </xf>
    <xf numFmtId="0" fontId="12" fillId="7" borderId="18" xfId="0" applyNumberFormat="1" applyFont="1" applyFill="1" applyBorder="1" applyAlignment="1">
      <alignment horizontal="center" vertical="center"/>
    </xf>
    <xf numFmtId="0" fontId="12" fillId="6" borderId="21" xfId="0" applyNumberFormat="1" applyFont="1" applyFill="1" applyBorder="1" applyAlignment="1">
      <alignment horizontal="center" vertical="center"/>
    </xf>
    <xf numFmtId="0" fontId="12" fillId="6" borderId="18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206" fontId="0" fillId="0" borderId="3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206" fontId="5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9" fontId="5" fillId="2" borderId="1" xfId="0" applyNumberFormat="1" applyFont="1" applyFill="1" applyBorder="1" applyAlignment="1">
      <alignment vertical="center"/>
    </xf>
    <xf numFmtId="206" fontId="5" fillId="2" borderId="3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9" fontId="0" fillId="0" borderId="0" xfId="0" applyNumberFormat="1" applyFont="1" applyFill="1" applyBorder="1" applyAlignment="1">
      <alignment horizontal="center" vertical="center"/>
    </xf>
    <xf numFmtId="206" fontId="0" fillId="0" borderId="0" xfId="0" applyNumberFormat="1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25" fillId="2" borderId="27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0" fontId="31" fillId="8" borderId="29" xfId="0" applyFont="1" applyFill="1" applyBorder="1" applyAlignment="1">
      <alignment horizontal="center" vertical="center"/>
    </xf>
    <xf numFmtId="0" fontId="32" fillId="8" borderId="29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34" fillId="2" borderId="29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0" fontId="33" fillId="2" borderId="29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29" fillId="2" borderId="30" xfId="0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/>
    </xf>
    <xf numFmtId="0" fontId="35" fillId="2" borderId="31" xfId="0" applyFont="1" applyFill="1" applyBorder="1" applyAlignment="1">
      <alignment horizontal="center" vertical="center"/>
    </xf>
    <xf numFmtId="0" fontId="36" fillId="2" borderId="29" xfId="0" applyFont="1" applyFill="1" applyBorder="1" applyAlignment="1">
      <alignment horizontal="center" vertical="center"/>
    </xf>
    <xf numFmtId="0" fontId="35" fillId="2" borderId="29" xfId="0" applyFont="1" applyFill="1" applyBorder="1" applyAlignment="1">
      <alignment horizontal="center" vertical="center"/>
    </xf>
    <xf numFmtId="0" fontId="37" fillId="8" borderId="29" xfId="0" applyFont="1" applyFill="1" applyBorder="1" applyAlignment="1">
      <alignment horizontal="center" vertical="center"/>
    </xf>
    <xf numFmtId="0" fontId="38" fillId="2" borderId="29" xfId="0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 vertical="center"/>
    </xf>
    <xf numFmtId="0" fontId="33" fillId="2" borderId="29" xfId="0" applyFont="1" applyFill="1" applyBorder="1" applyAlignment="1">
      <alignment vertical="center"/>
    </xf>
    <xf numFmtId="0" fontId="25" fillId="2" borderId="32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40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left" vertical="center"/>
    </xf>
    <xf numFmtId="0" fontId="0" fillId="7" borderId="21" xfId="0" applyFont="1" applyFill="1" applyBorder="1" applyAlignment="1">
      <alignment vertical="center"/>
    </xf>
    <xf numFmtId="0" fontId="0" fillId="7" borderId="18" xfId="0" applyFont="1" applyFill="1" applyBorder="1" applyAlignment="1">
      <alignment vertical="center"/>
    </xf>
    <xf numFmtId="0" fontId="21" fillId="4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12" fillId="9" borderId="21" xfId="0" applyNumberFormat="1" applyFont="1" applyFill="1" applyBorder="1" applyAlignment="1">
      <alignment horizontal="center" vertical="center"/>
    </xf>
    <xf numFmtId="0" fontId="12" fillId="9" borderId="18" xfId="0" applyNumberFormat="1" applyFont="1" applyFill="1" applyBorder="1" applyAlignment="1">
      <alignment horizontal="center" vertical="center"/>
    </xf>
    <xf numFmtId="0" fontId="12" fillId="6" borderId="21" xfId="0" applyNumberFormat="1" applyFont="1" applyFill="1" applyBorder="1" applyAlignment="1">
      <alignment horizontal="center" vertical="center"/>
    </xf>
    <xf numFmtId="0" fontId="12" fillId="6" borderId="18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21" fillId="4" borderId="18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36" xfId="0" applyFont="1" applyFill="1" applyBorder="1" applyAlignment="1">
      <alignment horizontal="center" vertical="center"/>
    </xf>
    <xf numFmtId="0" fontId="12" fillId="10" borderId="0" xfId="0" applyNumberFormat="1" applyFont="1" applyFill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34" fillId="2" borderId="2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38" fillId="2" borderId="2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29" fillId="2" borderId="38" xfId="0" applyFont="1" applyFill="1" applyBorder="1" applyAlignment="1">
      <alignment horizontal="center" vertical="center"/>
    </xf>
    <xf numFmtId="0" fontId="29" fillId="2" borderId="3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12" fillId="5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Border="1" applyAlignment="1">
      <alignment vertical="center"/>
    </xf>
    <xf numFmtId="0" fontId="40" fillId="2" borderId="0" xfId="0" applyFont="1" applyFill="1" applyBorder="1" applyAlignment="1">
      <alignment vertical="center"/>
    </xf>
    <xf numFmtId="0" fontId="41" fillId="2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ill>
        <patternFill>
          <bgColor rgb="FF333333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69696"/>
        </patternFill>
      </fill>
      <border/>
    </dxf>
    <dxf>
      <fill>
        <patternFill>
          <bgColor rgb="FF000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Relationship Id="rId2" Type="http://schemas.openxmlformats.org/officeDocument/2006/relationships/image" Target="../media/image2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Relationship Id="rId2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1.jpeg" /><Relationship Id="rId6" Type="http://schemas.openxmlformats.org/officeDocument/2006/relationships/image" Target="../media/image5.jpeg" /><Relationship Id="rId7" Type="http://schemas.openxmlformats.org/officeDocument/2006/relationships/image" Target="../media/image2.jpeg" /><Relationship Id="rId8" Type="http://schemas.openxmlformats.org/officeDocument/2006/relationships/image" Target="../media/image20.jpeg" /><Relationship Id="rId9" Type="http://schemas.openxmlformats.org/officeDocument/2006/relationships/image" Target="../media/image21.jpeg" /><Relationship Id="rId10" Type="http://schemas.openxmlformats.org/officeDocument/2006/relationships/image" Target="../media/image9.jpeg" /><Relationship Id="rId11" Type="http://schemas.openxmlformats.org/officeDocument/2006/relationships/image" Target="../media/image10.jpeg" /><Relationship Id="rId12" Type="http://schemas.openxmlformats.org/officeDocument/2006/relationships/image" Target="../media/image11.jpeg" /><Relationship Id="rId13" Type="http://schemas.openxmlformats.org/officeDocument/2006/relationships/image" Target="../media/image12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Relationship Id="rId2" Type="http://schemas.openxmlformats.org/officeDocument/2006/relationships/image" Target="../media/image4.jpeg" /><Relationship Id="rId3" Type="http://schemas.openxmlformats.org/officeDocument/2006/relationships/image" Target="../media/image22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23.jpeg" /><Relationship Id="rId7" Type="http://schemas.openxmlformats.org/officeDocument/2006/relationships/image" Target="../media/image2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Relationship Id="rId2" Type="http://schemas.openxmlformats.org/officeDocument/2006/relationships/image" Target="../media/image8.jpeg" /><Relationship Id="rId3" Type="http://schemas.openxmlformats.org/officeDocument/2006/relationships/image" Target="../media/image13.jpeg" /><Relationship Id="rId4" Type="http://schemas.openxmlformats.org/officeDocument/2006/relationships/image" Target="../media/image14.jpeg" /><Relationship Id="rId5" Type="http://schemas.openxmlformats.org/officeDocument/2006/relationships/image" Target="../media/image18.jpeg" /><Relationship Id="rId6" Type="http://schemas.openxmlformats.org/officeDocument/2006/relationships/image" Target="../media/image25.jpeg" /><Relationship Id="rId7" Type="http://schemas.openxmlformats.org/officeDocument/2006/relationships/image" Target="../media/image26.jpeg" /><Relationship Id="rId8" Type="http://schemas.openxmlformats.org/officeDocument/2006/relationships/image" Target="../media/image27.jpeg" /><Relationship Id="rId9" Type="http://schemas.openxmlformats.org/officeDocument/2006/relationships/image" Target="../media/image2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158</xdr:row>
      <xdr:rowOff>0</xdr:rowOff>
    </xdr:from>
    <xdr:to>
      <xdr:col>1</xdr:col>
      <xdr:colOff>9525</xdr:colOff>
      <xdr:row>158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02717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110</xdr:row>
      <xdr:rowOff>0</xdr:rowOff>
    </xdr:from>
    <xdr:to>
      <xdr:col>1</xdr:col>
      <xdr:colOff>9525</xdr:colOff>
      <xdr:row>110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63950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384</xdr:row>
      <xdr:rowOff>0</xdr:rowOff>
    </xdr:from>
    <xdr:to>
      <xdr:col>1</xdr:col>
      <xdr:colOff>9525</xdr:colOff>
      <xdr:row>384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7310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384</xdr:row>
      <xdr:rowOff>0</xdr:rowOff>
    </xdr:from>
    <xdr:to>
      <xdr:col>2</xdr:col>
      <xdr:colOff>9525</xdr:colOff>
      <xdr:row>384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577310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55054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55054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9525</xdr:colOff>
      <xdr:row>45</xdr:row>
      <xdr:rowOff>95250</xdr:rowOff>
    </xdr:to>
    <xdr:pic>
      <xdr:nvPicPr>
        <xdr:cNvPr id="3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00012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9525</xdr:colOff>
      <xdr:row>45</xdr:row>
      <xdr:rowOff>95250</xdr:rowOff>
    </xdr:to>
    <xdr:pic>
      <xdr:nvPicPr>
        <xdr:cNvPr id="4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00012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1918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</xdr:row>
      <xdr:rowOff>28575</xdr:rowOff>
    </xdr:from>
    <xdr:to>
      <xdr:col>1</xdr:col>
      <xdr:colOff>352425</xdr:colOff>
      <xdr:row>6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192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8008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</xdr:row>
      <xdr:rowOff>28575</xdr:rowOff>
    </xdr:from>
    <xdr:to>
      <xdr:col>1</xdr:col>
      <xdr:colOff>352425</xdr:colOff>
      <xdr:row>6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8953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108</xdr:row>
      <xdr:rowOff>0</xdr:rowOff>
    </xdr:from>
    <xdr:to>
      <xdr:col>6</xdr:col>
      <xdr:colOff>9525</xdr:colOff>
      <xdr:row>108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222408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9525</xdr:colOff>
      <xdr:row>108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222408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7</xdr:row>
      <xdr:rowOff>38100</xdr:rowOff>
    </xdr:from>
    <xdr:to>
      <xdr:col>18</xdr:col>
      <xdr:colOff>352425</xdr:colOff>
      <xdr:row>7</xdr:row>
      <xdr:rowOff>323850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1239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8</xdr:row>
      <xdr:rowOff>38100</xdr:rowOff>
    </xdr:from>
    <xdr:to>
      <xdr:col>18</xdr:col>
      <xdr:colOff>352425</xdr:colOff>
      <xdr:row>8</xdr:row>
      <xdr:rowOff>323850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4859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28575</xdr:rowOff>
    </xdr:from>
    <xdr:to>
      <xdr:col>10</xdr:col>
      <xdr:colOff>352425</xdr:colOff>
      <xdr:row>7</xdr:row>
      <xdr:rowOff>314325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11144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28575</xdr:rowOff>
    </xdr:from>
    <xdr:to>
      <xdr:col>10</xdr:col>
      <xdr:colOff>371475</xdr:colOff>
      <xdr:row>8</xdr:row>
      <xdr:rowOff>314325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14725" y="14763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7</xdr:row>
      <xdr:rowOff>38100</xdr:rowOff>
    </xdr:from>
    <xdr:to>
      <xdr:col>15</xdr:col>
      <xdr:colOff>371475</xdr:colOff>
      <xdr:row>7</xdr:row>
      <xdr:rowOff>323850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34050" y="11239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8</xdr:row>
      <xdr:rowOff>38100</xdr:rowOff>
    </xdr:from>
    <xdr:to>
      <xdr:col>15</xdr:col>
      <xdr:colOff>371475</xdr:colOff>
      <xdr:row>8</xdr:row>
      <xdr:rowOff>323850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34050" y="14859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7</xdr:row>
      <xdr:rowOff>28575</xdr:rowOff>
    </xdr:from>
    <xdr:to>
      <xdr:col>7</xdr:col>
      <xdr:colOff>371475</xdr:colOff>
      <xdr:row>7</xdr:row>
      <xdr:rowOff>314325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85975" y="11144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8</xdr:row>
      <xdr:rowOff>28575</xdr:rowOff>
    </xdr:from>
    <xdr:to>
      <xdr:col>7</xdr:col>
      <xdr:colOff>371475</xdr:colOff>
      <xdr:row>8</xdr:row>
      <xdr:rowOff>314325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85975" y="14763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11</xdr:row>
      <xdr:rowOff>38100</xdr:rowOff>
    </xdr:from>
    <xdr:to>
      <xdr:col>18</xdr:col>
      <xdr:colOff>352425</xdr:colOff>
      <xdr:row>11</xdr:row>
      <xdr:rowOff>323850</xdr:rowOff>
    </xdr:to>
    <xdr:pic>
      <xdr:nvPicPr>
        <xdr:cNvPr id="11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34225" y="19240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13</xdr:row>
      <xdr:rowOff>38100</xdr:rowOff>
    </xdr:from>
    <xdr:to>
      <xdr:col>18</xdr:col>
      <xdr:colOff>352425</xdr:colOff>
      <xdr:row>13</xdr:row>
      <xdr:rowOff>323850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23622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14</xdr:row>
      <xdr:rowOff>38100</xdr:rowOff>
    </xdr:from>
    <xdr:to>
      <xdr:col>18</xdr:col>
      <xdr:colOff>352425</xdr:colOff>
      <xdr:row>14</xdr:row>
      <xdr:rowOff>323850</xdr:rowOff>
    </xdr:to>
    <xdr:pic>
      <xdr:nvPicPr>
        <xdr:cNvPr id="1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27241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21</xdr:row>
      <xdr:rowOff>28575</xdr:rowOff>
    </xdr:from>
    <xdr:to>
      <xdr:col>18</xdr:col>
      <xdr:colOff>352425</xdr:colOff>
      <xdr:row>21</xdr:row>
      <xdr:rowOff>314325</xdr:rowOff>
    </xdr:to>
    <xdr:pic>
      <xdr:nvPicPr>
        <xdr:cNvPr id="14" name="Picture 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34225" y="43910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19</xdr:row>
      <xdr:rowOff>28575</xdr:rowOff>
    </xdr:from>
    <xdr:to>
      <xdr:col>18</xdr:col>
      <xdr:colOff>352425</xdr:colOff>
      <xdr:row>19</xdr:row>
      <xdr:rowOff>314325</xdr:rowOff>
    </xdr:to>
    <xdr:pic>
      <xdr:nvPicPr>
        <xdr:cNvPr id="15" name="Picture 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34225" y="39528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16</xdr:row>
      <xdr:rowOff>38100</xdr:rowOff>
    </xdr:from>
    <xdr:to>
      <xdr:col>18</xdr:col>
      <xdr:colOff>352425</xdr:colOff>
      <xdr:row>16</xdr:row>
      <xdr:rowOff>323850</xdr:rowOff>
    </xdr:to>
    <xdr:pic>
      <xdr:nvPicPr>
        <xdr:cNvPr id="1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31623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17</xdr:row>
      <xdr:rowOff>38100</xdr:rowOff>
    </xdr:from>
    <xdr:to>
      <xdr:col>18</xdr:col>
      <xdr:colOff>352425</xdr:colOff>
      <xdr:row>17</xdr:row>
      <xdr:rowOff>323850</xdr:rowOff>
    </xdr:to>
    <xdr:pic>
      <xdr:nvPicPr>
        <xdr:cNvPr id="17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35242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11</xdr:row>
      <xdr:rowOff>28575</xdr:rowOff>
    </xdr:from>
    <xdr:to>
      <xdr:col>15</xdr:col>
      <xdr:colOff>352425</xdr:colOff>
      <xdr:row>11</xdr:row>
      <xdr:rowOff>314325</xdr:rowOff>
    </xdr:to>
    <xdr:pic>
      <xdr:nvPicPr>
        <xdr:cNvPr id="18" name="Picture 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0" y="19145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13</xdr:row>
      <xdr:rowOff>28575</xdr:rowOff>
    </xdr:from>
    <xdr:to>
      <xdr:col>15</xdr:col>
      <xdr:colOff>352425</xdr:colOff>
      <xdr:row>13</xdr:row>
      <xdr:rowOff>314325</xdr:rowOff>
    </xdr:to>
    <xdr:pic>
      <xdr:nvPicPr>
        <xdr:cNvPr id="19" name="Picture 3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0" y="23526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14</xdr:row>
      <xdr:rowOff>28575</xdr:rowOff>
    </xdr:from>
    <xdr:to>
      <xdr:col>15</xdr:col>
      <xdr:colOff>352425</xdr:colOff>
      <xdr:row>14</xdr:row>
      <xdr:rowOff>314325</xdr:rowOff>
    </xdr:to>
    <xdr:pic>
      <xdr:nvPicPr>
        <xdr:cNvPr id="20" name="Picture 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0" y="27146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16</xdr:row>
      <xdr:rowOff>28575</xdr:rowOff>
    </xdr:from>
    <xdr:to>
      <xdr:col>15</xdr:col>
      <xdr:colOff>352425</xdr:colOff>
      <xdr:row>16</xdr:row>
      <xdr:rowOff>314325</xdr:rowOff>
    </xdr:to>
    <xdr:pic>
      <xdr:nvPicPr>
        <xdr:cNvPr id="21" name="Picture 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0" y="31527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17</xdr:row>
      <xdr:rowOff>28575</xdr:rowOff>
    </xdr:from>
    <xdr:to>
      <xdr:col>15</xdr:col>
      <xdr:colOff>352425</xdr:colOff>
      <xdr:row>17</xdr:row>
      <xdr:rowOff>314325</xdr:rowOff>
    </xdr:to>
    <xdr:pic>
      <xdr:nvPicPr>
        <xdr:cNvPr id="22" name="Picture 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0" y="35147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19</xdr:row>
      <xdr:rowOff>28575</xdr:rowOff>
    </xdr:from>
    <xdr:to>
      <xdr:col>15</xdr:col>
      <xdr:colOff>352425</xdr:colOff>
      <xdr:row>19</xdr:row>
      <xdr:rowOff>314325</xdr:rowOff>
    </xdr:to>
    <xdr:pic>
      <xdr:nvPicPr>
        <xdr:cNvPr id="23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0" y="39528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21</xdr:row>
      <xdr:rowOff>28575</xdr:rowOff>
    </xdr:from>
    <xdr:to>
      <xdr:col>15</xdr:col>
      <xdr:colOff>352425</xdr:colOff>
      <xdr:row>21</xdr:row>
      <xdr:rowOff>314325</xdr:rowOff>
    </xdr:to>
    <xdr:pic>
      <xdr:nvPicPr>
        <xdr:cNvPr id="24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0" y="43910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11</xdr:row>
      <xdr:rowOff>28575</xdr:rowOff>
    </xdr:from>
    <xdr:to>
      <xdr:col>7</xdr:col>
      <xdr:colOff>352425</xdr:colOff>
      <xdr:row>11</xdr:row>
      <xdr:rowOff>314325</xdr:rowOff>
    </xdr:to>
    <xdr:pic>
      <xdr:nvPicPr>
        <xdr:cNvPr id="25" name="Picture 4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66925" y="19145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13</xdr:row>
      <xdr:rowOff>28575</xdr:rowOff>
    </xdr:from>
    <xdr:to>
      <xdr:col>7</xdr:col>
      <xdr:colOff>352425</xdr:colOff>
      <xdr:row>13</xdr:row>
      <xdr:rowOff>314325</xdr:rowOff>
    </xdr:to>
    <xdr:pic>
      <xdr:nvPicPr>
        <xdr:cNvPr id="26" name="Picture 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66925" y="23526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14</xdr:row>
      <xdr:rowOff>28575</xdr:rowOff>
    </xdr:from>
    <xdr:to>
      <xdr:col>7</xdr:col>
      <xdr:colOff>352425</xdr:colOff>
      <xdr:row>14</xdr:row>
      <xdr:rowOff>314325</xdr:rowOff>
    </xdr:to>
    <xdr:pic>
      <xdr:nvPicPr>
        <xdr:cNvPr id="27" name="Picture 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66925" y="27146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16</xdr:row>
      <xdr:rowOff>28575</xdr:rowOff>
    </xdr:from>
    <xdr:to>
      <xdr:col>7</xdr:col>
      <xdr:colOff>352425</xdr:colOff>
      <xdr:row>16</xdr:row>
      <xdr:rowOff>314325</xdr:rowOff>
    </xdr:to>
    <xdr:pic>
      <xdr:nvPicPr>
        <xdr:cNvPr id="28" name="Picture 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66925" y="31527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17</xdr:row>
      <xdr:rowOff>28575</xdr:rowOff>
    </xdr:from>
    <xdr:to>
      <xdr:col>7</xdr:col>
      <xdr:colOff>352425</xdr:colOff>
      <xdr:row>17</xdr:row>
      <xdr:rowOff>314325</xdr:rowOff>
    </xdr:to>
    <xdr:pic>
      <xdr:nvPicPr>
        <xdr:cNvPr id="29" name="Picture 4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66925" y="35147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19</xdr:row>
      <xdr:rowOff>28575</xdr:rowOff>
    </xdr:from>
    <xdr:to>
      <xdr:col>7</xdr:col>
      <xdr:colOff>352425</xdr:colOff>
      <xdr:row>19</xdr:row>
      <xdr:rowOff>314325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66925" y="39528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21</xdr:row>
      <xdr:rowOff>28575</xdr:rowOff>
    </xdr:from>
    <xdr:to>
      <xdr:col>7</xdr:col>
      <xdr:colOff>352425</xdr:colOff>
      <xdr:row>21</xdr:row>
      <xdr:rowOff>314325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66925" y="43910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352425</xdr:colOff>
      <xdr:row>11</xdr:row>
      <xdr:rowOff>314325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95675" y="19145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13</xdr:row>
      <xdr:rowOff>28575</xdr:rowOff>
    </xdr:from>
    <xdr:to>
      <xdr:col>10</xdr:col>
      <xdr:colOff>352425</xdr:colOff>
      <xdr:row>13</xdr:row>
      <xdr:rowOff>314325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95675" y="23526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16</xdr:row>
      <xdr:rowOff>28575</xdr:rowOff>
    </xdr:from>
    <xdr:to>
      <xdr:col>10</xdr:col>
      <xdr:colOff>352425</xdr:colOff>
      <xdr:row>16</xdr:row>
      <xdr:rowOff>314325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95675" y="31527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14</xdr:row>
      <xdr:rowOff>28575</xdr:rowOff>
    </xdr:from>
    <xdr:to>
      <xdr:col>10</xdr:col>
      <xdr:colOff>352425</xdr:colOff>
      <xdr:row>14</xdr:row>
      <xdr:rowOff>314325</xdr:rowOff>
    </xdr:to>
    <xdr:pic>
      <xdr:nvPicPr>
        <xdr:cNvPr id="35" name="Picture 5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95675" y="27146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28575</xdr:rowOff>
    </xdr:from>
    <xdr:to>
      <xdr:col>10</xdr:col>
      <xdr:colOff>352425</xdr:colOff>
      <xdr:row>17</xdr:row>
      <xdr:rowOff>314325</xdr:rowOff>
    </xdr:to>
    <xdr:pic>
      <xdr:nvPicPr>
        <xdr:cNvPr id="36" name="Picture 5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95675" y="35147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28575</xdr:rowOff>
    </xdr:from>
    <xdr:to>
      <xdr:col>10</xdr:col>
      <xdr:colOff>352425</xdr:colOff>
      <xdr:row>19</xdr:row>
      <xdr:rowOff>314325</xdr:rowOff>
    </xdr:to>
    <xdr:pic>
      <xdr:nvPicPr>
        <xdr:cNvPr id="37" name="Picture 5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95675" y="39528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28575</xdr:rowOff>
    </xdr:from>
    <xdr:to>
      <xdr:col>10</xdr:col>
      <xdr:colOff>352425</xdr:colOff>
      <xdr:row>21</xdr:row>
      <xdr:rowOff>314325</xdr:rowOff>
    </xdr:to>
    <xdr:pic>
      <xdr:nvPicPr>
        <xdr:cNvPr id="38" name="Picture 5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95675" y="43910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24</xdr:row>
      <xdr:rowOff>38100</xdr:rowOff>
    </xdr:from>
    <xdr:to>
      <xdr:col>18</xdr:col>
      <xdr:colOff>352425</xdr:colOff>
      <xdr:row>24</xdr:row>
      <xdr:rowOff>323850</xdr:rowOff>
    </xdr:to>
    <xdr:pic>
      <xdr:nvPicPr>
        <xdr:cNvPr id="39" name="Picture 5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34225" y="48387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26</xdr:row>
      <xdr:rowOff>38100</xdr:rowOff>
    </xdr:from>
    <xdr:to>
      <xdr:col>18</xdr:col>
      <xdr:colOff>352425</xdr:colOff>
      <xdr:row>26</xdr:row>
      <xdr:rowOff>323850</xdr:rowOff>
    </xdr:to>
    <xdr:pic>
      <xdr:nvPicPr>
        <xdr:cNvPr id="40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52768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27</xdr:row>
      <xdr:rowOff>38100</xdr:rowOff>
    </xdr:from>
    <xdr:to>
      <xdr:col>18</xdr:col>
      <xdr:colOff>352425</xdr:colOff>
      <xdr:row>27</xdr:row>
      <xdr:rowOff>323850</xdr:rowOff>
    </xdr:to>
    <xdr:pic>
      <xdr:nvPicPr>
        <xdr:cNvPr id="41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56388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34</xdr:row>
      <xdr:rowOff>28575</xdr:rowOff>
    </xdr:from>
    <xdr:to>
      <xdr:col>18</xdr:col>
      <xdr:colOff>352425</xdr:colOff>
      <xdr:row>34</xdr:row>
      <xdr:rowOff>314325</xdr:rowOff>
    </xdr:to>
    <xdr:pic>
      <xdr:nvPicPr>
        <xdr:cNvPr id="42" name="Picture 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34225" y="73056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32</xdr:row>
      <xdr:rowOff>28575</xdr:rowOff>
    </xdr:from>
    <xdr:to>
      <xdr:col>18</xdr:col>
      <xdr:colOff>352425</xdr:colOff>
      <xdr:row>32</xdr:row>
      <xdr:rowOff>314325</xdr:rowOff>
    </xdr:to>
    <xdr:pic>
      <xdr:nvPicPr>
        <xdr:cNvPr id="43" name="Picture 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34225" y="68675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29</xdr:row>
      <xdr:rowOff>38100</xdr:rowOff>
    </xdr:from>
    <xdr:to>
      <xdr:col>18</xdr:col>
      <xdr:colOff>352425</xdr:colOff>
      <xdr:row>29</xdr:row>
      <xdr:rowOff>323850</xdr:rowOff>
    </xdr:to>
    <xdr:pic>
      <xdr:nvPicPr>
        <xdr:cNvPr id="4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60769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30</xdr:row>
      <xdr:rowOff>38100</xdr:rowOff>
    </xdr:from>
    <xdr:to>
      <xdr:col>18</xdr:col>
      <xdr:colOff>352425</xdr:colOff>
      <xdr:row>30</xdr:row>
      <xdr:rowOff>323850</xdr:rowOff>
    </xdr:to>
    <xdr:pic>
      <xdr:nvPicPr>
        <xdr:cNvPr id="45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64389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37</xdr:row>
      <xdr:rowOff>38100</xdr:rowOff>
    </xdr:from>
    <xdr:to>
      <xdr:col>18</xdr:col>
      <xdr:colOff>352425</xdr:colOff>
      <xdr:row>37</xdr:row>
      <xdr:rowOff>323850</xdr:rowOff>
    </xdr:to>
    <xdr:pic>
      <xdr:nvPicPr>
        <xdr:cNvPr id="46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34225" y="77533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39</xdr:row>
      <xdr:rowOff>38100</xdr:rowOff>
    </xdr:from>
    <xdr:to>
      <xdr:col>18</xdr:col>
      <xdr:colOff>352425</xdr:colOff>
      <xdr:row>39</xdr:row>
      <xdr:rowOff>323850</xdr:rowOff>
    </xdr:to>
    <xdr:pic>
      <xdr:nvPicPr>
        <xdr:cNvPr id="47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81915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40</xdr:row>
      <xdr:rowOff>38100</xdr:rowOff>
    </xdr:from>
    <xdr:to>
      <xdr:col>18</xdr:col>
      <xdr:colOff>352425</xdr:colOff>
      <xdr:row>40</xdr:row>
      <xdr:rowOff>323850</xdr:rowOff>
    </xdr:to>
    <xdr:pic>
      <xdr:nvPicPr>
        <xdr:cNvPr id="4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85534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47</xdr:row>
      <xdr:rowOff>28575</xdr:rowOff>
    </xdr:from>
    <xdr:to>
      <xdr:col>18</xdr:col>
      <xdr:colOff>352425</xdr:colOff>
      <xdr:row>47</xdr:row>
      <xdr:rowOff>314325</xdr:rowOff>
    </xdr:to>
    <xdr:pic>
      <xdr:nvPicPr>
        <xdr:cNvPr id="49" name="Picture 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34225" y="102203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45</xdr:row>
      <xdr:rowOff>28575</xdr:rowOff>
    </xdr:from>
    <xdr:to>
      <xdr:col>18</xdr:col>
      <xdr:colOff>352425</xdr:colOff>
      <xdr:row>45</xdr:row>
      <xdr:rowOff>314325</xdr:rowOff>
    </xdr:to>
    <xdr:pic>
      <xdr:nvPicPr>
        <xdr:cNvPr id="50" name="Picture 7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34225" y="97821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42</xdr:row>
      <xdr:rowOff>38100</xdr:rowOff>
    </xdr:from>
    <xdr:to>
      <xdr:col>18</xdr:col>
      <xdr:colOff>352425</xdr:colOff>
      <xdr:row>42</xdr:row>
      <xdr:rowOff>323850</xdr:rowOff>
    </xdr:to>
    <xdr:pic>
      <xdr:nvPicPr>
        <xdr:cNvPr id="51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89916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43</xdr:row>
      <xdr:rowOff>38100</xdr:rowOff>
    </xdr:from>
    <xdr:to>
      <xdr:col>18</xdr:col>
      <xdr:colOff>352425</xdr:colOff>
      <xdr:row>43</xdr:row>
      <xdr:rowOff>323850</xdr:rowOff>
    </xdr:to>
    <xdr:pic>
      <xdr:nvPicPr>
        <xdr:cNvPr id="5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93535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50</xdr:row>
      <xdr:rowOff>38100</xdr:rowOff>
    </xdr:from>
    <xdr:to>
      <xdr:col>18</xdr:col>
      <xdr:colOff>352425</xdr:colOff>
      <xdr:row>50</xdr:row>
      <xdr:rowOff>323850</xdr:rowOff>
    </xdr:to>
    <xdr:pic>
      <xdr:nvPicPr>
        <xdr:cNvPr id="53" name="Picture 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34225" y="106680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52</xdr:row>
      <xdr:rowOff>38100</xdr:rowOff>
    </xdr:from>
    <xdr:to>
      <xdr:col>18</xdr:col>
      <xdr:colOff>352425</xdr:colOff>
      <xdr:row>52</xdr:row>
      <xdr:rowOff>323850</xdr:rowOff>
    </xdr:to>
    <xdr:pic>
      <xdr:nvPicPr>
        <xdr:cNvPr id="5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11061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53</xdr:row>
      <xdr:rowOff>38100</xdr:rowOff>
    </xdr:from>
    <xdr:to>
      <xdr:col>18</xdr:col>
      <xdr:colOff>352425</xdr:colOff>
      <xdr:row>53</xdr:row>
      <xdr:rowOff>323850</xdr:rowOff>
    </xdr:to>
    <xdr:pic>
      <xdr:nvPicPr>
        <xdr:cNvPr id="55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14681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60</xdr:row>
      <xdr:rowOff>28575</xdr:rowOff>
    </xdr:from>
    <xdr:to>
      <xdr:col>18</xdr:col>
      <xdr:colOff>352425</xdr:colOff>
      <xdr:row>60</xdr:row>
      <xdr:rowOff>314325</xdr:rowOff>
    </xdr:to>
    <xdr:pic>
      <xdr:nvPicPr>
        <xdr:cNvPr id="56" name="Picture 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34225" y="131159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58</xdr:row>
      <xdr:rowOff>28575</xdr:rowOff>
    </xdr:from>
    <xdr:to>
      <xdr:col>18</xdr:col>
      <xdr:colOff>352425</xdr:colOff>
      <xdr:row>58</xdr:row>
      <xdr:rowOff>314325</xdr:rowOff>
    </xdr:to>
    <xdr:pic>
      <xdr:nvPicPr>
        <xdr:cNvPr id="57" name="Picture 7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34225" y="126873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55</xdr:row>
      <xdr:rowOff>38100</xdr:rowOff>
    </xdr:from>
    <xdr:to>
      <xdr:col>18</xdr:col>
      <xdr:colOff>352425</xdr:colOff>
      <xdr:row>55</xdr:row>
      <xdr:rowOff>323850</xdr:rowOff>
    </xdr:to>
    <xdr:pic>
      <xdr:nvPicPr>
        <xdr:cNvPr id="58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19062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56</xdr:row>
      <xdr:rowOff>38100</xdr:rowOff>
    </xdr:from>
    <xdr:to>
      <xdr:col>18</xdr:col>
      <xdr:colOff>352425</xdr:colOff>
      <xdr:row>56</xdr:row>
      <xdr:rowOff>323850</xdr:rowOff>
    </xdr:to>
    <xdr:pic>
      <xdr:nvPicPr>
        <xdr:cNvPr id="59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22682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24</xdr:row>
      <xdr:rowOff>47625</xdr:rowOff>
    </xdr:from>
    <xdr:to>
      <xdr:col>15</xdr:col>
      <xdr:colOff>352425</xdr:colOff>
      <xdr:row>24</xdr:row>
      <xdr:rowOff>333375</xdr:rowOff>
    </xdr:to>
    <xdr:pic>
      <xdr:nvPicPr>
        <xdr:cNvPr id="60" name="Picture 8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15000" y="48482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37</xdr:row>
      <xdr:rowOff>38100</xdr:rowOff>
    </xdr:from>
    <xdr:to>
      <xdr:col>15</xdr:col>
      <xdr:colOff>352425</xdr:colOff>
      <xdr:row>37</xdr:row>
      <xdr:rowOff>323850</xdr:rowOff>
    </xdr:to>
    <xdr:pic>
      <xdr:nvPicPr>
        <xdr:cNvPr id="61" name="Picture 8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15000" y="77533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50</xdr:row>
      <xdr:rowOff>38100</xdr:rowOff>
    </xdr:from>
    <xdr:to>
      <xdr:col>15</xdr:col>
      <xdr:colOff>352425</xdr:colOff>
      <xdr:row>50</xdr:row>
      <xdr:rowOff>323850</xdr:rowOff>
    </xdr:to>
    <xdr:pic>
      <xdr:nvPicPr>
        <xdr:cNvPr id="62" name="Picture 8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715000" y="106680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63</xdr:row>
      <xdr:rowOff>38100</xdr:rowOff>
    </xdr:from>
    <xdr:to>
      <xdr:col>18</xdr:col>
      <xdr:colOff>352425</xdr:colOff>
      <xdr:row>63</xdr:row>
      <xdr:rowOff>323850</xdr:rowOff>
    </xdr:to>
    <xdr:pic>
      <xdr:nvPicPr>
        <xdr:cNvPr id="63" name="Picture 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34225" y="135636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65</xdr:row>
      <xdr:rowOff>38100</xdr:rowOff>
    </xdr:from>
    <xdr:to>
      <xdr:col>18</xdr:col>
      <xdr:colOff>352425</xdr:colOff>
      <xdr:row>65</xdr:row>
      <xdr:rowOff>323850</xdr:rowOff>
    </xdr:to>
    <xdr:pic>
      <xdr:nvPicPr>
        <xdr:cNvPr id="64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40017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66</xdr:row>
      <xdr:rowOff>38100</xdr:rowOff>
    </xdr:from>
    <xdr:to>
      <xdr:col>18</xdr:col>
      <xdr:colOff>352425</xdr:colOff>
      <xdr:row>66</xdr:row>
      <xdr:rowOff>323850</xdr:rowOff>
    </xdr:to>
    <xdr:pic>
      <xdr:nvPicPr>
        <xdr:cNvPr id="65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43637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76</xdr:row>
      <xdr:rowOff>38100</xdr:rowOff>
    </xdr:from>
    <xdr:to>
      <xdr:col>18</xdr:col>
      <xdr:colOff>352425</xdr:colOff>
      <xdr:row>76</xdr:row>
      <xdr:rowOff>323850</xdr:rowOff>
    </xdr:to>
    <xdr:pic>
      <xdr:nvPicPr>
        <xdr:cNvPr id="66" name="Picture 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34225" y="164592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78</xdr:row>
      <xdr:rowOff>38100</xdr:rowOff>
    </xdr:from>
    <xdr:to>
      <xdr:col>18</xdr:col>
      <xdr:colOff>352425</xdr:colOff>
      <xdr:row>78</xdr:row>
      <xdr:rowOff>323850</xdr:rowOff>
    </xdr:to>
    <xdr:pic>
      <xdr:nvPicPr>
        <xdr:cNvPr id="67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68973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79</xdr:row>
      <xdr:rowOff>38100</xdr:rowOff>
    </xdr:from>
    <xdr:to>
      <xdr:col>18</xdr:col>
      <xdr:colOff>352425</xdr:colOff>
      <xdr:row>79</xdr:row>
      <xdr:rowOff>323850</xdr:rowOff>
    </xdr:to>
    <xdr:pic>
      <xdr:nvPicPr>
        <xdr:cNvPr id="68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72593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73</xdr:row>
      <xdr:rowOff>28575</xdr:rowOff>
    </xdr:from>
    <xdr:to>
      <xdr:col>18</xdr:col>
      <xdr:colOff>352425</xdr:colOff>
      <xdr:row>73</xdr:row>
      <xdr:rowOff>314325</xdr:rowOff>
    </xdr:to>
    <xdr:pic>
      <xdr:nvPicPr>
        <xdr:cNvPr id="69" name="Picture 8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34225" y="160115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71</xdr:row>
      <xdr:rowOff>28575</xdr:rowOff>
    </xdr:from>
    <xdr:to>
      <xdr:col>18</xdr:col>
      <xdr:colOff>352425</xdr:colOff>
      <xdr:row>71</xdr:row>
      <xdr:rowOff>314325</xdr:rowOff>
    </xdr:to>
    <xdr:pic>
      <xdr:nvPicPr>
        <xdr:cNvPr id="70" name="Picture 9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34225" y="155829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68</xdr:row>
      <xdr:rowOff>38100</xdr:rowOff>
    </xdr:from>
    <xdr:to>
      <xdr:col>18</xdr:col>
      <xdr:colOff>352425</xdr:colOff>
      <xdr:row>68</xdr:row>
      <xdr:rowOff>323850</xdr:rowOff>
    </xdr:to>
    <xdr:pic>
      <xdr:nvPicPr>
        <xdr:cNvPr id="71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48018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69</xdr:row>
      <xdr:rowOff>38100</xdr:rowOff>
    </xdr:from>
    <xdr:to>
      <xdr:col>18</xdr:col>
      <xdr:colOff>352425</xdr:colOff>
      <xdr:row>69</xdr:row>
      <xdr:rowOff>323850</xdr:rowOff>
    </xdr:to>
    <xdr:pic>
      <xdr:nvPicPr>
        <xdr:cNvPr id="72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51638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86</xdr:row>
      <xdr:rowOff>28575</xdr:rowOff>
    </xdr:from>
    <xdr:to>
      <xdr:col>18</xdr:col>
      <xdr:colOff>352425</xdr:colOff>
      <xdr:row>86</xdr:row>
      <xdr:rowOff>314325</xdr:rowOff>
    </xdr:to>
    <xdr:pic>
      <xdr:nvPicPr>
        <xdr:cNvPr id="73" name="Picture 9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34225" y="189071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84</xdr:row>
      <xdr:rowOff>28575</xdr:rowOff>
    </xdr:from>
    <xdr:to>
      <xdr:col>18</xdr:col>
      <xdr:colOff>352425</xdr:colOff>
      <xdr:row>84</xdr:row>
      <xdr:rowOff>314325</xdr:rowOff>
    </xdr:to>
    <xdr:pic>
      <xdr:nvPicPr>
        <xdr:cNvPr id="74" name="Picture 9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34225" y="184785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81</xdr:row>
      <xdr:rowOff>38100</xdr:rowOff>
    </xdr:from>
    <xdr:to>
      <xdr:col>18</xdr:col>
      <xdr:colOff>352425</xdr:colOff>
      <xdr:row>81</xdr:row>
      <xdr:rowOff>323850</xdr:rowOff>
    </xdr:to>
    <xdr:pic>
      <xdr:nvPicPr>
        <xdr:cNvPr id="75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76974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82</xdr:row>
      <xdr:rowOff>38100</xdr:rowOff>
    </xdr:from>
    <xdr:to>
      <xdr:col>18</xdr:col>
      <xdr:colOff>352425</xdr:colOff>
      <xdr:row>82</xdr:row>
      <xdr:rowOff>323850</xdr:rowOff>
    </xdr:to>
    <xdr:pic>
      <xdr:nvPicPr>
        <xdr:cNvPr id="76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80594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117</xdr:row>
      <xdr:rowOff>0</xdr:rowOff>
    </xdr:from>
    <xdr:to>
      <xdr:col>6</xdr:col>
      <xdr:colOff>9525</xdr:colOff>
      <xdr:row>117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6565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9525</xdr:colOff>
      <xdr:row>117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6565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10</xdr:row>
      <xdr:rowOff>28575</xdr:rowOff>
    </xdr:from>
    <xdr:to>
      <xdr:col>15</xdr:col>
      <xdr:colOff>352425</xdr:colOff>
      <xdr:row>10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9335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11</xdr:row>
      <xdr:rowOff>28575</xdr:rowOff>
    </xdr:from>
    <xdr:to>
      <xdr:col>15</xdr:col>
      <xdr:colOff>352425</xdr:colOff>
      <xdr:row>11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2955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10</xdr:row>
      <xdr:rowOff>28575</xdr:rowOff>
    </xdr:from>
    <xdr:to>
      <xdr:col>18</xdr:col>
      <xdr:colOff>352425</xdr:colOff>
      <xdr:row>10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19335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11</xdr:row>
      <xdr:rowOff>19050</xdr:rowOff>
    </xdr:from>
    <xdr:to>
      <xdr:col>18</xdr:col>
      <xdr:colOff>352425</xdr:colOff>
      <xdr:row>11</xdr:row>
      <xdr:rowOff>304800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22860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8</xdr:row>
      <xdr:rowOff>28575</xdr:rowOff>
    </xdr:from>
    <xdr:to>
      <xdr:col>18</xdr:col>
      <xdr:colOff>352425</xdr:colOff>
      <xdr:row>8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14954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</xdr:row>
      <xdr:rowOff>28575</xdr:rowOff>
    </xdr:from>
    <xdr:to>
      <xdr:col>15</xdr:col>
      <xdr:colOff>352425</xdr:colOff>
      <xdr:row>8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57825" y="14954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7</xdr:row>
      <xdr:rowOff>28575</xdr:rowOff>
    </xdr:from>
    <xdr:to>
      <xdr:col>18</xdr:col>
      <xdr:colOff>352425</xdr:colOff>
      <xdr:row>7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11334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7</xdr:row>
      <xdr:rowOff>28575</xdr:rowOff>
    </xdr:from>
    <xdr:to>
      <xdr:col>15</xdr:col>
      <xdr:colOff>352425</xdr:colOff>
      <xdr:row>7</xdr:row>
      <xdr:rowOff>314325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57825" y="11334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13</xdr:row>
      <xdr:rowOff>28575</xdr:rowOff>
    </xdr:from>
    <xdr:to>
      <xdr:col>18</xdr:col>
      <xdr:colOff>352425</xdr:colOff>
      <xdr:row>13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27336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14</xdr:row>
      <xdr:rowOff>19050</xdr:rowOff>
    </xdr:from>
    <xdr:to>
      <xdr:col>18</xdr:col>
      <xdr:colOff>352425</xdr:colOff>
      <xdr:row>14</xdr:row>
      <xdr:rowOff>304800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0861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13</xdr:row>
      <xdr:rowOff>28575</xdr:rowOff>
    </xdr:from>
    <xdr:to>
      <xdr:col>15</xdr:col>
      <xdr:colOff>352425</xdr:colOff>
      <xdr:row>13</xdr:row>
      <xdr:rowOff>314325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57825" y="27336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14</xdr:row>
      <xdr:rowOff>28575</xdr:rowOff>
    </xdr:from>
    <xdr:to>
      <xdr:col>15</xdr:col>
      <xdr:colOff>352425</xdr:colOff>
      <xdr:row>14</xdr:row>
      <xdr:rowOff>314325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57825" y="30956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16</xdr:row>
      <xdr:rowOff>28575</xdr:rowOff>
    </xdr:from>
    <xdr:to>
      <xdr:col>18</xdr:col>
      <xdr:colOff>352425</xdr:colOff>
      <xdr:row>16</xdr:row>
      <xdr:rowOff>314325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5337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17</xdr:row>
      <xdr:rowOff>19050</xdr:rowOff>
    </xdr:from>
    <xdr:to>
      <xdr:col>18</xdr:col>
      <xdr:colOff>352425</xdr:colOff>
      <xdr:row>17</xdr:row>
      <xdr:rowOff>304800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8862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16</xdr:row>
      <xdr:rowOff>28575</xdr:rowOff>
    </xdr:from>
    <xdr:to>
      <xdr:col>15</xdr:col>
      <xdr:colOff>352425</xdr:colOff>
      <xdr:row>16</xdr:row>
      <xdr:rowOff>314325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57825" y="35337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17</xdr:row>
      <xdr:rowOff>28575</xdr:rowOff>
    </xdr:from>
    <xdr:to>
      <xdr:col>15</xdr:col>
      <xdr:colOff>352425</xdr:colOff>
      <xdr:row>17</xdr:row>
      <xdr:rowOff>314325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57825" y="38957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7</xdr:row>
      <xdr:rowOff>28575</xdr:rowOff>
    </xdr:from>
    <xdr:to>
      <xdr:col>7</xdr:col>
      <xdr:colOff>352425</xdr:colOff>
      <xdr:row>7</xdr:row>
      <xdr:rowOff>314325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0" y="11334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8</xdr:row>
      <xdr:rowOff>28575</xdr:rowOff>
    </xdr:from>
    <xdr:to>
      <xdr:col>7</xdr:col>
      <xdr:colOff>352425</xdr:colOff>
      <xdr:row>8</xdr:row>
      <xdr:rowOff>314325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0" y="14954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10</xdr:row>
      <xdr:rowOff>28575</xdr:rowOff>
    </xdr:from>
    <xdr:to>
      <xdr:col>7</xdr:col>
      <xdr:colOff>352425</xdr:colOff>
      <xdr:row>10</xdr:row>
      <xdr:rowOff>314325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0" y="19335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11</xdr:row>
      <xdr:rowOff>28575</xdr:rowOff>
    </xdr:from>
    <xdr:to>
      <xdr:col>7</xdr:col>
      <xdr:colOff>352425</xdr:colOff>
      <xdr:row>11</xdr:row>
      <xdr:rowOff>314325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0" y="22955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13</xdr:row>
      <xdr:rowOff>28575</xdr:rowOff>
    </xdr:from>
    <xdr:to>
      <xdr:col>7</xdr:col>
      <xdr:colOff>352425</xdr:colOff>
      <xdr:row>13</xdr:row>
      <xdr:rowOff>314325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0" y="27336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14</xdr:row>
      <xdr:rowOff>28575</xdr:rowOff>
    </xdr:from>
    <xdr:to>
      <xdr:col>7</xdr:col>
      <xdr:colOff>352425</xdr:colOff>
      <xdr:row>14</xdr:row>
      <xdr:rowOff>314325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0" y="30956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16</xdr:row>
      <xdr:rowOff>28575</xdr:rowOff>
    </xdr:from>
    <xdr:to>
      <xdr:col>7</xdr:col>
      <xdr:colOff>352425</xdr:colOff>
      <xdr:row>16</xdr:row>
      <xdr:rowOff>314325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0" y="35337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17</xdr:row>
      <xdr:rowOff>28575</xdr:rowOff>
    </xdr:from>
    <xdr:to>
      <xdr:col>7</xdr:col>
      <xdr:colOff>352425</xdr:colOff>
      <xdr:row>17</xdr:row>
      <xdr:rowOff>314325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0" y="38957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28575</xdr:rowOff>
    </xdr:from>
    <xdr:to>
      <xdr:col>10</xdr:col>
      <xdr:colOff>352425</xdr:colOff>
      <xdr:row>7</xdr:row>
      <xdr:rowOff>314325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0900" y="11334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8</xdr:row>
      <xdr:rowOff>28575</xdr:rowOff>
    </xdr:from>
    <xdr:to>
      <xdr:col>10</xdr:col>
      <xdr:colOff>352425</xdr:colOff>
      <xdr:row>8</xdr:row>
      <xdr:rowOff>314325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0900" y="14954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10</xdr:row>
      <xdr:rowOff>28575</xdr:rowOff>
    </xdr:from>
    <xdr:to>
      <xdr:col>10</xdr:col>
      <xdr:colOff>352425</xdr:colOff>
      <xdr:row>10</xdr:row>
      <xdr:rowOff>314325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0900" y="19335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352425</xdr:colOff>
      <xdr:row>11</xdr:row>
      <xdr:rowOff>314325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22955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13</xdr:row>
      <xdr:rowOff>28575</xdr:rowOff>
    </xdr:from>
    <xdr:to>
      <xdr:col>10</xdr:col>
      <xdr:colOff>352425</xdr:colOff>
      <xdr:row>13</xdr:row>
      <xdr:rowOff>314325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27336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14</xdr:row>
      <xdr:rowOff>28575</xdr:rowOff>
    </xdr:from>
    <xdr:to>
      <xdr:col>10</xdr:col>
      <xdr:colOff>352425</xdr:colOff>
      <xdr:row>14</xdr:row>
      <xdr:rowOff>314325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30956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16</xdr:row>
      <xdr:rowOff>28575</xdr:rowOff>
    </xdr:from>
    <xdr:to>
      <xdr:col>10</xdr:col>
      <xdr:colOff>352425</xdr:colOff>
      <xdr:row>16</xdr:row>
      <xdr:rowOff>314325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35337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28575</xdr:rowOff>
    </xdr:from>
    <xdr:to>
      <xdr:col>10</xdr:col>
      <xdr:colOff>352425</xdr:colOff>
      <xdr:row>17</xdr:row>
      <xdr:rowOff>314325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38957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208</xdr:row>
      <xdr:rowOff>0</xdr:rowOff>
    </xdr:from>
    <xdr:to>
      <xdr:col>1</xdr:col>
      <xdr:colOff>9525</xdr:colOff>
      <xdr:row>208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95656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17</xdr:row>
      <xdr:rowOff>133350</xdr:rowOff>
    </xdr:from>
    <xdr:to>
      <xdr:col>17</xdr:col>
      <xdr:colOff>342900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24003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20</xdr:row>
      <xdr:rowOff>38100</xdr:rowOff>
    </xdr:from>
    <xdr:to>
      <xdr:col>17</xdr:col>
      <xdr:colOff>342900</xdr:colOff>
      <xdr:row>22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58425" y="26765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22</xdr:row>
      <xdr:rowOff>9525</xdr:rowOff>
    </xdr:from>
    <xdr:to>
      <xdr:col>17</xdr:col>
      <xdr:colOff>342900</xdr:colOff>
      <xdr:row>23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58425" y="29622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23</xdr:row>
      <xdr:rowOff>152400</xdr:rowOff>
    </xdr:from>
    <xdr:to>
      <xdr:col>17</xdr:col>
      <xdr:colOff>342900</xdr:colOff>
      <xdr:row>26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58425" y="3257550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84</xdr:row>
      <xdr:rowOff>142875</xdr:rowOff>
    </xdr:from>
    <xdr:to>
      <xdr:col>18</xdr:col>
      <xdr:colOff>361950</xdr:colOff>
      <xdr:row>87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48950" y="11153775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87</xdr:row>
      <xdr:rowOff>47625</xdr:rowOff>
    </xdr:from>
    <xdr:to>
      <xdr:col>18</xdr:col>
      <xdr:colOff>361950</xdr:colOff>
      <xdr:row>89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48950" y="114300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89</xdr:row>
      <xdr:rowOff>9525</xdr:rowOff>
    </xdr:from>
    <xdr:to>
      <xdr:col>18</xdr:col>
      <xdr:colOff>361950</xdr:colOff>
      <xdr:row>90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48950" y="11706225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90</xdr:row>
      <xdr:rowOff>133350</xdr:rowOff>
    </xdr:from>
    <xdr:to>
      <xdr:col>18</xdr:col>
      <xdr:colOff>361950</xdr:colOff>
      <xdr:row>93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48950" y="11982450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72891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229</xdr:row>
      <xdr:rowOff>0</xdr:rowOff>
    </xdr:from>
    <xdr:to>
      <xdr:col>1</xdr:col>
      <xdr:colOff>9525</xdr:colOff>
      <xdr:row>229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0575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110</xdr:row>
      <xdr:rowOff>0</xdr:rowOff>
    </xdr:from>
    <xdr:to>
      <xdr:col>1</xdr:col>
      <xdr:colOff>9525</xdr:colOff>
      <xdr:row>110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7309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%20&#25152;&#253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ﾛﾚ 武器"/>
      <sheetName val="ﾛﾚ 防具"/>
      <sheetName val="ﾛﾚ ｱｸｾ"/>
      <sheetName val="ﾛﾚ 宝物"/>
      <sheetName val="S"/>
      <sheetName val="C 武器"/>
      <sheetName val="C 防具類"/>
      <sheetName val="C 宝物"/>
      <sheetName val="Cymbal"/>
      <sheetName val="露店"/>
    </sheetNames>
    <sheetDataSet>
      <sheetData sheetId="0">
        <row r="14">
          <cell r="F14">
            <v>4</v>
          </cell>
        </row>
        <row r="27">
          <cell r="F27">
            <v>1</v>
          </cell>
        </row>
        <row r="28">
          <cell r="F28">
            <v>3</v>
          </cell>
        </row>
        <row r="36">
          <cell r="F36">
            <v>2</v>
          </cell>
        </row>
        <row r="78">
          <cell r="F78">
            <v>20</v>
          </cell>
        </row>
        <row r="87">
          <cell r="F87">
            <v>16</v>
          </cell>
        </row>
        <row r="88">
          <cell r="F88">
            <v>31</v>
          </cell>
        </row>
        <row r="89">
          <cell r="F89">
            <v>35</v>
          </cell>
        </row>
        <row r="125">
          <cell r="F1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>
    <tabColor indexed="17"/>
  </sheetPr>
  <dimension ref="A1:BU183"/>
  <sheetViews>
    <sheetView workbookViewId="0" topLeftCell="A1">
      <pane ySplit="6" topLeftCell="BM113" activePane="bottomLeft" state="frozen"/>
      <selection pane="topLeft" activeCell="A1" sqref="A1"/>
      <selection pane="bottomLeft" activeCell="G2" sqref="G2"/>
    </sheetView>
  </sheetViews>
  <sheetFormatPr defaultColWidth="9.00390625" defaultRowHeight="12.75"/>
  <cols>
    <col min="1" max="1" width="1.75390625" style="0" customWidth="1"/>
    <col min="2" max="2" width="5.00390625" style="0" customWidth="1"/>
    <col min="3" max="3" width="5.875" style="0" customWidth="1"/>
    <col min="4" max="4" width="4.00390625" style="0" bestFit="1" customWidth="1"/>
    <col min="5" max="5" width="24.25390625" style="0" bestFit="1" customWidth="1"/>
    <col min="6" max="6" width="7.75390625" style="0" bestFit="1" customWidth="1"/>
    <col min="7" max="7" width="5.75390625" style="0" bestFit="1" customWidth="1"/>
    <col min="8" max="8" width="26.625" style="51" bestFit="1" customWidth="1"/>
    <col min="9" max="9" width="3.75390625" style="20" bestFit="1" customWidth="1"/>
    <col min="10" max="10" width="4.00390625" style="0" customWidth="1"/>
    <col min="11" max="11" width="15.25390625" style="0" bestFit="1" customWidth="1"/>
    <col min="12" max="12" width="7.75390625" style="0" bestFit="1" customWidth="1"/>
    <col min="13" max="13" width="10.25390625" style="0" customWidth="1"/>
    <col min="14" max="14" width="1.875" style="0" customWidth="1"/>
    <col min="15" max="15" width="3.00390625" style="52" customWidth="1"/>
    <col min="16" max="18" width="3.00390625" style="0" customWidth="1"/>
    <col min="19" max="46" width="4.75390625" style="0" customWidth="1"/>
  </cols>
  <sheetData>
    <row r="1" spans="1:46" ht="7.5" customHeight="1">
      <c r="A1" s="2"/>
      <c r="B1" s="7"/>
      <c r="C1" s="2"/>
      <c r="D1" s="2"/>
      <c r="E1" s="2"/>
      <c r="F1" s="3"/>
      <c r="G1" s="3"/>
      <c r="H1" s="4"/>
      <c r="I1" s="3"/>
      <c r="J1" s="2"/>
      <c r="K1" s="2"/>
      <c r="L1" s="2"/>
      <c r="M1" s="2"/>
      <c r="N1" s="2"/>
      <c r="O1" s="4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2">
      <c r="A2" s="4"/>
      <c r="B2" s="126" t="s">
        <v>541</v>
      </c>
      <c r="C2" s="10"/>
      <c r="D2" s="10"/>
      <c r="E2" s="10"/>
      <c r="F2" s="4"/>
      <c r="G2" s="4"/>
      <c r="H2" s="4"/>
      <c r="I2" s="3"/>
      <c r="J2" s="2"/>
      <c r="K2" s="2"/>
      <c r="L2" s="2"/>
      <c r="M2" s="2"/>
      <c r="N2" s="2"/>
      <c r="O2" s="4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6" customHeight="1">
      <c r="A3" s="2"/>
      <c r="B3" s="7"/>
      <c r="C3" s="3"/>
      <c r="D3" s="2"/>
      <c r="E3" s="2"/>
      <c r="F3" s="3"/>
      <c r="G3" s="3"/>
      <c r="H3" s="4"/>
      <c r="I3" s="3"/>
      <c r="J3" s="2"/>
      <c r="K3" s="2"/>
      <c r="L3" s="2"/>
      <c r="M3" s="2"/>
      <c r="N3" s="2"/>
      <c r="O3" s="46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73" s="1" customFormat="1" ht="24">
      <c r="A4" s="5"/>
      <c r="B4" s="23" t="s">
        <v>1647</v>
      </c>
      <c r="C4" s="23" t="s">
        <v>1641</v>
      </c>
      <c r="D4" s="23" t="s">
        <v>570</v>
      </c>
      <c r="E4" s="23" t="s">
        <v>2165</v>
      </c>
      <c r="F4" s="23" t="s">
        <v>1564</v>
      </c>
      <c r="G4" s="23" t="s">
        <v>1648</v>
      </c>
      <c r="H4" s="23" t="s">
        <v>1002</v>
      </c>
      <c r="I4" s="293" t="s">
        <v>1644</v>
      </c>
      <c r="J4" s="294"/>
      <c r="K4" s="294"/>
      <c r="L4" s="24" t="s">
        <v>551</v>
      </c>
      <c r="M4" s="23" t="s">
        <v>1372</v>
      </c>
      <c r="N4" s="5"/>
      <c r="O4" s="47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46" s="15" customFormat="1" ht="29.25" customHeight="1">
      <c r="A5" s="9"/>
      <c r="B5" s="295" t="s">
        <v>555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6"/>
      <c r="N5" s="9"/>
      <c r="O5" s="47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s="15" customFormat="1" ht="6" customHeight="1">
      <c r="A6" s="9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9"/>
      <c r="O6" s="47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73" s="1" customFormat="1" ht="14.25" customHeight="1">
      <c r="A7" s="5"/>
      <c r="B7" s="21" t="str">
        <f>"&amp;ref("&amp;T(E7)&amp;".jpg,,,title="&amp;T(E7)&amp;",alt="&amp;T(E7)&amp;")"</f>
        <v>&amp;ref(肉まん･B級.jpg,,,title=肉まん･B級,alt=肉まん･B級)</v>
      </c>
      <c r="C7" s="26" t="s">
        <v>556</v>
      </c>
      <c r="D7" s="26">
        <v>9</v>
      </c>
      <c r="E7" s="21" t="s">
        <v>584</v>
      </c>
      <c r="F7" s="26" t="s">
        <v>585</v>
      </c>
      <c r="G7" s="27">
        <v>0.2</v>
      </c>
      <c r="H7" s="21" t="s">
        <v>586</v>
      </c>
      <c r="I7" s="26"/>
      <c r="J7" s="21"/>
      <c r="K7" s="21"/>
      <c r="L7" s="21"/>
      <c r="M7" s="21"/>
      <c r="N7" s="5"/>
      <c r="O7" s="4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s="1" customFormat="1" ht="14.25" customHeight="1">
      <c r="A8" s="5"/>
      <c r="B8" s="21" t="str">
        <f>"&amp;ref("&amp;T(E8)&amp;".jpg,,,title="&amp;T(E8)&amp;",alt="&amp;T(E8)&amp;")"</f>
        <v>&amp;ref(高級肉まん･B級.jpg,,,title=高級肉まん･B級,alt=高級肉まん･B級)</v>
      </c>
      <c r="C8" s="26" t="s">
        <v>556</v>
      </c>
      <c r="D8" s="26">
        <v>10</v>
      </c>
      <c r="E8" s="21" t="s">
        <v>1553</v>
      </c>
      <c r="F8" s="26" t="s">
        <v>585</v>
      </c>
      <c r="G8" s="27">
        <v>0.22</v>
      </c>
      <c r="H8" s="21" t="s">
        <v>587</v>
      </c>
      <c r="I8" s="26"/>
      <c r="J8" s="21"/>
      <c r="K8" s="21"/>
      <c r="L8" s="21"/>
      <c r="M8" s="21"/>
      <c r="N8" s="5"/>
      <c r="O8" s="47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s="1" customFormat="1" ht="14.25" customHeight="1">
      <c r="A9" s="5"/>
      <c r="B9" s="21"/>
      <c r="C9" s="26" t="s">
        <v>556</v>
      </c>
      <c r="D9" s="26">
        <v>15</v>
      </c>
      <c r="E9" s="21" t="s">
        <v>1554</v>
      </c>
      <c r="F9" s="26" t="s">
        <v>585</v>
      </c>
      <c r="G9" s="27">
        <v>0.24</v>
      </c>
      <c r="H9" s="21" t="s">
        <v>587</v>
      </c>
      <c r="I9" s="26"/>
      <c r="J9" s="21"/>
      <c r="K9" s="21"/>
      <c r="L9" s="21"/>
      <c r="M9" s="21"/>
      <c r="N9" s="5"/>
      <c r="O9" s="47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s="1" customFormat="1" ht="14.25" customHeight="1">
      <c r="A10" s="5"/>
      <c r="B10" s="21"/>
      <c r="C10" s="26" t="s">
        <v>556</v>
      </c>
      <c r="D10" s="26">
        <v>18</v>
      </c>
      <c r="E10" s="21" t="s">
        <v>588</v>
      </c>
      <c r="F10" s="26" t="s">
        <v>585</v>
      </c>
      <c r="G10" s="27">
        <v>0.24</v>
      </c>
      <c r="H10" s="21" t="s">
        <v>589</v>
      </c>
      <c r="I10" s="26"/>
      <c r="J10" s="21"/>
      <c r="K10" s="21"/>
      <c r="L10" s="21"/>
      <c r="M10" s="21"/>
      <c r="N10" s="5"/>
      <c r="O10" s="47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s="1" customFormat="1" ht="14.25" customHeight="1">
      <c r="A11" s="5"/>
      <c r="B11" s="21"/>
      <c r="C11" s="26" t="s">
        <v>556</v>
      </c>
      <c r="D11" s="26">
        <v>24</v>
      </c>
      <c r="E11" s="21" t="s">
        <v>1555</v>
      </c>
      <c r="F11" s="26" t="s">
        <v>585</v>
      </c>
      <c r="G11" s="27">
        <v>0.28</v>
      </c>
      <c r="H11" s="21" t="s">
        <v>590</v>
      </c>
      <c r="I11" s="26"/>
      <c r="J11" s="21"/>
      <c r="K11" s="21"/>
      <c r="L11" s="21"/>
      <c r="M11" s="21"/>
      <c r="N11" s="5"/>
      <c r="O11" s="47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s="1" customFormat="1" ht="14.25" customHeight="1">
      <c r="A12" s="5"/>
      <c r="B12" s="21"/>
      <c r="C12" s="26" t="s">
        <v>556</v>
      </c>
      <c r="D12" s="26">
        <v>26</v>
      </c>
      <c r="E12" s="21" t="s">
        <v>1556</v>
      </c>
      <c r="F12" s="26" t="s">
        <v>585</v>
      </c>
      <c r="G12" s="27">
        <v>0.3</v>
      </c>
      <c r="H12" s="21" t="s">
        <v>591</v>
      </c>
      <c r="I12" s="26"/>
      <c r="J12" s="21"/>
      <c r="K12" s="21"/>
      <c r="L12" s="21"/>
      <c r="M12" s="21"/>
      <c r="N12" s="5"/>
      <c r="O12" s="47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s="1" customFormat="1" ht="14.25" customHeight="1">
      <c r="A13" s="5"/>
      <c r="B13" s="21"/>
      <c r="C13" s="26" t="s">
        <v>556</v>
      </c>
      <c r="D13" s="26">
        <v>29</v>
      </c>
      <c r="E13" s="21" t="s">
        <v>1557</v>
      </c>
      <c r="F13" s="26" t="s">
        <v>585</v>
      </c>
      <c r="G13" s="27">
        <v>0.32</v>
      </c>
      <c r="H13" s="21" t="s">
        <v>714</v>
      </c>
      <c r="I13" s="26"/>
      <c r="J13" s="21"/>
      <c r="K13" s="21"/>
      <c r="L13" s="21"/>
      <c r="M13" s="21"/>
      <c r="N13" s="5"/>
      <c r="O13" s="47"/>
      <c r="P13" s="5"/>
      <c r="Q13" s="5"/>
      <c r="R13" s="39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s="1" customFormat="1" ht="14.25" customHeight="1">
      <c r="A14" s="5"/>
      <c r="B14" s="21"/>
      <c r="C14" s="26" t="s">
        <v>556</v>
      </c>
      <c r="D14" s="26">
        <v>31</v>
      </c>
      <c r="E14" s="21" t="s">
        <v>550</v>
      </c>
      <c r="F14" s="26" t="s">
        <v>585</v>
      </c>
      <c r="G14" s="27">
        <v>0.34</v>
      </c>
      <c r="H14" s="21" t="s">
        <v>715</v>
      </c>
      <c r="I14" s="26"/>
      <c r="J14" s="21"/>
      <c r="K14" s="21"/>
      <c r="L14" s="21"/>
      <c r="M14" s="21"/>
      <c r="N14" s="5"/>
      <c r="O14" s="47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s="1" customFormat="1" ht="14.25" customHeight="1">
      <c r="A15" s="5"/>
      <c r="B15" s="21"/>
      <c r="C15" s="26" t="s">
        <v>556</v>
      </c>
      <c r="D15" s="26">
        <v>32</v>
      </c>
      <c r="E15" s="21" t="s">
        <v>534</v>
      </c>
      <c r="F15" s="26" t="s">
        <v>585</v>
      </c>
      <c r="G15" s="27">
        <v>0.36</v>
      </c>
      <c r="H15" s="21" t="s">
        <v>716</v>
      </c>
      <c r="I15" s="26"/>
      <c r="J15" s="21"/>
      <c r="K15" s="21"/>
      <c r="L15" s="21"/>
      <c r="M15" s="21"/>
      <c r="N15" s="5"/>
      <c r="O15" s="47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s="1" customFormat="1" ht="14.25" customHeight="1">
      <c r="A16" s="5"/>
      <c r="B16" s="21"/>
      <c r="C16" s="26" t="s">
        <v>556</v>
      </c>
      <c r="D16" s="26">
        <v>33</v>
      </c>
      <c r="E16" s="21" t="s">
        <v>535</v>
      </c>
      <c r="F16" s="26" t="s">
        <v>585</v>
      </c>
      <c r="G16" s="27">
        <v>0.38</v>
      </c>
      <c r="H16" s="21" t="s">
        <v>717</v>
      </c>
      <c r="I16" s="26"/>
      <c r="J16" s="21"/>
      <c r="K16" s="21"/>
      <c r="L16" s="21"/>
      <c r="M16" s="21"/>
      <c r="N16" s="5"/>
      <c r="O16" s="47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s="1" customFormat="1" ht="14.25" customHeight="1">
      <c r="A17" s="5"/>
      <c r="B17" s="21"/>
      <c r="C17" s="26" t="s">
        <v>556</v>
      </c>
      <c r="D17" s="26">
        <v>37</v>
      </c>
      <c r="E17" s="21" t="s">
        <v>536</v>
      </c>
      <c r="F17" s="26" t="s">
        <v>585</v>
      </c>
      <c r="G17" s="27">
        <v>0.4</v>
      </c>
      <c r="H17" s="21" t="s">
        <v>718</v>
      </c>
      <c r="I17" s="26"/>
      <c r="J17" s="21"/>
      <c r="K17" s="21"/>
      <c r="L17" s="21"/>
      <c r="M17" s="21"/>
      <c r="N17" s="5"/>
      <c r="O17" s="47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1" customFormat="1" ht="14.25" customHeight="1">
      <c r="A18" s="5"/>
      <c r="B18" s="21"/>
      <c r="C18" s="26" t="s">
        <v>556</v>
      </c>
      <c r="D18" s="26">
        <v>39</v>
      </c>
      <c r="E18" s="21" t="s">
        <v>479</v>
      </c>
      <c r="F18" s="26" t="s">
        <v>585</v>
      </c>
      <c r="G18" s="27">
        <v>0.42</v>
      </c>
      <c r="H18" s="21" t="s">
        <v>719</v>
      </c>
      <c r="I18" s="26"/>
      <c r="J18" s="21"/>
      <c r="K18" s="21"/>
      <c r="L18" s="21"/>
      <c r="M18" s="21"/>
      <c r="N18" s="5"/>
      <c r="O18" s="47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1" customFormat="1" ht="24">
      <c r="A19" s="5"/>
      <c r="B19" s="21"/>
      <c r="C19" s="26" t="s">
        <v>556</v>
      </c>
      <c r="D19" s="26">
        <v>41</v>
      </c>
      <c r="E19" s="31" t="s">
        <v>1336</v>
      </c>
      <c r="F19" s="26" t="s">
        <v>585</v>
      </c>
      <c r="G19" s="27">
        <v>0.44</v>
      </c>
      <c r="H19" s="21" t="s">
        <v>720</v>
      </c>
      <c r="I19" s="26"/>
      <c r="J19" s="21"/>
      <c r="K19" s="21"/>
      <c r="L19" s="21"/>
      <c r="M19" s="21"/>
      <c r="N19" s="5"/>
      <c r="O19" s="4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1" customFormat="1" ht="24">
      <c r="A20" s="5"/>
      <c r="B20" s="21"/>
      <c r="C20" s="26" t="s">
        <v>556</v>
      </c>
      <c r="D20" s="26">
        <v>42</v>
      </c>
      <c r="E20" s="31" t="s">
        <v>1337</v>
      </c>
      <c r="F20" s="26" t="s">
        <v>585</v>
      </c>
      <c r="G20" s="27">
        <v>0.46</v>
      </c>
      <c r="H20" s="21" t="s">
        <v>721</v>
      </c>
      <c r="I20" s="26"/>
      <c r="J20" s="21"/>
      <c r="K20" s="21"/>
      <c r="L20" s="21"/>
      <c r="M20" s="21"/>
      <c r="N20" s="5"/>
      <c r="O20" s="4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1" customFormat="1" ht="24">
      <c r="A21" s="5"/>
      <c r="B21" s="21"/>
      <c r="C21" s="26" t="s">
        <v>556</v>
      </c>
      <c r="D21" s="26">
        <v>45</v>
      </c>
      <c r="E21" s="31" t="s">
        <v>1340</v>
      </c>
      <c r="F21" s="26" t="s">
        <v>585</v>
      </c>
      <c r="G21" s="27">
        <v>0.48</v>
      </c>
      <c r="H21" s="21" t="s">
        <v>722</v>
      </c>
      <c r="I21" s="26"/>
      <c r="J21" s="21"/>
      <c r="K21" s="21"/>
      <c r="L21" s="21"/>
      <c r="M21" s="21"/>
      <c r="N21" s="5"/>
      <c r="O21" s="4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1" customFormat="1" ht="24">
      <c r="A22" s="5"/>
      <c r="B22" s="21"/>
      <c r="C22" s="26" t="s">
        <v>556</v>
      </c>
      <c r="D22" s="26">
        <v>50</v>
      </c>
      <c r="E22" s="31" t="s">
        <v>1338</v>
      </c>
      <c r="F22" s="26" t="s">
        <v>585</v>
      </c>
      <c r="G22" s="27">
        <v>0.5</v>
      </c>
      <c r="H22" s="21" t="s">
        <v>723</v>
      </c>
      <c r="I22" s="26"/>
      <c r="J22" s="21"/>
      <c r="K22" s="21"/>
      <c r="L22" s="21"/>
      <c r="M22" s="21"/>
      <c r="N22" s="5"/>
      <c r="O22" s="4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1" customFormat="1" ht="24">
      <c r="A23" s="5"/>
      <c r="B23" s="21"/>
      <c r="C23" s="26" t="s">
        <v>556</v>
      </c>
      <c r="D23" s="26">
        <v>52</v>
      </c>
      <c r="E23" s="31" t="s">
        <v>1339</v>
      </c>
      <c r="F23" s="26" t="s">
        <v>585</v>
      </c>
      <c r="G23" s="27">
        <v>0.52</v>
      </c>
      <c r="H23" s="21" t="s">
        <v>724</v>
      </c>
      <c r="I23" s="26"/>
      <c r="J23" s="21"/>
      <c r="K23" s="21"/>
      <c r="L23" s="21"/>
      <c r="M23" s="21"/>
      <c r="N23" s="5"/>
      <c r="O23" s="4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1" customFormat="1" ht="24">
      <c r="A24" s="5"/>
      <c r="B24" s="21"/>
      <c r="C24" s="26" t="s">
        <v>556</v>
      </c>
      <c r="D24" s="26">
        <v>57</v>
      </c>
      <c r="E24" s="31" t="s">
        <v>1341</v>
      </c>
      <c r="F24" s="26" t="s">
        <v>585</v>
      </c>
      <c r="G24" s="27">
        <v>0.54</v>
      </c>
      <c r="H24" s="21" t="s">
        <v>725</v>
      </c>
      <c r="I24" s="26"/>
      <c r="J24" s="21"/>
      <c r="K24" s="21"/>
      <c r="L24" s="21"/>
      <c r="M24" s="21"/>
      <c r="N24" s="5"/>
      <c r="O24" s="4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</row>
    <row r="25" spans="1:73" s="1" customFormat="1" ht="24">
      <c r="A25" s="5"/>
      <c r="B25" s="21"/>
      <c r="C25" s="26" t="s">
        <v>556</v>
      </c>
      <c r="D25" s="26"/>
      <c r="E25" s="31" t="s">
        <v>1335</v>
      </c>
      <c r="F25" s="26" t="s">
        <v>585</v>
      </c>
      <c r="G25" s="27">
        <v>0.56</v>
      </c>
      <c r="H25" s="21" t="s">
        <v>726</v>
      </c>
      <c r="I25" s="26"/>
      <c r="J25" s="21"/>
      <c r="K25" s="21"/>
      <c r="L25" s="21"/>
      <c r="M25" s="21"/>
      <c r="N25" s="5"/>
      <c r="O25" s="4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</row>
    <row r="26" spans="1:73" s="1" customFormat="1" ht="24">
      <c r="A26" s="5"/>
      <c r="B26" s="21"/>
      <c r="C26" s="26" t="s">
        <v>556</v>
      </c>
      <c r="D26" s="26"/>
      <c r="E26" s="31" t="s">
        <v>1342</v>
      </c>
      <c r="F26" s="26" t="s">
        <v>585</v>
      </c>
      <c r="G26" s="27">
        <v>0.58</v>
      </c>
      <c r="H26" s="21" t="s">
        <v>727</v>
      </c>
      <c r="I26" s="26"/>
      <c r="J26" s="21"/>
      <c r="K26" s="21"/>
      <c r="L26" s="21"/>
      <c r="M26" s="21"/>
      <c r="N26" s="5"/>
      <c r="O26" s="4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</row>
    <row r="27" spans="1:73" s="1" customFormat="1" ht="24">
      <c r="A27" s="5"/>
      <c r="B27" s="21"/>
      <c r="C27" s="26" t="s">
        <v>556</v>
      </c>
      <c r="D27" s="26"/>
      <c r="E27" s="31" t="s">
        <v>1343</v>
      </c>
      <c r="F27" s="26" t="s">
        <v>585</v>
      </c>
      <c r="G27" s="27">
        <v>0.6</v>
      </c>
      <c r="H27" s="21" t="s">
        <v>728</v>
      </c>
      <c r="I27" s="26"/>
      <c r="J27" s="21"/>
      <c r="K27" s="21"/>
      <c r="L27" s="21"/>
      <c r="M27" s="21"/>
      <c r="N27" s="5"/>
      <c r="O27" s="4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</row>
    <row r="28" spans="1:46" s="15" customFormat="1" ht="6" customHeight="1">
      <c r="A28" s="9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9"/>
      <c r="O28" s="47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</row>
    <row r="29" spans="1:73" s="1" customFormat="1" ht="24">
      <c r="A29" s="5"/>
      <c r="B29" s="21" t="str">
        <f>"&amp;ref("&amp;T(E29)&amp;".jpg,,,title="&amp;T(E29)&amp;",alt="&amp;T(E29)&amp;")"</f>
        <v>&amp;ref(肉まん.jpg,,,title=肉まん,alt=肉まん)</v>
      </c>
      <c r="C29" s="26" t="s">
        <v>556</v>
      </c>
      <c r="D29" s="26">
        <v>9</v>
      </c>
      <c r="E29" s="21" t="s">
        <v>480</v>
      </c>
      <c r="F29" s="32" t="s">
        <v>74</v>
      </c>
      <c r="G29" s="27" t="s">
        <v>1644</v>
      </c>
      <c r="H29" s="31" t="s">
        <v>477</v>
      </c>
      <c r="I29" s="32" t="s">
        <v>1182</v>
      </c>
      <c r="J29" s="21">
        <v>0</v>
      </c>
      <c r="K29" s="31" t="s">
        <v>729</v>
      </c>
      <c r="L29" s="31" t="s">
        <v>730</v>
      </c>
      <c r="M29" s="21"/>
      <c r="N29" s="5"/>
      <c r="O29" s="4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1:73" s="1" customFormat="1" ht="24">
      <c r="A30" s="5"/>
      <c r="B30" s="21" t="str">
        <f>"&amp;ref("&amp;T(E30)&amp;".jpg,,,title="&amp;T(E30)&amp;",alt="&amp;T(E30)&amp;")"</f>
        <v>&amp;ref(高級肉まん.jpg,,,title=高級肉まん,alt=高級肉まん)</v>
      </c>
      <c r="C30" s="26" t="s">
        <v>556</v>
      </c>
      <c r="D30" s="26">
        <v>10</v>
      </c>
      <c r="E30" s="21" t="s">
        <v>481</v>
      </c>
      <c r="F30" s="32" t="s">
        <v>74</v>
      </c>
      <c r="G30" s="27" t="s">
        <v>1644</v>
      </c>
      <c r="H30" s="31" t="s">
        <v>455</v>
      </c>
      <c r="I30" s="32" t="s">
        <v>1182</v>
      </c>
      <c r="J30" s="21">
        <v>0</v>
      </c>
      <c r="K30" s="31" t="s">
        <v>482</v>
      </c>
      <c r="L30" s="31" t="s">
        <v>730</v>
      </c>
      <c r="M30" s="21"/>
      <c r="N30" s="5"/>
      <c r="O30" s="4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</row>
    <row r="31" spans="1:73" s="1" customFormat="1" ht="24">
      <c r="A31" s="5"/>
      <c r="B31" s="21"/>
      <c r="C31" s="26" t="s">
        <v>556</v>
      </c>
      <c r="D31" s="26">
        <v>15</v>
      </c>
      <c r="E31" s="21" t="s">
        <v>731</v>
      </c>
      <c r="F31" s="32" t="s">
        <v>74</v>
      </c>
      <c r="G31" s="27" t="s">
        <v>1644</v>
      </c>
      <c r="H31" s="31" t="s">
        <v>478</v>
      </c>
      <c r="I31" s="32" t="s">
        <v>78</v>
      </c>
      <c r="J31" s="21">
        <v>15</v>
      </c>
      <c r="K31" s="31" t="s">
        <v>826</v>
      </c>
      <c r="L31" s="31" t="s">
        <v>732</v>
      </c>
      <c r="M31" s="31" t="s">
        <v>483</v>
      </c>
      <c r="N31" s="5"/>
      <c r="O31" s="4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</row>
    <row r="32" spans="1:73" s="1" customFormat="1" ht="24">
      <c r="A32" s="5"/>
      <c r="B32" s="21"/>
      <c r="C32" s="26" t="s">
        <v>556</v>
      </c>
      <c r="D32" s="26">
        <v>18</v>
      </c>
      <c r="E32" s="21" t="s">
        <v>733</v>
      </c>
      <c r="F32" s="32" t="s">
        <v>74</v>
      </c>
      <c r="G32" s="27" t="s">
        <v>1644</v>
      </c>
      <c r="H32" s="31" t="s">
        <v>456</v>
      </c>
      <c r="I32" s="32" t="s">
        <v>78</v>
      </c>
      <c r="J32" s="21">
        <v>15</v>
      </c>
      <c r="K32" s="31" t="s">
        <v>734</v>
      </c>
      <c r="L32" s="21" t="s">
        <v>95</v>
      </c>
      <c r="M32" s="21"/>
      <c r="N32" s="5"/>
      <c r="O32" s="4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</row>
    <row r="33" spans="1:73" s="1" customFormat="1" ht="24">
      <c r="A33" s="5"/>
      <c r="B33" s="21"/>
      <c r="C33" s="26" t="s">
        <v>556</v>
      </c>
      <c r="D33" s="26">
        <v>24</v>
      </c>
      <c r="E33" s="21" t="s">
        <v>736</v>
      </c>
      <c r="F33" s="32" t="s">
        <v>74</v>
      </c>
      <c r="G33" s="27" t="s">
        <v>1644</v>
      </c>
      <c r="H33" s="31" t="s">
        <v>488</v>
      </c>
      <c r="I33" s="32" t="s">
        <v>1214</v>
      </c>
      <c r="J33" s="21">
        <v>35</v>
      </c>
      <c r="K33" s="31" t="s">
        <v>737</v>
      </c>
      <c r="L33" s="21" t="s">
        <v>96</v>
      </c>
      <c r="M33" s="21"/>
      <c r="N33" s="5"/>
      <c r="O33" s="4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</row>
    <row r="34" spans="1:73" s="1" customFormat="1" ht="24">
      <c r="A34" s="5"/>
      <c r="B34" s="21"/>
      <c r="C34" s="26" t="s">
        <v>556</v>
      </c>
      <c r="D34" s="26">
        <v>26</v>
      </c>
      <c r="E34" s="21" t="s">
        <v>97</v>
      </c>
      <c r="F34" s="32" t="s">
        <v>74</v>
      </c>
      <c r="G34" s="27" t="s">
        <v>1644</v>
      </c>
      <c r="H34" s="31" t="s">
        <v>457</v>
      </c>
      <c r="I34" s="32" t="s">
        <v>1214</v>
      </c>
      <c r="J34" s="21">
        <v>35</v>
      </c>
      <c r="K34" s="31"/>
      <c r="L34" s="31" t="s">
        <v>676</v>
      </c>
      <c r="M34" s="31" t="s">
        <v>98</v>
      </c>
      <c r="N34" s="5"/>
      <c r="O34" s="47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</row>
    <row r="35" spans="1:73" s="1" customFormat="1" ht="24">
      <c r="A35" s="5"/>
      <c r="B35" s="21"/>
      <c r="C35" s="26" t="s">
        <v>556</v>
      </c>
      <c r="D35" s="26">
        <v>29</v>
      </c>
      <c r="E35" s="21" t="s">
        <v>677</v>
      </c>
      <c r="F35" s="32" t="s">
        <v>74</v>
      </c>
      <c r="G35" s="27" t="s">
        <v>1644</v>
      </c>
      <c r="H35" s="31" t="s">
        <v>489</v>
      </c>
      <c r="I35" s="32" t="s">
        <v>1214</v>
      </c>
      <c r="J35" s="21">
        <v>35</v>
      </c>
      <c r="K35" s="31" t="s">
        <v>678</v>
      </c>
      <c r="L35" s="21" t="s">
        <v>95</v>
      </c>
      <c r="M35" s="21"/>
      <c r="N35" s="5"/>
      <c r="O35" s="47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</row>
    <row r="36" spans="1:73" s="1" customFormat="1" ht="24">
      <c r="A36" s="5"/>
      <c r="B36" s="21"/>
      <c r="C36" s="26" t="s">
        <v>556</v>
      </c>
      <c r="D36" s="26">
        <v>31</v>
      </c>
      <c r="E36" s="21" t="s">
        <v>99</v>
      </c>
      <c r="F36" s="32" t="s">
        <v>74</v>
      </c>
      <c r="G36" s="27" t="s">
        <v>1644</v>
      </c>
      <c r="H36" s="31" t="s">
        <v>458</v>
      </c>
      <c r="I36" s="32" t="s">
        <v>1214</v>
      </c>
      <c r="J36" s="21">
        <v>35</v>
      </c>
      <c r="K36" s="31" t="s">
        <v>679</v>
      </c>
      <c r="L36" s="21" t="s">
        <v>95</v>
      </c>
      <c r="M36" s="21"/>
      <c r="N36" s="5"/>
      <c r="O36" s="47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</row>
    <row r="37" spans="1:73" s="1" customFormat="1" ht="24">
      <c r="A37" s="5"/>
      <c r="B37" s="21"/>
      <c r="C37" s="26" t="s">
        <v>556</v>
      </c>
      <c r="D37" s="26">
        <v>32</v>
      </c>
      <c r="E37" s="21" t="s">
        <v>429</v>
      </c>
      <c r="F37" s="32" t="s">
        <v>74</v>
      </c>
      <c r="G37" s="27" t="s">
        <v>1644</v>
      </c>
      <c r="H37" s="31" t="s">
        <v>521</v>
      </c>
      <c r="I37" s="32" t="s">
        <v>1214</v>
      </c>
      <c r="J37" s="21">
        <v>35</v>
      </c>
      <c r="K37" s="31" t="s">
        <v>680</v>
      </c>
      <c r="L37" s="21" t="s">
        <v>430</v>
      </c>
      <c r="M37" s="21"/>
      <c r="N37" s="5"/>
      <c r="O37" s="4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1:73" s="1" customFormat="1" ht="24">
      <c r="A38" s="5"/>
      <c r="B38" s="21"/>
      <c r="C38" s="26" t="s">
        <v>556</v>
      </c>
      <c r="D38" s="26">
        <v>33</v>
      </c>
      <c r="E38" s="21" t="s">
        <v>1451</v>
      </c>
      <c r="F38" s="32" t="s">
        <v>74</v>
      </c>
      <c r="G38" s="27" t="s">
        <v>1644</v>
      </c>
      <c r="H38" s="31" t="s">
        <v>1390</v>
      </c>
      <c r="I38" s="32" t="s">
        <v>1214</v>
      </c>
      <c r="J38" s="21">
        <v>35</v>
      </c>
      <c r="K38" s="31" t="s">
        <v>454</v>
      </c>
      <c r="L38" s="31" t="s">
        <v>1450</v>
      </c>
      <c r="M38" s="31" t="s">
        <v>453</v>
      </c>
      <c r="N38" s="5"/>
      <c r="O38" s="47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1:73" s="1" customFormat="1" ht="24">
      <c r="A39" s="5"/>
      <c r="B39" s="21"/>
      <c r="C39" s="26" t="s">
        <v>556</v>
      </c>
      <c r="D39" s="26">
        <v>37</v>
      </c>
      <c r="E39" s="21" t="s">
        <v>681</v>
      </c>
      <c r="F39" s="32" t="s">
        <v>74</v>
      </c>
      <c r="G39" s="27" t="s">
        <v>1644</v>
      </c>
      <c r="H39" s="31" t="s">
        <v>1680</v>
      </c>
      <c r="I39" s="32" t="s">
        <v>79</v>
      </c>
      <c r="J39" s="21">
        <v>60</v>
      </c>
      <c r="K39" s="31" t="s">
        <v>596</v>
      </c>
      <c r="L39" s="21" t="s">
        <v>431</v>
      </c>
      <c r="M39" s="21"/>
      <c r="N39" s="5"/>
      <c r="O39" s="47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1:73" s="1" customFormat="1" ht="24">
      <c r="A40" s="5"/>
      <c r="B40" s="21"/>
      <c r="C40" s="26" t="s">
        <v>556</v>
      </c>
      <c r="D40" s="26">
        <v>39</v>
      </c>
      <c r="E40" s="21" t="s">
        <v>432</v>
      </c>
      <c r="F40" s="32" t="s">
        <v>74</v>
      </c>
      <c r="G40" s="27" t="s">
        <v>1644</v>
      </c>
      <c r="H40" s="31" t="s">
        <v>1391</v>
      </c>
      <c r="I40" s="32" t="s">
        <v>79</v>
      </c>
      <c r="J40" s="21">
        <v>60</v>
      </c>
      <c r="K40" s="31" t="s">
        <v>597</v>
      </c>
      <c r="L40" s="21" t="s">
        <v>95</v>
      </c>
      <c r="M40" s="21"/>
      <c r="N40" s="5"/>
      <c r="O40" s="47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</row>
    <row r="41" spans="1:73" s="1" customFormat="1" ht="24">
      <c r="A41" s="5"/>
      <c r="B41" s="21"/>
      <c r="C41" s="26" t="s">
        <v>556</v>
      </c>
      <c r="D41" s="26">
        <v>41</v>
      </c>
      <c r="E41" s="21" t="s">
        <v>1689</v>
      </c>
      <c r="F41" s="32" t="s">
        <v>74</v>
      </c>
      <c r="G41" s="27" t="s">
        <v>1644</v>
      </c>
      <c r="H41" s="31" t="s">
        <v>1681</v>
      </c>
      <c r="I41" s="32" t="s">
        <v>79</v>
      </c>
      <c r="J41" s="21">
        <v>60</v>
      </c>
      <c r="K41" s="31" t="s">
        <v>1428</v>
      </c>
      <c r="L41" s="31" t="s">
        <v>1427</v>
      </c>
      <c r="M41" s="31" t="s">
        <v>1452</v>
      </c>
      <c r="N41" s="5"/>
      <c r="O41" s="47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</row>
    <row r="42" spans="1:73" s="1" customFormat="1" ht="24">
      <c r="A42" s="5"/>
      <c r="B42" s="21"/>
      <c r="C42" s="26" t="s">
        <v>556</v>
      </c>
      <c r="D42" s="26">
        <v>42</v>
      </c>
      <c r="E42" s="21" t="s">
        <v>433</v>
      </c>
      <c r="F42" s="32" t="s">
        <v>74</v>
      </c>
      <c r="G42" s="27" t="s">
        <v>1644</v>
      </c>
      <c r="H42" s="31" t="s">
        <v>1423</v>
      </c>
      <c r="I42" s="32" t="s">
        <v>79</v>
      </c>
      <c r="J42" s="21">
        <v>60</v>
      </c>
      <c r="K42" s="31" t="s">
        <v>598</v>
      </c>
      <c r="L42" s="21" t="s">
        <v>96</v>
      </c>
      <c r="M42" s="21"/>
      <c r="N42" s="5"/>
      <c r="O42" s="47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</row>
    <row r="43" spans="1:73" s="1" customFormat="1" ht="24">
      <c r="A43" s="5"/>
      <c r="B43" s="21"/>
      <c r="C43" s="26" t="s">
        <v>556</v>
      </c>
      <c r="D43" s="26">
        <v>45</v>
      </c>
      <c r="E43" s="21" t="s">
        <v>599</v>
      </c>
      <c r="F43" s="32" t="s">
        <v>74</v>
      </c>
      <c r="G43" s="27" t="s">
        <v>1644</v>
      </c>
      <c r="H43" s="31" t="s">
        <v>1746</v>
      </c>
      <c r="I43" s="32" t="s">
        <v>79</v>
      </c>
      <c r="J43" s="21">
        <v>60</v>
      </c>
      <c r="K43" s="31" t="s">
        <v>951</v>
      </c>
      <c r="L43" s="31" t="s">
        <v>815</v>
      </c>
      <c r="M43" s="31" t="s">
        <v>816</v>
      </c>
      <c r="N43" s="5"/>
      <c r="O43" s="47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</row>
    <row r="44" spans="1:73" s="1" customFormat="1" ht="24">
      <c r="A44" s="5"/>
      <c r="B44" s="21"/>
      <c r="C44" s="26" t="s">
        <v>556</v>
      </c>
      <c r="D44" s="26">
        <v>50</v>
      </c>
      <c r="E44" s="21" t="s">
        <v>434</v>
      </c>
      <c r="F44" s="32" t="s">
        <v>74</v>
      </c>
      <c r="G44" s="27" t="s">
        <v>1644</v>
      </c>
      <c r="H44" s="31" t="s">
        <v>1424</v>
      </c>
      <c r="I44" s="32" t="s">
        <v>1259</v>
      </c>
      <c r="J44" s="21">
        <v>90</v>
      </c>
      <c r="K44" s="31" t="s">
        <v>700</v>
      </c>
      <c r="L44" s="21" t="s">
        <v>430</v>
      </c>
      <c r="M44" s="21"/>
      <c r="N44" s="5"/>
      <c r="O44" s="47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</row>
    <row r="45" spans="1:73" s="1" customFormat="1" ht="24">
      <c r="A45" s="5"/>
      <c r="B45" s="21"/>
      <c r="C45" s="26" t="s">
        <v>556</v>
      </c>
      <c r="D45" s="26">
        <v>52</v>
      </c>
      <c r="E45" s="21" t="s">
        <v>701</v>
      </c>
      <c r="F45" s="32" t="s">
        <v>74</v>
      </c>
      <c r="G45" s="27" t="s">
        <v>1644</v>
      </c>
      <c r="H45" s="31" t="s">
        <v>1747</v>
      </c>
      <c r="I45" s="32" t="s">
        <v>1259</v>
      </c>
      <c r="J45" s="21">
        <v>90</v>
      </c>
      <c r="K45" s="31" t="s">
        <v>907</v>
      </c>
      <c r="L45" s="31" t="s">
        <v>908</v>
      </c>
      <c r="M45" s="31" t="s">
        <v>909</v>
      </c>
      <c r="N45" s="5"/>
      <c r="O45" s="47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</row>
    <row r="46" spans="1:73" s="1" customFormat="1" ht="24">
      <c r="A46" s="5"/>
      <c r="B46" s="21"/>
      <c r="C46" s="26" t="s">
        <v>556</v>
      </c>
      <c r="D46" s="26">
        <v>57</v>
      </c>
      <c r="E46" s="21" t="s">
        <v>435</v>
      </c>
      <c r="F46" s="32" t="s">
        <v>74</v>
      </c>
      <c r="G46" s="27" t="s">
        <v>1644</v>
      </c>
      <c r="H46" s="31" t="s">
        <v>1425</v>
      </c>
      <c r="I46" s="32" t="s">
        <v>1259</v>
      </c>
      <c r="J46" s="21">
        <v>90</v>
      </c>
      <c r="K46" s="31" t="s">
        <v>910</v>
      </c>
      <c r="L46" s="21" t="s">
        <v>430</v>
      </c>
      <c r="M46" s="21"/>
      <c r="N46" s="5"/>
      <c r="O46" s="47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s="1" customFormat="1" ht="24">
      <c r="A47" s="5"/>
      <c r="B47" s="21"/>
      <c r="C47" s="26" t="s">
        <v>556</v>
      </c>
      <c r="D47" s="26">
        <v>58</v>
      </c>
      <c r="E47" s="31" t="s">
        <v>702</v>
      </c>
      <c r="F47" s="32" t="s">
        <v>74</v>
      </c>
      <c r="G47" s="27" t="s">
        <v>1644</v>
      </c>
      <c r="H47" s="31" t="s">
        <v>1748</v>
      </c>
      <c r="I47" s="32" t="s">
        <v>1259</v>
      </c>
      <c r="J47" s="21">
        <v>90</v>
      </c>
      <c r="K47" s="31" t="s">
        <v>911</v>
      </c>
      <c r="L47" s="21" t="s">
        <v>436</v>
      </c>
      <c r="M47" s="21"/>
      <c r="N47" s="5"/>
      <c r="O47" s="47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</row>
    <row r="48" spans="1:73" s="1" customFormat="1" ht="24">
      <c r="A48" s="5"/>
      <c r="B48" s="21"/>
      <c r="C48" s="26" t="s">
        <v>556</v>
      </c>
      <c r="D48" s="26">
        <v>59</v>
      </c>
      <c r="E48" s="21" t="s">
        <v>437</v>
      </c>
      <c r="F48" s="32" t="s">
        <v>74</v>
      </c>
      <c r="G48" s="27" t="s">
        <v>1644</v>
      </c>
      <c r="H48" s="31" t="s">
        <v>1426</v>
      </c>
      <c r="I48" s="32" t="s">
        <v>1259</v>
      </c>
      <c r="J48" s="21">
        <v>90</v>
      </c>
      <c r="K48" s="31" t="s">
        <v>438</v>
      </c>
      <c r="L48" s="21" t="s">
        <v>735</v>
      </c>
      <c r="M48" s="21"/>
      <c r="N48" s="5"/>
      <c r="O48" s="47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</row>
    <row r="49" spans="1:73" s="1" customFormat="1" ht="24">
      <c r="A49" s="5"/>
      <c r="B49" s="21"/>
      <c r="C49" s="26" t="s">
        <v>556</v>
      </c>
      <c r="D49" s="26">
        <v>59</v>
      </c>
      <c r="E49" s="21" t="s">
        <v>439</v>
      </c>
      <c r="F49" s="32" t="s">
        <v>74</v>
      </c>
      <c r="G49" s="27" t="s">
        <v>1644</v>
      </c>
      <c r="H49" s="31" t="s">
        <v>1749</v>
      </c>
      <c r="I49" s="32" t="s">
        <v>1259</v>
      </c>
      <c r="J49" s="21">
        <v>90</v>
      </c>
      <c r="K49" s="31" t="s">
        <v>913</v>
      </c>
      <c r="L49" s="21" t="s">
        <v>436</v>
      </c>
      <c r="M49" s="21" t="s">
        <v>914</v>
      </c>
      <c r="N49" s="5"/>
      <c r="O49" s="47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</row>
    <row r="50" spans="1:73" s="1" customFormat="1" ht="24">
      <c r="A50" s="5"/>
      <c r="B50" s="21"/>
      <c r="C50" s="26" t="s">
        <v>556</v>
      </c>
      <c r="D50" s="26">
        <v>60</v>
      </c>
      <c r="E50" s="21" t="s">
        <v>915</v>
      </c>
      <c r="F50" s="32" t="s">
        <v>74</v>
      </c>
      <c r="G50" s="27" t="s">
        <v>1644</v>
      </c>
      <c r="H50" s="31" t="s">
        <v>1544</v>
      </c>
      <c r="I50" s="32" t="s">
        <v>1480</v>
      </c>
      <c r="J50" s="21">
        <v>115</v>
      </c>
      <c r="K50" s="31" t="s">
        <v>1844</v>
      </c>
      <c r="L50" s="21" t="s">
        <v>431</v>
      </c>
      <c r="M50" s="21"/>
      <c r="N50" s="5"/>
      <c r="O50" s="47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</row>
    <row r="51" spans="1:73" s="1" customFormat="1" ht="24">
      <c r="A51" s="5"/>
      <c r="B51" s="21"/>
      <c r="C51" s="26" t="s">
        <v>556</v>
      </c>
      <c r="D51" s="26">
        <v>61</v>
      </c>
      <c r="E51" s="21" t="s">
        <v>916</v>
      </c>
      <c r="F51" s="32" t="s">
        <v>74</v>
      </c>
      <c r="G51" s="27" t="s">
        <v>1644</v>
      </c>
      <c r="H51" s="31" t="s">
        <v>4</v>
      </c>
      <c r="I51" s="32" t="s">
        <v>1480</v>
      </c>
      <c r="J51" s="21">
        <v>115</v>
      </c>
      <c r="K51" s="21" t="s">
        <v>1750</v>
      </c>
      <c r="L51" s="21" t="s">
        <v>431</v>
      </c>
      <c r="M51" s="21"/>
      <c r="N51" s="5"/>
      <c r="O51" s="47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</row>
    <row r="52" spans="1:73" s="1" customFormat="1" ht="24">
      <c r="A52" s="5"/>
      <c r="B52" s="21"/>
      <c r="C52" s="26" t="s">
        <v>556</v>
      </c>
      <c r="D52" s="26">
        <v>61</v>
      </c>
      <c r="E52" s="21" t="s">
        <v>1751</v>
      </c>
      <c r="F52" s="32" t="s">
        <v>74</v>
      </c>
      <c r="G52" s="27" t="s">
        <v>1644</v>
      </c>
      <c r="H52" s="31" t="s">
        <v>929</v>
      </c>
      <c r="I52" s="32" t="s">
        <v>1480</v>
      </c>
      <c r="J52" s="21">
        <v>115</v>
      </c>
      <c r="K52" s="21" t="s">
        <v>1752</v>
      </c>
      <c r="L52" s="21" t="s">
        <v>431</v>
      </c>
      <c r="M52" s="21"/>
      <c r="N52" s="5"/>
      <c r="O52" s="47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</row>
    <row r="53" spans="1:73" s="1" customFormat="1" ht="24">
      <c r="A53" s="5"/>
      <c r="B53" s="21"/>
      <c r="C53" s="26" t="s">
        <v>556</v>
      </c>
      <c r="D53" s="26">
        <v>61</v>
      </c>
      <c r="E53" s="21" t="s">
        <v>1753</v>
      </c>
      <c r="F53" s="32" t="s">
        <v>74</v>
      </c>
      <c r="G53" s="27" t="s">
        <v>1644</v>
      </c>
      <c r="H53" s="31" t="s">
        <v>930</v>
      </c>
      <c r="I53" s="32" t="s">
        <v>1480</v>
      </c>
      <c r="J53" s="21">
        <v>115</v>
      </c>
      <c r="K53" s="21" t="s">
        <v>1672</v>
      </c>
      <c r="L53" s="21" t="s">
        <v>431</v>
      </c>
      <c r="M53" s="21"/>
      <c r="N53" s="5"/>
      <c r="O53" s="47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</row>
    <row r="54" spans="1:73" s="1" customFormat="1" ht="24">
      <c r="A54" s="5"/>
      <c r="B54" s="21"/>
      <c r="C54" s="26" t="s">
        <v>556</v>
      </c>
      <c r="D54" s="26">
        <v>63</v>
      </c>
      <c r="E54" s="21" t="s">
        <v>1673</v>
      </c>
      <c r="F54" s="32" t="s">
        <v>74</v>
      </c>
      <c r="G54" s="27" t="s">
        <v>1644</v>
      </c>
      <c r="H54" s="31" t="s">
        <v>931</v>
      </c>
      <c r="I54" s="32" t="s">
        <v>1480</v>
      </c>
      <c r="J54" s="21">
        <v>125</v>
      </c>
      <c r="K54" s="21" t="s">
        <v>1675</v>
      </c>
      <c r="L54" s="21" t="s">
        <v>431</v>
      </c>
      <c r="M54" s="21"/>
      <c r="N54" s="5"/>
      <c r="O54" s="47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s="1" customFormat="1" ht="24">
      <c r="A55" s="5"/>
      <c r="B55" s="21"/>
      <c r="C55" s="26" t="s">
        <v>556</v>
      </c>
      <c r="D55" s="26">
        <v>64</v>
      </c>
      <c r="E55" s="21" t="s">
        <v>1674</v>
      </c>
      <c r="F55" s="32" t="s">
        <v>74</v>
      </c>
      <c r="G55" s="27" t="s">
        <v>1644</v>
      </c>
      <c r="H55" s="33" t="s">
        <v>66</v>
      </c>
      <c r="I55" s="32" t="s">
        <v>1480</v>
      </c>
      <c r="J55" s="21">
        <v>125</v>
      </c>
      <c r="K55" s="21" t="s">
        <v>838</v>
      </c>
      <c r="L55" s="21" t="s">
        <v>431</v>
      </c>
      <c r="M55" s="21"/>
      <c r="N55" s="5"/>
      <c r="O55" s="47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s="1" customFormat="1" ht="24">
      <c r="A56" s="5"/>
      <c r="B56" s="21"/>
      <c r="C56" s="26" t="s">
        <v>556</v>
      </c>
      <c r="D56" s="26">
        <v>64</v>
      </c>
      <c r="E56" s="21" t="s">
        <v>1676</v>
      </c>
      <c r="F56" s="32" t="s">
        <v>74</v>
      </c>
      <c r="G56" s="27" t="s">
        <v>1644</v>
      </c>
      <c r="H56" s="33" t="s">
        <v>67</v>
      </c>
      <c r="I56" s="32" t="s">
        <v>1480</v>
      </c>
      <c r="J56" s="21">
        <v>125</v>
      </c>
      <c r="K56" s="21" t="s">
        <v>1899</v>
      </c>
      <c r="L56" s="21" t="s">
        <v>431</v>
      </c>
      <c r="M56" s="21"/>
      <c r="N56" s="5"/>
      <c r="O56" s="47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s="1" customFormat="1" ht="24">
      <c r="A57" s="5"/>
      <c r="B57" s="21"/>
      <c r="C57" s="26" t="s">
        <v>556</v>
      </c>
      <c r="D57" s="26">
        <v>65</v>
      </c>
      <c r="E57" s="21" t="s">
        <v>1900</v>
      </c>
      <c r="F57" s="32" t="s">
        <v>74</v>
      </c>
      <c r="G57" s="27" t="s">
        <v>1644</v>
      </c>
      <c r="H57" s="31" t="s">
        <v>932</v>
      </c>
      <c r="I57" s="32" t="s">
        <v>1480</v>
      </c>
      <c r="J57" s="21">
        <v>125</v>
      </c>
      <c r="K57" s="21" t="s">
        <v>814</v>
      </c>
      <c r="L57" s="21" t="s">
        <v>431</v>
      </c>
      <c r="M57" s="21"/>
      <c r="N57" s="5"/>
      <c r="O57" s="47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</row>
    <row r="58" spans="1:73" s="1" customFormat="1" ht="24">
      <c r="A58" s="5"/>
      <c r="B58" s="21"/>
      <c r="C58" s="26" t="s">
        <v>556</v>
      </c>
      <c r="D58" s="26">
        <v>66</v>
      </c>
      <c r="E58" s="21" t="s">
        <v>836</v>
      </c>
      <c r="F58" s="32" t="s">
        <v>74</v>
      </c>
      <c r="G58" s="27" t="s">
        <v>1644</v>
      </c>
      <c r="H58" s="33" t="s">
        <v>937</v>
      </c>
      <c r="I58" s="32" t="s">
        <v>1480</v>
      </c>
      <c r="J58" s="21">
        <v>125</v>
      </c>
      <c r="K58" s="21" t="s">
        <v>837</v>
      </c>
      <c r="L58" s="21" t="s">
        <v>431</v>
      </c>
      <c r="M58" s="21"/>
      <c r="N58" s="5"/>
      <c r="O58" s="47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</row>
    <row r="59" spans="1:73" s="1" customFormat="1" ht="24">
      <c r="A59" s="5"/>
      <c r="B59" s="21"/>
      <c r="C59" s="26" t="s">
        <v>556</v>
      </c>
      <c r="D59" s="26">
        <v>67</v>
      </c>
      <c r="E59" s="21" t="s">
        <v>839</v>
      </c>
      <c r="F59" s="32" t="s">
        <v>74</v>
      </c>
      <c r="G59" s="27" t="s">
        <v>1644</v>
      </c>
      <c r="H59" s="31" t="s">
        <v>936</v>
      </c>
      <c r="I59" s="32" t="s">
        <v>1480</v>
      </c>
      <c r="J59" s="21">
        <v>135</v>
      </c>
      <c r="K59" s="21" t="s">
        <v>1558</v>
      </c>
      <c r="L59" s="21" t="s">
        <v>431</v>
      </c>
      <c r="M59" s="21"/>
      <c r="N59" s="5"/>
      <c r="O59" s="47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</row>
    <row r="60" spans="1:73" s="1" customFormat="1" ht="24">
      <c r="A60" s="5"/>
      <c r="B60" s="21"/>
      <c r="C60" s="26" t="s">
        <v>556</v>
      </c>
      <c r="D60" s="26">
        <v>67</v>
      </c>
      <c r="E60" s="21" t="s">
        <v>1066</v>
      </c>
      <c r="F60" s="32" t="s">
        <v>74</v>
      </c>
      <c r="G60" s="27" t="s">
        <v>1644</v>
      </c>
      <c r="H60" s="33" t="s">
        <v>935</v>
      </c>
      <c r="I60" s="32" t="s">
        <v>1480</v>
      </c>
      <c r="J60" s="21">
        <v>135</v>
      </c>
      <c r="K60" s="21" t="s">
        <v>921</v>
      </c>
      <c r="L60" s="21" t="s">
        <v>431</v>
      </c>
      <c r="M60" s="21"/>
      <c r="N60" s="5"/>
      <c r="O60" s="47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</row>
    <row r="61" spans="1:73" s="1" customFormat="1" ht="24">
      <c r="A61" s="5"/>
      <c r="B61" s="21"/>
      <c r="C61" s="26" t="s">
        <v>556</v>
      </c>
      <c r="D61" s="26">
        <v>68</v>
      </c>
      <c r="E61" s="21" t="s">
        <v>569</v>
      </c>
      <c r="F61" s="32" t="s">
        <v>74</v>
      </c>
      <c r="G61" s="27" t="s">
        <v>1644</v>
      </c>
      <c r="H61" s="33" t="s">
        <v>934</v>
      </c>
      <c r="I61" s="32" t="s">
        <v>1480</v>
      </c>
      <c r="J61" s="21">
        <v>135</v>
      </c>
      <c r="K61" s="21" t="s">
        <v>781</v>
      </c>
      <c r="L61" s="21" t="s">
        <v>431</v>
      </c>
      <c r="M61" s="21"/>
      <c r="N61" s="5"/>
      <c r="O61" s="47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</row>
    <row r="62" spans="1:73" s="1" customFormat="1" ht="24">
      <c r="A62" s="5"/>
      <c r="B62" s="21"/>
      <c r="C62" s="26" t="s">
        <v>556</v>
      </c>
      <c r="D62" s="26">
        <v>70</v>
      </c>
      <c r="E62" s="21" t="s">
        <v>1388</v>
      </c>
      <c r="F62" s="32" t="s">
        <v>74</v>
      </c>
      <c r="G62" s="27" t="s">
        <v>1644</v>
      </c>
      <c r="H62" s="33" t="s">
        <v>933</v>
      </c>
      <c r="I62" s="32" t="s">
        <v>1480</v>
      </c>
      <c r="J62" s="21">
        <v>135</v>
      </c>
      <c r="K62" s="21" t="s">
        <v>1389</v>
      </c>
      <c r="L62" s="21" t="s">
        <v>431</v>
      </c>
      <c r="M62" s="21"/>
      <c r="N62" s="5"/>
      <c r="O62" s="47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</row>
    <row r="63" spans="1:73" s="1" customFormat="1" ht="24">
      <c r="A63" s="5"/>
      <c r="B63" s="21"/>
      <c r="C63" s="26" t="s">
        <v>556</v>
      </c>
      <c r="D63" s="26">
        <v>71</v>
      </c>
      <c r="E63" s="21" t="s">
        <v>68</v>
      </c>
      <c r="F63" s="32" t="s">
        <v>74</v>
      </c>
      <c r="G63" s="27" t="s">
        <v>1644</v>
      </c>
      <c r="H63" s="31" t="s">
        <v>69</v>
      </c>
      <c r="I63" s="32" t="s">
        <v>1480</v>
      </c>
      <c r="J63" s="21"/>
      <c r="K63" s="21"/>
      <c r="L63" s="21"/>
      <c r="M63" s="21"/>
      <c r="N63" s="5"/>
      <c r="O63" s="47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</row>
    <row r="64" spans="1:73" s="1" customFormat="1" ht="24">
      <c r="A64" s="5"/>
      <c r="B64" s="21"/>
      <c r="C64" s="26" t="s">
        <v>556</v>
      </c>
      <c r="D64" s="26">
        <v>72</v>
      </c>
      <c r="E64" s="21" t="s">
        <v>1290</v>
      </c>
      <c r="F64" s="32" t="s">
        <v>74</v>
      </c>
      <c r="G64" s="27" t="s">
        <v>1644</v>
      </c>
      <c r="H64" s="21"/>
      <c r="I64" s="32" t="s">
        <v>1480</v>
      </c>
      <c r="J64" s="21"/>
      <c r="K64" s="21"/>
      <c r="L64" s="21"/>
      <c r="M64" s="21"/>
      <c r="N64" s="5"/>
      <c r="O64" s="47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</row>
    <row r="65" spans="1:73" s="1" customFormat="1" ht="24">
      <c r="A65" s="5"/>
      <c r="B65" s="21"/>
      <c r="C65" s="26" t="s">
        <v>556</v>
      </c>
      <c r="D65" s="26">
        <v>73</v>
      </c>
      <c r="E65" s="21" t="s">
        <v>1289</v>
      </c>
      <c r="F65" s="32" t="s">
        <v>74</v>
      </c>
      <c r="G65" s="27" t="s">
        <v>1644</v>
      </c>
      <c r="H65" s="21"/>
      <c r="I65" s="32" t="s">
        <v>1480</v>
      </c>
      <c r="J65" s="21"/>
      <c r="K65" s="21"/>
      <c r="L65" s="21"/>
      <c r="M65" s="21"/>
      <c r="N65" s="5"/>
      <c r="O65" s="47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</row>
    <row r="66" spans="1:73" s="1" customFormat="1" ht="24">
      <c r="A66" s="5"/>
      <c r="B66" s="21"/>
      <c r="C66" s="26" t="s">
        <v>556</v>
      </c>
      <c r="D66" s="26">
        <v>76</v>
      </c>
      <c r="E66" s="21" t="s">
        <v>1288</v>
      </c>
      <c r="F66" s="32" t="s">
        <v>74</v>
      </c>
      <c r="G66" s="27" t="s">
        <v>1644</v>
      </c>
      <c r="H66" s="21"/>
      <c r="I66" s="32" t="s">
        <v>1480</v>
      </c>
      <c r="J66" s="21"/>
      <c r="K66" s="21"/>
      <c r="L66" s="21"/>
      <c r="M66" s="21"/>
      <c r="N66" s="5"/>
      <c r="O66" s="47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</row>
    <row r="67" spans="1:73" s="1" customFormat="1" ht="24">
      <c r="A67" s="5"/>
      <c r="B67" s="21"/>
      <c r="C67" s="26" t="s">
        <v>556</v>
      </c>
      <c r="D67" s="26">
        <v>77</v>
      </c>
      <c r="E67" s="21" t="s">
        <v>1287</v>
      </c>
      <c r="F67" s="32" t="s">
        <v>74</v>
      </c>
      <c r="G67" s="27" t="s">
        <v>1644</v>
      </c>
      <c r="H67" s="21"/>
      <c r="I67" s="32" t="s">
        <v>1480</v>
      </c>
      <c r="J67" s="21"/>
      <c r="K67" s="21"/>
      <c r="L67" s="21"/>
      <c r="M67" s="21"/>
      <c r="N67" s="5"/>
      <c r="O67" s="47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</row>
    <row r="68" spans="1:73" s="1" customFormat="1" ht="24">
      <c r="A68" s="5"/>
      <c r="B68" s="21"/>
      <c r="C68" s="26" t="s">
        <v>556</v>
      </c>
      <c r="D68" s="26">
        <v>78</v>
      </c>
      <c r="E68" s="21" t="s">
        <v>1286</v>
      </c>
      <c r="F68" s="32" t="s">
        <v>74</v>
      </c>
      <c r="G68" s="27" t="s">
        <v>1644</v>
      </c>
      <c r="H68" s="21"/>
      <c r="I68" s="32" t="s">
        <v>1480</v>
      </c>
      <c r="J68" s="21"/>
      <c r="K68" s="21"/>
      <c r="L68" s="21"/>
      <c r="M68" s="21"/>
      <c r="N68" s="5"/>
      <c r="O68" s="47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</row>
    <row r="69" spans="1:73" s="1" customFormat="1" ht="6" customHeight="1">
      <c r="A69" s="5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5"/>
      <c r="O69" s="47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</row>
    <row r="70" spans="1:73" s="1" customFormat="1" ht="24">
      <c r="A70" s="5"/>
      <c r="B70" s="21"/>
      <c r="C70" s="26" t="s">
        <v>556</v>
      </c>
      <c r="D70" s="26">
        <v>80</v>
      </c>
      <c r="E70" s="21" t="s">
        <v>72</v>
      </c>
      <c r="F70" s="32" t="s">
        <v>74</v>
      </c>
      <c r="G70" s="27" t="s">
        <v>1644</v>
      </c>
      <c r="H70" s="31" t="s">
        <v>73</v>
      </c>
      <c r="I70" s="32" t="s">
        <v>1480</v>
      </c>
      <c r="J70" s="21"/>
      <c r="K70" s="31" t="s">
        <v>1310</v>
      </c>
      <c r="L70" s="31" t="s">
        <v>1285</v>
      </c>
      <c r="M70" s="21"/>
      <c r="N70" s="5"/>
      <c r="O70" s="47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</row>
    <row r="71" spans="1:73" s="1" customFormat="1" ht="24">
      <c r="A71" s="5"/>
      <c r="B71" s="21"/>
      <c r="C71" s="26" t="s">
        <v>556</v>
      </c>
      <c r="D71" s="26">
        <v>80</v>
      </c>
      <c r="E71" s="21" t="s">
        <v>1281</v>
      </c>
      <c r="F71" s="32" t="s">
        <v>74</v>
      </c>
      <c r="G71" s="27" t="s">
        <v>1644</v>
      </c>
      <c r="H71" s="33" t="s">
        <v>1282</v>
      </c>
      <c r="I71" s="32" t="s">
        <v>1480</v>
      </c>
      <c r="J71" s="21"/>
      <c r="K71" s="31" t="s">
        <v>1311</v>
      </c>
      <c r="L71" s="31" t="s">
        <v>1285</v>
      </c>
      <c r="M71" s="21"/>
      <c r="N71" s="5"/>
      <c r="O71" s="47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</row>
    <row r="72" spans="1:73" s="1" customFormat="1" ht="24">
      <c r="A72" s="5"/>
      <c r="B72" s="21"/>
      <c r="C72" s="26" t="s">
        <v>556</v>
      </c>
      <c r="D72" s="26">
        <v>80</v>
      </c>
      <c r="E72" s="21" t="s">
        <v>1283</v>
      </c>
      <c r="F72" s="32" t="s">
        <v>74</v>
      </c>
      <c r="G72" s="27" t="s">
        <v>1644</v>
      </c>
      <c r="H72" s="31" t="s">
        <v>73</v>
      </c>
      <c r="I72" s="32" t="s">
        <v>1480</v>
      </c>
      <c r="J72" s="21"/>
      <c r="K72" s="31" t="s">
        <v>1312</v>
      </c>
      <c r="L72" s="31" t="s">
        <v>1285</v>
      </c>
      <c r="M72" s="21"/>
      <c r="N72" s="5"/>
      <c r="O72" s="47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</row>
    <row r="73" spans="1:73" s="1" customFormat="1" ht="24">
      <c r="A73" s="5"/>
      <c r="B73" s="21"/>
      <c r="C73" s="26" t="s">
        <v>556</v>
      </c>
      <c r="D73" s="26">
        <v>80</v>
      </c>
      <c r="E73" s="21" t="s">
        <v>1284</v>
      </c>
      <c r="F73" s="32" t="s">
        <v>74</v>
      </c>
      <c r="G73" s="27" t="s">
        <v>1644</v>
      </c>
      <c r="H73" s="33" t="s">
        <v>1282</v>
      </c>
      <c r="I73" s="32" t="s">
        <v>1480</v>
      </c>
      <c r="J73" s="21"/>
      <c r="K73" s="31" t="s">
        <v>1313</v>
      </c>
      <c r="L73" s="31" t="s">
        <v>1285</v>
      </c>
      <c r="M73" s="21"/>
      <c r="N73" s="5"/>
      <c r="O73" s="47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</row>
    <row r="74" spans="1:73" s="1" customFormat="1" ht="6" customHeight="1">
      <c r="A74" s="5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5"/>
      <c r="O74" s="47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</row>
    <row r="75" spans="1:73" s="1" customFormat="1" ht="24">
      <c r="A75" s="5"/>
      <c r="B75" s="21"/>
      <c r="C75" s="26" t="s">
        <v>556</v>
      </c>
      <c r="D75" s="32" t="s">
        <v>70</v>
      </c>
      <c r="E75" s="21"/>
      <c r="F75" s="32" t="s">
        <v>74</v>
      </c>
      <c r="G75" s="27" t="s">
        <v>1644</v>
      </c>
      <c r="H75" s="21"/>
      <c r="I75" s="32"/>
      <c r="J75" s="21"/>
      <c r="K75" s="21"/>
      <c r="L75" s="31" t="s">
        <v>71</v>
      </c>
      <c r="M75" s="21"/>
      <c r="N75" s="5"/>
      <c r="O75" s="47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</row>
    <row r="76" spans="1:73" s="1" customFormat="1" ht="24">
      <c r="A76" s="5"/>
      <c r="B76" s="21"/>
      <c r="C76" s="26" t="s">
        <v>556</v>
      </c>
      <c r="D76" s="26"/>
      <c r="E76" s="21"/>
      <c r="F76" s="32" t="s">
        <v>74</v>
      </c>
      <c r="G76" s="27" t="s">
        <v>1644</v>
      </c>
      <c r="H76" s="21"/>
      <c r="I76" s="32"/>
      <c r="J76" s="21"/>
      <c r="K76" s="21"/>
      <c r="L76" s="21"/>
      <c r="M76" s="21"/>
      <c r="N76" s="5"/>
      <c r="O76" s="47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</row>
    <row r="77" spans="1:73" s="1" customFormat="1" ht="24">
      <c r="A77" s="5"/>
      <c r="B77" s="21"/>
      <c r="C77" s="26" t="s">
        <v>556</v>
      </c>
      <c r="D77" s="26"/>
      <c r="E77" s="21"/>
      <c r="F77" s="32" t="s">
        <v>74</v>
      </c>
      <c r="G77" s="27" t="s">
        <v>1644</v>
      </c>
      <c r="H77" s="21"/>
      <c r="I77" s="32"/>
      <c r="J77" s="21">
        <v>135</v>
      </c>
      <c r="K77" s="21"/>
      <c r="L77" s="21" t="s">
        <v>431</v>
      </c>
      <c r="M77" s="21"/>
      <c r="N77" s="5"/>
      <c r="O77" s="47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</row>
    <row r="78" spans="1:73" s="1" customFormat="1" ht="24">
      <c r="A78" s="5"/>
      <c r="B78" s="21"/>
      <c r="C78" s="26" t="s">
        <v>556</v>
      </c>
      <c r="D78" s="32" t="s">
        <v>62</v>
      </c>
      <c r="E78" s="21" t="s">
        <v>63</v>
      </c>
      <c r="F78" s="32" t="s">
        <v>74</v>
      </c>
      <c r="G78" s="27" t="s">
        <v>1644</v>
      </c>
      <c r="H78" s="21" t="s">
        <v>64</v>
      </c>
      <c r="I78" s="32"/>
      <c r="J78" s="21"/>
      <c r="K78" s="21"/>
      <c r="L78" s="31" t="s">
        <v>65</v>
      </c>
      <c r="M78" s="21"/>
      <c r="N78" s="5"/>
      <c r="O78" s="47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</row>
    <row r="79" spans="1:73" s="1" customFormat="1" ht="24">
      <c r="A79" s="5"/>
      <c r="B79" s="21"/>
      <c r="C79" s="26" t="s">
        <v>556</v>
      </c>
      <c r="D79" s="26"/>
      <c r="E79" s="21"/>
      <c r="F79" s="32" t="s">
        <v>74</v>
      </c>
      <c r="G79" s="27" t="s">
        <v>1644</v>
      </c>
      <c r="H79" s="21"/>
      <c r="I79" s="32"/>
      <c r="J79" s="21"/>
      <c r="K79" s="21"/>
      <c r="L79" s="21"/>
      <c r="M79" s="21"/>
      <c r="N79" s="5"/>
      <c r="O79" s="47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</row>
    <row r="80" spans="1:73" s="1" customFormat="1" ht="24">
      <c r="A80" s="5"/>
      <c r="B80" s="21"/>
      <c r="C80" s="26" t="s">
        <v>556</v>
      </c>
      <c r="D80" s="32" t="s">
        <v>1314</v>
      </c>
      <c r="E80" s="21"/>
      <c r="F80" s="32" t="s">
        <v>74</v>
      </c>
      <c r="G80" s="27" t="s">
        <v>1644</v>
      </c>
      <c r="H80" s="21"/>
      <c r="I80" s="32"/>
      <c r="J80" s="21"/>
      <c r="K80" s="21"/>
      <c r="L80" s="21"/>
      <c r="M80" s="21"/>
      <c r="N80" s="5"/>
      <c r="O80" s="47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</row>
    <row r="81" spans="1:73" s="1" customFormat="1" ht="24">
      <c r="A81" s="5"/>
      <c r="B81" s="21"/>
      <c r="C81" s="26" t="s">
        <v>556</v>
      </c>
      <c r="D81" s="26"/>
      <c r="E81" s="21"/>
      <c r="F81" s="32" t="s">
        <v>74</v>
      </c>
      <c r="G81" s="27" t="s">
        <v>1644</v>
      </c>
      <c r="H81" s="21"/>
      <c r="I81" s="32"/>
      <c r="J81" s="21"/>
      <c r="K81" s="21"/>
      <c r="L81" s="21"/>
      <c r="M81" s="21"/>
      <c r="N81" s="5"/>
      <c r="O81" s="47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</row>
    <row r="82" spans="1:73" s="1" customFormat="1" ht="24">
      <c r="A82" s="5"/>
      <c r="B82" s="21"/>
      <c r="C82" s="26" t="s">
        <v>556</v>
      </c>
      <c r="D82" s="26"/>
      <c r="E82" s="21"/>
      <c r="F82" s="32" t="s">
        <v>74</v>
      </c>
      <c r="G82" s="27" t="s">
        <v>1644</v>
      </c>
      <c r="H82" s="21"/>
      <c r="I82" s="32"/>
      <c r="J82" s="21"/>
      <c r="K82" s="21"/>
      <c r="L82" s="21"/>
      <c r="M82" s="21"/>
      <c r="N82" s="5"/>
      <c r="O82" s="47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</row>
    <row r="83" spans="1:73" s="1" customFormat="1" ht="24">
      <c r="A83" s="5"/>
      <c r="B83" s="21"/>
      <c r="C83" s="26" t="s">
        <v>556</v>
      </c>
      <c r="D83" s="26"/>
      <c r="E83" s="21"/>
      <c r="F83" s="32" t="s">
        <v>74</v>
      </c>
      <c r="G83" s="27" t="s">
        <v>1644</v>
      </c>
      <c r="H83" s="21"/>
      <c r="I83" s="32"/>
      <c r="J83" s="21"/>
      <c r="K83" s="21"/>
      <c r="L83" s="21"/>
      <c r="M83" s="21"/>
      <c r="N83" s="5"/>
      <c r="O83" s="47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</row>
    <row r="84" spans="1:73" s="1" customFormat="1" ht="24">
      <c r="A84" s="5"/>
      <c r="B84" s="21"/>
      <c r="C84" s="26" t="s">
        <v>556</v>
      </c>
      <c r="D84" s="26"/>
      <c r="E84" s="21"/>
      <c r="F84" s="32" t="s">
        <v>74</v>
      </c>
      <c r="G84" s="27" t="s">
        <v>1644</v>
      </c>
      <c r="H84" s="31"/>
      <c r="I84" s="26"/>
      <c r="J84" s="21"/>
      <c r="K84" s="21"/>
      <c r="L84" s="21"/>
      <c r="M84" s="21"/>
      <c r="N84" s="5"/>
      <c r="O84" s="47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</row>
    <row r="85" spans="1:73" s="1" customFormat="1" ht="24">
      <c r="A85" s="5"/>
      <c r="B85" s="21"/>
      <c r="C85" s="26" t="s">
        <v>556</v>
      </c>
      <c r="D85" s="26"/>
      <c r="E85" s="21"/>
      <c r="F85" s="32" t="s">
        <v>74</v>
      </c>
      <c r="G85" s="27" t="s">
        <v>1644</v>
      </c>
      <c r="H85" s="21"/>
      <c r="I85" s="26"/>
      <c r="J85" s="21"/>
      <c r="K85" s="21"/>
      <c r="L85" s="21"/>
      <c r="M85" s="21"/>
      <c r="N85" s="5"/>
      <c r="O85" s="47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</row>
    <row r="86" spans="1:46" s="15" customFormat="1" ht="6" customHeight="1">
      <c r="A86" s="9"/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9"/>
      <c r="O86" s="47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</row>
    <row r="87" spans="1:73" s="1" customFormat="1" ht="24">
      <c r="A87" s="5"/>
      <c r="B87" s="21" t="str">
        <f>"&amp;ref("&amp;T(E87)&amp;".jpg,,,title="&amp;T(E87)&amp;",alt="&amp;T(E87)&amp;")"</f>
        <v>&amp;ref(青谷酒.jpg,,,title=青谷酒,alt=青谷酒)</v>
      </c>
      <c r="C87" s="26" t="s">
        <v>917</v>
      </c>
      <c r="D87" s="26">
        <v>7</v>
      </c>
      <c r="E87" s="21" t="s">
        <v>918</v>
      </c>
      <c r="F87" s="32" t="s">
        <v>75</v>
      </c>
      <c r="G87" s="27" t="s">
        <v>1644</v>
      </c>
      <c r="H87" s="31" t="s">
        <v>94</v>
      </c>
      <c r="I87" s="32" t="s">
        <v>1182</v>
      </c>
      <c r="J87" s="21">
        <v>1</v>
      </c>
      <c r="K87" s="31" t="s">
        <v>154</v>
      </c>
      <c r="L87" s="31" t="s">
        <v>730</v>
      </c>
      <c r="M87" s="21"/>
      <c r="N87" s="5"/>
      <c r="O87" s="47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</row>
    <row r="88" spans="1:73" s="1" customFormat="1" ht="24">
      <c r="A88" s="5"/>
      <c r="B88" s="21"/>
      <c r="C88" s="26" t="s">
        <v>917</v>
      </c>
      <c r="D88" s="26">
        <v>7</v>
      </c>
      <c r="E88" s="21" t="s">
        <v>346</v>
      </c>
      <c r="F88" s="32" t="s">
        <v>75</v>
      </c>
      <c r="G88" s="27" t="s">
        <v>1644</v>
      </c>
      <c r="H88" s="31" t="s">
        <v>94</v>
      </c>
      <c r="I88" s="32" t="s">
        <v>1182</v>
      </c>
      <c r="J88" s="21">
        <v>1</v>
      </c>
      <c r="K88" s="31" t="s">
        <v>347</v>
      </c>
      <c r="L88" s="31" t="s">
        <v>730</v>
      </c>
      <c r="M88" s="21"/>
      <c r="N88" s="5"/>
      <c r="O88" s="47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</row>
    <row r="89" spans="1:73" s="1" customFormat="1" ht="24">
      <c r="A89" s="5"/>
      <c r="B89" s="21"/>
      <c r="C89" s="26" t="s">
        <v>917</v>
      </c>
      <c r="D89" s="26">
        <v>15</v>
      </c>
      <c r="E89" s="21" t="s">
        <v>1006</v>
      </c>
      <c r="F89" s="32" t="s">
        <v>75</v>
      </c>
      <c r="G89" s="27" t="s">
        <v>1644</v>
      </c>
      <c r="H89" s="31" t="s">
        <v>164</v>
      </c>
      <c r="I89" s="32" t="s">
        <v>78</v>
      </c>
      <c r="J89" s="21">
        <v>15</v>
      </c>
      <c r="K89" s="31" t="s">
        <v>1643</v>
      </c>
      <c r="L89" s="31" t="s">
        <v>732</v>
      </c>
      <c r="M89" s="31" t="s">
        <v>483</v>
      </c>
      <c r="N89" s="5"/>
      <c r="O89" s="47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</row>
    <row r="90" spans="1:73" s="1" customFormat="1" ht="24">
      <c r="A90" s="5"/>
      <c r="B90" s="21"/>
      <c r="C90" s="26" t="s">
        <v>917</v>
      </c>
      <c r="D90" s="26">
        <v>26</v>
      </c>
      <c r="E90" s="21" t="s">
        <v>1007</v>
      </c>
      <c r="F90" s="32" t="s">
        <v>75</v>
      </c>
      <c r="G90" s="27" t="s">
        <v>1644</v>
      </c>
      <c r="H90" s="31" t="s">
        <v>164</v>
      </c>
      <c r="I90" s="32" t="s">
        <v>1214</v>
      </c>
      <c r="J90" s="21">
        <v>35</v>
      </c>
      <c r="K90" s="31" t="s">
        <v>345</v>
      </c>
      <c r="L90" s="31" t="s">
        <v>676</v>
      </c>
      <c r="M90" s="31" t="s">
        <v>98</v>
      </c>
      <c r="N90" s="5"/>
      <c r="O90" s="47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</row>
    <row r="91" spans="1:73" s="1" customFormat="1" ht="24">
      <c r="A91" s="5"/>
      <c r="B91" s="21" t="str">
        <f>"&amp;ref("&amp;T(E91)&amp;".jpg,,,title="&amp;T(E91)&amp;",alt="&amp;T(E91)&amp;")"</f>
        <v>&amp;ref(仙桃酒.jpg,,,title=仙桃酒,alt=仙桃酒)</v>
      </c>
      <c r="C91" s="26" t="s">
        <v>917</v>
      </c>
      <c r="D91" s="26">
        <v>31</v>
      </c>
      <c r="E91" s="21" t="s">
        <v>1008</v>
      </c>
      <c r="F91" s="32" t="s">
        <v>75</v>
      </c>
      <c r="G91" s="27" t="s">
        <v>1644</v>
      </c>
      <c r="H91" s="31" t="s">
        <v>165</v>
      </c>
      <c r="I91" s="32" t="s">
        <v>1214</v>
      </c>
      <c r="J91" s="21">
        <v>35</v>
      </c>
      <c r="K91" s="31" t="s">
        <v>440</v>
      </c>
      <c r="L91" s="21" t="s">
        <v>1009</v>
      </c>
      <c r="M91" s="21"/>
      <c r="N91" s="5"/>
      <c r="O91" s="47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</row>
    <row r="92" spans="1:73" s="1" customFormat="1" ht="24">
      <c r="A92" s="5"/>
      <c r="B92" s="21"/>
      <c r="C92" s="26" t="s">
        <v>917</v>
      </c>
      <c r="D92" s="26">
        <v>33</v>
      </c>
      <c r="E92" s="21" t="s">
        <v>352</v>
      </c>
      <c r="F92" s="32" t="s">
        <v>75</v>
      </c>
      <c r="G92" s="27" t="s">
        <v>1644</v>
      </c>
      <c r="H92" s="31" t="s">
        <v>165</v>
      </c>
      <c r="I92" s="32" t="s">
        <v>1214</v>
      </c>
      <c r="J92" s="21">
        <v>35</v>
      </c>
      <c r="K92" s="31" t="s">
        <v>454</v>
      </c>
      <c r="L92" s="31" t="s">
        <v>1450</v>
      </c>
      <c r="M92" s="21"/>
      <c r="N92" s="5"/>
      <c r="O92" s="47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</row>
    <row r="93" spans="1:73" s="1" customFormat="1" ht="24">
      <c r="A93" s="5"/>
      <c r="B93" s="21"/>
      <c r="C93" s="26" t="s">
        <v>917</v>
      </c>
      <c r="D93" s="26">
        <v>41</v>
      </c>
      <c r="E93" s="21" t="s">
        <v>1010</v>
      </c>
      <c r="F93" s="32" t="s">
        <v>75</v>
      </c>
      <c r="G93" s="27" t="s">
        <v>1644</v>
      </c>
      <c r="H93" s="31" t="s">
        <v>165</v>
      </c>
      <c r="I93" s="32" t="s">
        <v>79</v>
      </c>
      <c r="J93" s="21">
        <v>60</v>
      </c>
      <c r="K93" s="31" t="s">
        <v>1011</v>
      </c>
      <c r="L93" s="21" t="s">
        <v>431</v>
      </c>
      <c r="M93" s="21"/>
      <c r="N93" s="5"/>
      <c r="O93" s="47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</row>
    <row r="94" spans="1:73" s="1" customFormat="1" ht="24">
      <c r="A94" s="5"/>
      <c r="B94" s="21"/>
      <c r="C94" s="26" t="s">
        <v>917</v>
      </c>
      <c r="D94" s="26">
        <v>46</v>
      </c>
      <c r="E94" s="21" t="s">
        <v>348</v>
      </c>
      <c r="F94" s="32" t="s">
        <v>75</v>
      </c>
      <c r="G94" s="27" t="s">
        <v>1644</v>
      </c>
      <c r="H94" s="31" t="s">
        <v>165</v>
      </c>
      <c r="I94" s="32" t="s">
        <v>79</v>
      </c>
      <c r="J94" s="21">
        <v>60</v>
      </c>
      <c r="K94" s="31" t="s">
        <v>349</v>
      </c>
      <c r="L94" s="31" t="s">
        <v>1427</v>
      </c>
      <c r="M94" s="21"/>
      <c r="N94" s="5"/>
      <c r="O94" s="47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</row>
    <row r="95" spans="1:73" s="1" customFormat="1" ht="24">
      <c r="A95" s="5"/>
      <c r="B95" s="21"/>
      <c r="C95" s="26" t="s">
        <v>917</v>
      </c>
      <c r="D95" s="26">
        <v>49</v>
      </c>
      <c r="E95" s="21" t="s">
        <v>350</v>
      </c>
      <c r="F95" s="32" t="s">
        <v>75</v>
      </c>
      <c r="G95" s="27" t="s">
        <v>1644</v>
      </c>
      <c r="H95" s="31" t="s">
        <v>166</v>
      </c>
      <c r="I95" s="32" t="s">
        <v>79</v>
      </c>
      <c r="J95" s="21">
        <v>60</v>
      </c>
      <c r="K95" s="31" t="s">
        <v>351</v>
      </c>
      <c r="L95" s="31" t="s">
        <v>815</v>
      </c>
      <c r="M95" s="21"/>
      <c r="N95" s="5"/>
      <c r="O95" s="47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</row>
    <row r="96" spans="1:73" s="1" customFormat="1" ht="24">
      <c r="A96" s="5"/>
      <c r="B96" s="21"/>
      <c r="C96" s="26" t="s">
        <v>917</v>
      </c>
      <c r="D96" s="26">
        <v>48</v>
      </c>
      <c r="E96" s="21" t="s">
        <v>1012</v>
      </c>
      <c r="F96" s="32" t="s">
        <v>75</v>
      </c>
      <c r="G96" s="27" t="s">
        <v>1644</v>
      </c>
      <c r="H96" s="31" t="s">
        <v>166</v>
      </c>
      <c r="I96" s="32" t="s">
        <v>1259</v>
      </c>
      <c r="J96" s="21">
        <v>90</v>
      </c>
      <c r="K96" s="31" t="s">
        <v>1013</v>
      </c>
      <c r="L96" s="21" t="s">
        <v>96</v>
      </c>
      <c r="M96" s="21"/>
      <c r="N96" s="5"/>
      <c r="O96" s="47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</row>
    <row r="97" spans="1:73" s="1" customFormat="1" ht="24">
      <c r="A97" s="5"/>
      <c r="B97" s="21"/>
      <c r="C97" s="26" t="s">
        <v>917</v>
      </c>
      <c r="D97" s="26">
        <v>55</v>
      </c>
      <c r="E97" s="21" t="s">
        <v>1014</v>
      </c>
      <c r="F97" s="32" t="s">
        <v>75</v>
      </c>
      <c r="G97" s="27" t="s">
        <v>1644</v>
      </c>
      <c r="H97" s="31" t="s">
        <v>167</v>
      </c>
      <c r="I97" s="32" t="s">
        <v>1259</v>
      </c>
      <c r="J97" s="21">
        <v>90</v>
      </c>
      <c r="K97" s="31" t="s">
        <v>1015</v>
      </c>
      <c r="L97" s="31" t="s">
        <v>908</v>
      </c>
      <c r="M97" s="21"/>
      <c r="N97" s="5"/>
      <c r="O97" s="47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</row>
    <row r="98" spans="1:73" s="1" customFormat="1" ht="24">
      <c r="A98" s="5"/>
      <c r="B98" s="21"/>
      <c r="C98" s="26" t="s">
        <v>917</v>
      </c>
      <c r="D98" s="26">
        <v>57</v>
      </c>
      <c r="E98" s="21" t="s">
        <v>1016</v>
      </c>
      <c r="F98" s="32" t="s">
        <v>75</v>
      </c>
      <c r="G98" s="27" t="s">
        <v>1644</v>
      </c>
      <c r="H98" s="31" t="s">
        <v>166</v>
      </c>
      <c r="I98" s="32" t="s">
        <v>1259</v>
      </c>
      <c r="J98" s="21">
        <v>90</v>
      </c>
      <c r="K98" s="31" t="s">
        <v>1017</v>
      </c>
      <c r="L98" s="21" t="s">
        <v>96</v>
      </c>
      <c r="M98" s="21"/>
      <c r="N98" s="5"/>
      <c r="O98" s="47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</row>
    <row r="99" spans="1:73" s="1" customFormat="1" ht="24">
      <c r="A99" s="5"/>
      <c r="B99" s="21"/>
      <c r="C99" s="26" t="s">
        <v>917</v>
      </c>
      <c r="D99" s="26">
        <v>59</v>
      </c>
      <c r="E99" s="21" t="s">
        <v>1018</v>
      </c>
      <c r="F99" s="32" t="s">
        <v>75</v>
      </c>
      <c r="G99" s="27" t="s">
        <v>1644</v>
      </c>
      <c r="H99" s="31" t="s">
        <v>168</v>
      </c>
      <c r="I99" s="32" t="s">
        <v>1259</v>
      </c>
      <c r="J99" s="21">
        <v>90</v>
      </c>
      <c r="K99" s="31" t="s">
        <v>1131</v>
      </c>
      <c r="L99" s="21" t="s">
        <v>1141</v>
      </c>
      <c r="M99" s="21"/>
      <c r="N99" s="5"/>
      <c r="O99" s="47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</row>
    <row r="100" spans="1:73" s="1" customFormat="1" ht="24">
      <c r="A100" s="5"/>
      <c r="B100" s="21"/>
      <c r="C100" s="26" t="s">
        <v>917</v>
      </c>
      <c r="D100" s="26">
        <v>59</v>
      </c>
      <c r="E100" s="21" t="s">
        <v>1132</v>
      </c>
      <c r="F100" s="32" t="s">
        <v>75</v>
      </c>
      <c r="G100" s="27" t="s">
        <v>1644</v>
      </c>
      <c r="H100" s="31" t="s">
        <v>168</v>
      </c>
      <c r="I100" s="32" t="s">
        <v>1259</v>
      </c>
      <c r="J100" s="21">
        <v>90</v>
      </c>
      <c r="K100" s="31" t="s">
        <v>1133</v>
      </c>
      <c r="L100" s="21" t="s">
        <v>96</v>
      </c>
      <c r="M100" s="21"/>
      <c r="N100" s="5"/>
      <c r="O100" s="47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</row>
    <row r="101" spans="1:73" s="1" customFormat="1" ht="24">
      <c r="A101" s="5"/>
      <c r="B101" s="21"/>
      <c r="C101" s="26" t="s">
        <v>917</v>
      </c>
      <c r="D101" s="26">
        <v>60</v>
      </c>
      <c r="E101" s="21" t="s">
        <v>1134</v>
      </c>
      <c r="F101" s="32" t="s">
        <v>75</v>
      </c>
      <c r="G101" s="27" t="s">
        <v>1644</v>
      </c>
      <c r="H101" s="31" t="s">
        <v>169</v>
      </c>
      <c r="I101" s="32" t="s">
        <v>1259</v>
      </c>
      <c r="J101" s="21">
        <v>115</v>
      </c>
      <c r="K101" s="21"/>
      <c r="L101" s="21" t="s">
        <v>1009</v>
      </c>
      <c r="M101" s="21"/>
      <c r="N101" s="5"/>
      <c r="O101" s="47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</row>
    <row r="102" spans="1:73" s="1" customFormat="1" ht="24">
      <c r="A102" s="5"/>
      <c r="B102" s="21"/>
      <c r="C102" s="26" t="s">
        <v>917</v>
      </c>
      <c r="D102" s="26">
        <v>63</v>
      </c>
      <c r="E102" s="21" t="s">
        <v>1135</v>
      </c>
      <c r="F102" s="32" t="s">
        <v>75</v>
      </c>
      <c r="G102" s="27" t="s">
        <v>1644</v>
      </c>
      <c r="H102" s="31" t="s">
        <v>170</v>
      </c>
      <c r="I102" s="32" t="s">
        <v>1480</v>
      </c>
      <c r="J102" s="21">
        <v>125</v>
      </c>
      <c r="K102" s="21"/>
      <c r="L102" s="21" t="s">
        <v>1009</v>
      </c>
      <c r="M102" s="21"/>
      <c r="N102" s="5"/>
      <c r="O102" s="47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</row>
    <row r="103" spans="1:73" s="1" customFormat="1" ht="24">
      <c r="A103" s="5"/>
      <c r="B103" s="21"/>
      <c r="C103" s="26" t="s">
        <v>917</v>
      </c>
      <c r="D103" s="26">
        <v>68</v>
      </c>
      <c r="E103" s="21" t="s">
        <v>1296</v>
      </c>
      <c r="F103" s="32" t="s">
        <v>75</v>
      </c>
      <c r="G103" s="27" t="s">
        <v>1644</v>
      </c>
      <c r="H103" s="31" t="s">
        <v>1303</v>
      </c>
      <c r="I103" s="32" t="s">
        <v>1480</v>
      </c>
      <c r="J103" s="21">
        <v>125</v>
      </c>
      <c r="K103" s="21"/>
      <c r="L103" s="21"/>
      <c r="M103" s="21"/>
      <c r="N103" s="5"/>
      <c r="O103" s="47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</row>
    <row r="104" spans="1:73" s="1" customFormat="1" ht="24">
      <c r="A104" s="5"/>
      <c r="B104" s="21"/>
      <c r="C104" s="26" t="s">
        <v>917</v>
      </c>
      <c r="D104" s="26">
        <v>73</v>
      </c>
      <c r="E104" s="21" t="s">
        <v>1297</v>
      </c>
      <c r="F104" s="32" t="s">
        <v>75</v>
      </c>
      <c r="G104" s="27" t="s">
        <v>1644</v>
      </c>
      <c r="H104" s="31" t="s">
        <v>1302</v>
      </c>
      <c r="I104" s="32" t="s">
        <v>1480</v>
      </c>
      <c r="J104" s="21">
        <v>125</v>
      </c>
      <c r="K104" s="21"/>
      <c r="L104" s="21"/>
      <c r="M104" s="21"/>
      <c r="N104" s="5"/>
      <c r="O104" s="47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</row>
    <row r="105" spans="1:73" s="1" customFormat="1" ht="6" customHeight="1">
      <c r="A105" s="5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5"/>
      <c r="O105" s="47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</row>
    <row r="106" spans="1:73" s="1" customFormat="1" ht="24">
      <c r="A106" s="5"/>
      <c r="B106" s="21"/>
      <c r="C106" s="26" t="s">
        <v>917</v>
      </c>
      <c r="D106" s="26">
        <v>80</v>
      </c>
      <c r="E106" s="21" t="s">
        <v>1298</v>
      </c>
      <c r="F106" s="32" t="s">
        <v>75</v>
      </c>
      <c r="G106" s="27" t="s">
        <v>1644</v>
      </c>
      <c r="H106" s="31" t="s">
        <v>1301</v>
      </c>
      <c r="I106" s="32" t="s">
        <v>1480</v>
      </c>
      <c r="J106" s="21">
        <v>125</v>
      </c>
      <c r="K106" s="31" t="s">
        <v>1316</v>
      </c>
      <c r="L106" s="31" t="s">
        <v>1285</v>
      </c>
      <c r="M106" s="21"/>
      <c r="N106" s="5"/>
      <c r="O106" s="47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</row>
    <row r="107" spans="1:73" s="1" customFormat="1" ht="24">
      <c r="A107" s="5"/>
      <c r="B107" s="21"/>
      <c r="C107" s="26" t="s">
        <v>917</v>
      </c>
      <c r="D107" s="26">
        <v>80</v>
      </c>
      <c r="E107" s="21" t="s">
        <v>1299</v>
      </c>
      <c r="F107" s="32" t="s">
        <v>75</v>
      </c>
      <c r="G107" s="27" t="s">
        <v>1644</v>
      </c>
      <c r="H107" s="31" t="s">
        <v>1300</v>
      </c>
      <c r="I107" s="32" t="s">
        <v>1480</v>
      </c>
      <c r="J107" s="21">
        <v>125</v>
      </c>
      <c r="K107" s="31" t="s">
        <v>1315</v>
      </c>
      <c r="L107" s="31" t="s">
        <v>1285</v>
      </c>
      <c r="M107" s="21"/>
      <c r="N107" s="5"/>
      <c r="O107" s="47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</row>
    <row r="108" spans="1:73" s="1" customFormat="1" ht="6" customHeight="1">
      <c r="A108" s="5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5"/>
      <c r="O108" s="47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</row>
    <row r="109" spans="1:73" s="1" customFormat="1" ht="24">
      <c r="A109" s="5"/>
      <c r="B109" s="21"/>
      <c r="C109" s="26" t="s">
        <v>917</v>
      </c>
      <c r="D109" s="26"/>
      <c r="E109" s="21"/>
      <c r="F109" s="32" t="s">
        <v>75</v>
      </c>
      <c r="G109" s="27" t="s">
        <v>1644</v>
      </c>
      <c r="H109" s="21"/>
      <c r="I109" s="26"/>
      <c r="J109" s="21"/>
      <c r="K109" s="21"/>
      <c r="L109" s="21"/>
      <c r="M109" s="21"/>
      <c r="N109" s="5"/>
      <c r="O109" s="47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</row>
    <row r="110" spans="1:46" s="15" customFormat="1" ht="6" customHeight="1">
      <c r="A110" s="9"/>
      <c r="B110" s="292"/>
      <c r="C110" s="292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9"/>
      <c r="O110" s="47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</row>
    <row r="111" spans="1:73" s="1" customFormat="1" ht="24">
      <c r="A111" s="5"/>
      <c r="B111" s="21" t="str">
        <f>"&amp;ref("&amp;T(E111)&amp;".jpg,,,title="&amp;T(E111)&amp;",alt="&amp;T(E111)&amp;")"</f>
        <v>&amp;ref(麦茶.jpg,,,title=麦茶,alt=麦茶)</v>
      </c>
      <c r="C111" s="26" t="s">
        <v>1136</v>
      </c>
      <c r="D111" s="26">
        <v>6</v>
      </c>
      <c r="E111" s="21" t="s">
        <v>1137</v>
      </c>
      <c r="F111" s="32" t="s">
        <v>76</v>
      </c>
      <c r="G111" s="27" t="s">
        <v>1644</v>
      </c>
      <c r="H111" s="31" t="s">
        <v>171</v>
      </c>
      <c r="I111" s="32" t="s">
        <v>1182</v>
      </c>
      <c r="J111" s="21">
        <v>1</v>
      </c>
      <c r="K111" s="31" t="s">
        <v>1138</v>
      </c>
      <c r="L111" s="21" t="s">
        <v>96</v>
      </c>
      <c r="M111" s="21"/>
      <c r="N111" s="5"/>
      <c r="O111" s="47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</row>
    <row r="112" spans="1:73" s="1" customFormat="1" ht="24">
      <c r="A112" s="5"/>
      <c r="B112" s="21" t="str">
        <f>"&amp;ref("&amp;T(E112)&amp;".jpg,,,title="&amp;T(E112)&amp;",alt="&amp;T(E112)&amp;")"</f>
        <v>&amp;ref(ジャスミン茶.jpg,,,title=ジャスミン茶,alt=ジャスミン茶)</v>
      </c>
      <c r="C112" s="26" t="s">
        <v>1136</v>
      </c>
      <c r="D112" s="26">
        <v>18</v>
      </c>
      <c r="E112" s="21" t="s">
        <v>1139</v>
      </c>
      <c r="F112" s="32" t="s">
        <v>76</v>
      </c>
      <c r="G112" s="27" t="s">
        <v>1644</v>
      </c>
      <c r="H112" s="31" t="s">
        <v>172</v>
      </c>
      <c r="I112" s="32" t="s">
        <v>78</v>
      </c>
      <c r="J112" s="21">
        <v>15</v>
      </c>
      <c r="K112" s="31" t="s">
        <v>1140</v>
      </c>
      <c r="L112" s="21" t="s">
        <v>1141</v>
      </c>
      <c r="M112" s="21"/>
      <c r="N112" s="5"/>
      <c r="O112" s="47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</row>
    <row r="113" spans="1:73" s="1" customFormat="1" ht="24">
      <c r="A113" s="5"/>
      <c r="B113" s="21"/>
      <c r="C113" s="26" t="s">
        <v>1136</v>
      </c>
      <c r="D113" s="26">
        <v>29</v>
      </c>
      <c r="E113" s="21" t="s">
        <v>1142</v>
      </c>
      <c r="F113" s="32" t="s">
        <v>76</v>
      </c>
      <c r="G113" s="27" t="s">
        <v>1644</v>
      </c>
      <c r="H113" s="31" t="s">
        <v>173</v>
      </c>
      <c r="I113" s="32" t="s">
        <v>1214</v>
      </c>
      <c r="J113" s="21">
        <v>35</v>
      </c>
      <c r="K113" s="31" t="s">
        <v>1143</v>
      </c>
      <c r="L113" s="21" t="s">
        <v>441</v>
      </c>
      <c r="M113" s="21"/>
      <c r="N113" s="5"/>
      <c r="O113" s="47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</row>
    <row r="114" spans="1:73" s="1" customFormat="1" ht="24">
      <c r="A114" s="5"/>
      <c r="B114" s="21"/>
      <c r="C114" s="26" t="s">
        <v>1136</v>
      </c>
      <c r="D114" s="26">
        <v>34</v>
      </c>
      <c r="E114" s="21" t="s">
        <v>1144</v>
      </c>
      <c r="F114" s="32" t="s">
        <v>76</v>
      </c>
      <c r="G114" s="27" t="s">
        <v>1644</v>
      </c>
      <c r="H114" s="31" t="s">
        <v>173</v>
      </c>
      <c r="I114" s="32" t="s">
        <v>1214</v>
      </c>
      <c r="J114" s="21">
        <v>35</v>
      </c>
      <c r="K114" s="31" t="s">
        <v>1145</v>
      </c>
      <c r="L114" s="21" t="s">
        <v>95</v>
      </c>
      <c r="M114" s="21"/>
      <c r="N114" s="5"/>
      <c r="O114" s="47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</row>
    <row r="115" spans="1:73" s="1" customFormat="1" ht="24">
      <c r="A115" s="5"/>
      <c r="B115" s="21"/>
      <c r="C115" s="26" t="s">
        <v>1136</v>
      </c>
      <c r="D115" s="26">
        <v>39</v>
      </c>
      <c r="E115" s="21" t="s">
        <v>1146</v>
      </c>
      <c r="F115" s="32" t="s">
        <v>76</v>
      </c>
      <c r="G115" s="27" t="s">
        <v>1644</v>
      </c>
      <c r="H115" s="31" t="s">
        <v>173</v>
      </c>
      <c r="I115" s="32" t="s">
        <v>79</v>
      </c>
      <c r="J115" s="21">
        <v>60</v>
      </c>
      <c r="K115" s="31" t="s">
        <v>2148</v>
      </c>
      <c r="L115" s="21" t="s">
        <v>442</v>
      </c>
      <c r="M115" s="21"/>
      <c r="N115" s="5"/>
      <c r="O115" s="47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</row>
    <row r="116" spans="1:73" s="1" customFormat="1" ht="24">
      <c r="A116" s="5"/>
      <c r="B116" s="21"/>
      <c r="C116" s="26" t="s">
        <v>1136</v>
      </c>
      <c r="D116" s="26">
        <v>44</v>
      </c>
      <c r="E116" s="21" t="s">
        <v>2149</v>
      </c>
      <c r="F116" s="32" t="s">
        <v>76</v>
      </c>
      <c r="G116" s="27" t="s">
        <v>1644</v>
      </c>
      <c r="H116" s="31" t="s">
        <v>173</v>
      </c>
      <c r="I116" s="32" t="s">
        <v>79</v>
      </c>
      <c r="J116" s="21">
        <v>60</v>
      </c>
      <c r="K116" s="31" t="s">
        <v>2150</v>
      </c>
      <c r="L116" s="21" t="s">
        <v>95</v>
      </c>
      <c r="M116" s="21"/>
      <c r="N116" s="5"/>
      <c r="O116" s="47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</row>
    <row r="117" spans="1:73" s="1" customFormat="1" ht="24">
      <c r="A117" s="5"/>
      <c r="B117" s="21"/>
      <c r="C117" s="26" t="s">
        <v>1136</v>
      </c>
      <c r="D117" s="26">
        <v>49</v>
      </c>
      <c r="E117" s="21" t="s">
        <v>2151</v>
      </c>
      <c r="F117" s="32" t="s">
        <v>76</v>
      </c>
      <c r="G117" s="27" t="s">
        <v>1644</v>
      </c>
      <c r="H117" s="31" t="s">
        <v>174</v>
      </c>
      <c r="I117" s="32" t="s">
        <v>79</v>
      </c>
      <c r="J117" s="21">
        <v>60</v>
      </c>
      <c r="K117" s="31" t="s">
        <v>2152</v>
      </c>
      <c r="L117" s="31" t="s">
        <v>815</v>
      </c>
      <c r="M117" s="21" t="s">
        <v>816</v>
      </c>
      <c r="N117" s="5"/>
      <c r="O117" s="47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</row>
    <row r="118" spans="1:73" s="1" customFormat="1" ht="24">
      <c r="A118" s="5"/>
      <c r="B118" s="21"/>
      <c r="C118" s="26" t="s">
        <v>1136</v>
      </c>
      <c r="D118" s="26">
        <v>54</v>
      </c>
      <c r="E118" s="21" t="s">
        <v>2153</v>
      </c>
      <c r="F118" s="32" t="s">
        <v>76</v>
      </c>
      <c r="G118" s="27" t="s">
        <v>1644</v>
      </c>
      <c r="H118" s="31" t="s">
        <v>174</v>
      </c>
      <c r="I118" s="32" t="s">
        <v>1259</v>
      </c>
      <c r="J118" s="21">
        <v>90</v>
      </c>
      <c r="K118" s="31" t="s">
        <v>2154</v>
      </c>
      <c r="L118" s="21" t="s">
        <v>95</v>
      </c>
      <c r="M118" s="21"/>
      <c r="N118" s="5"/>
      <c r="O118" s="47" t="s">
        <v>912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</row>
    <row r="119" spans="1:73" s="1" customFormat="1" ht="24">
      <c r="A119" s="5"/>
      <c r="B119" s="21"/>
      <c r="C119" s="26" t="s">
        <v>1136</v>
      </c>
      <c r="D119" s="26">
        <v>60</v>
      </c>
      <c r="E119" s="21" t="s">
        <v>2155</v>
      </c>
      <c r="F119" s="32" t="s">
        <v>76</v>
      </c>
      <c r="G119" s="27" t="s">
        <v>1644</v>
      </c>
      <c r="H119" s="31" t="s">
        <v>175</v>
      </c>
      <c r="I119" s="32" t="s">
        <v>1259</v>
      </c>
      <c r="J119" s="21">
        <v>115</v>
      </c>
      <c r="K119" s="31" t="s">
        <v>2156</v>
      </c>
      <c r="L119" s="21" t="s">
        <v>443</v>
      </c>
      <c r="M119" s="21"/>
      <c r="N119" s="5"/>
      <c r="O119" s="47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</row>
    <row r="120" spans="1:73" s="1" customFormat="1" ht="24">
      <c r="A120" s="5"/>
      <c r="B120" s="21"/>
      <c r="C120" s="26" t="s">
        <v>1136</v>
      </c>
      <c r="D120" s="26">
        <v>63</v>
      </c>
      <c r="E120" s="21" t="s">
        <v>2157</v>
      </c>
      <c r="F120" s="32" t="s">
        <v>76</v>
      </c>
      <c r="G120" s="27" t="s">
        <v>1644</v>
      </c>
      <c r="H120" s="31" t="s">
        <v>176</v>
      </c>
      <c r="I120" s="32" t="s">
        <v>1480</v>
      </c>
      <c r="J120" s="21">
        <v>125</v>
      </c>
      <c r="K120" s="31" t="s">
        <v>1304</v>
      </c>
      <c r="L120" s="21" t="s">
        <v>1141</v>
      </c>
      <c r="M120" s="21"/>
      <c r="N120" s="5"/>
      <c r="O120" s="47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</row>
    <row r="121" spans="1:73" s="1" customFormat="1" ht="24">
      <c r="A121" s="5"/>
      <c r="B121" s="21"/>
      <c r="C121" s="26" t="s">
        <v>1136</v>
      </c>
      <c r="D121" s="26">
        <v>68</v>
      </c>
      <c r="E121" s="21" t="s">
        <v>567</v>
      </c>
      <c r="F121" s="32" t="s">
        <v>76</v>
      </c>
      <c r="G121" s="27" t="s">
        <v>1644</v>
      </c>
      <c r="H121" s="31" t="s">
        <v>568</v>
      </c>
      <c r="I121" s="32" t="s">
        <v>1480</v>
      </c>
      <c r="J121" s="21">
        <v>135</v>
      </c>
      <c r="K121" s="31" t="s">
        <v>1305</v>
      </c>
      <c r="L121" s="21" t="s">
        <v>1141</v>
      </c>
      <c r="M121" s="21"/>
      <c r="N121" s="5"/>
      <c r="O121" s="47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</row>
    <row r="122" spans="1:73" s="1" customFormat="1" ht="24">
      <c r="A122" s="5"/>
      <c r="B122" s="21"/>
      <c r="C122" s="26" t="s">
        <v>1136</v>
      </c>
      <c r="D122" s="26">
        <v>73</v>
      </c>
      <c r="E122" s="21" t="s">
        <v>126</v>
      </c>
      <c r="F122" s="32" t="s">
        <v>76</v>
      </c>
      <c r="G122" s="27" t="s">
        <v>1644</v>
      </c>
      <c r="H122" s="31" t="s">
        <v>127</v>
      </c>
      <c r="I122" s="32" t="s">
        <v>1480</v>
      </c>
      <c r="J122" s="21">
        <v>160</v>
      </c>
      <c r="K122" s="31" t="s">
        <v>1307</v>
      </c>
      <c r="L122" s="21" t="s">
        <v>1141</v>
      </c>
      <c r="M122" s="21"/>
      <c r="N122" s="5"/>
      <c r="O122" s="47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</row>
    <row r="123" spans="1:73" s="1" customFormat="1" ht="24">
      <c r="A123" s="5"/>
      <c r="B123" s="21"/>
      <c r="C123" s="26" t="s">
        <v>1136</v>
      </c>
      <c r="D123" s="26">
        <v>78</v>
      </c>
      <c r="E123" s="21" t="s">
        <v>1291</v>
      </c>
      <c r="F123" s="32" t="s">
        <v>76</v>
      </c>
      <c r="G123" s="27" t="s">
        <v>1644</v>
      </c>
      <c r="H123" s="31" t="s">
        <v>1292</v>
      </c>
      <c r="I123" s="32" t="s">
        <v>1480</v>
      </c>
      <c r="J123" s="21">
        <v>125</v>
      </c>
      <c r="K123" s="31" t="s">
        <v>1306</v>
      </c>
      <c r="L123" s="21" t="s">
        <v>1141</v>
      </c>
      <c r="M123" s="48"/>
      <c r="N123" s="5"/>
      <c r="O123" s="47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</row>
    <row r="124" spans="1:73" s="1" customFormat="1" ht="6" customHeight="1">
      <c r="A124" s="5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5"/>
      <c r="O124" s="47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</row>
    <row r="125" spans="1:73" s="1" customFormat="1" ht="24">
      <c r="A125" s="5"/>
      <c r="B125" s="21"/>
      <c r="C125" s="26" t="s">
        <v>1136</v>
      </c>
      <c r="D125" s="26">
        <v>80</v>
      </c>
      <c r="E125" s="21" t="s">
        <v>1293</v>
      </c>
      <c r="F125" s="32" t="s">
        <v>76</v>
      </c>
      <c r="G125" s="27" t="s">
        <v>1644</v>
      </c>
      <c r="H125" s="31" t="s">
        <v>1294</v>
      </c>
      <c r="I125" s="32" t="s">
        <v>1480</v>
      </c>
      <c r="J125" s="21">
        <v>125</v>
      </c>
      <c r="K125" s="31" t="s">
        <v>1308</v>
      </c>
      <c r="L125" s="31" t="s">
        <v>1285</v>
      </c>
      <c r="M125" s="48"/>
      <c r="N125" s="5"/>
      <c r="O125" s="47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</row>
    <row r="126" spans="1:73" s="1" customFormat="1" ht="24">
      <c r="A126" s="5"/>
      <c r="B126" s="21"/>
      <c r="C126" s="26" t="s">
        <v>1136</v>
      </c>
      <c r="D126" s="26">
        <v>80</v>
      </c>
      <c r="E126" s="21" t="s">
        <v>1137</v>
      </c>
      <c r="F126" s="32" t="s">
        <v>76</v>
      </c>
      <c r="G126" s="27" t="s">
        <v>1644</v>
      </c>
      <c r="H126" s="31" t="s">
        <v>1295</v>
      </c>
      <c r="I126" s="32" t="s">
        <v>1480</v>
      </c>
      <c r="J126" s="21">
        <v>125</v>
      </c>
      <c r="K126" s="31" t="s">
        <v>1309</v>
      </c>
      <c r="L126" s="31" t="s">
        <v>1285</v>
      </c>
      <c r="M126" s="48"/>
      <c r="N126" s="5"/>
      <c r="O126" s="47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</row>
    <row r="127" spans="1:73" s="1" customFormat="1" ht="6" customHeight="1">
      <c r="A127" s="5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5"/>
      <c r="O127" s="47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</row>
    <row r="128" spans="1:73" s="1" customFormat="1" ht="24">
      <c r="A128" s="5"/>
      <c r="B128" s="21"/>
      <c r="C128" s="26" t="s">
        <v>1136</v>
      </c>
      <c r="D128" s="26"/>
      <c r="E128" s="21"/>
      <c r="F128" s="32" t="s">
        <v>76</v>
      </c>
      <c r="G128" s="27" t="s">
        <v>1644</v>
      </c>
      <c r="H128" s="21"/>
      <c r="I128" s="32" t="s">
        <v>1480</v>
      </c>
      <c r="J128" s="21">
        <v>125</v>
      </c>
      <c r="K128" s="21"/>
      <c r="L128" s="21"/>
      <c r="M128" s="48"/>
      <c r="N128" s="5"/>
      <c r="O128" s="47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</row>
    <row r="129" spans="1:73" s="1" customFormat="1" ht="24">
      <c r="A129" s="5"/>
      <c r="B129" s="21"/>
      <c r="C129" s="26" t="s">
        <v>1136</v>
      </c>
      <c r="D129" s="26"/>
      <c r="E129" s="21"/>
      <c r="F129" s="32" t="s">
        <v>76</v>
      </c>
      <c r="G129" s="27" t="s">
        <v>1644</v>
      </c>
      <c r="H129" s="21"/>
      <c r="I129" s="32" t="s">
        <v>1480</v>
      </c>
      <c r="J129" s="21">
        <v>125</v>
      </c>
      <c r="K129" s="21"/>
      <c r="L129" s="21"/>
      <c r="M129" s="48"/>
      <c r="N129" s="5"/>
      <c r="O129" s="47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</row>
    <row r="130" spans="1:73" s="1" customFormat="1" ht="24">
      <c r="A130" s="5"/>
      <c r="B130" s="21"/>
      <c r="C130" s="26" t="s">
        <v>1136</v>
      </c>
      <c r="D130" s="26"/>
      <c r="E130" s="21"/>
      <c r="F130" s="32" t="s">
        <v>76</v>
      </c>
      <c r="G130" s="27" t="s">
        <v>1644</v>
      </c>
      <c r="H130" s="21"/>
      <c r="I130" s="32" t="s">
        <v>1480</v>
      </c>
      <c r="J130" s="21">
        <v>125</v>
      </c>
      <c r="K130" s="21"/>
      <c r="L130" s="21"/>
      <c r="M130" s="48"/>
      <c r="N130" s="5"/>
      <c r="O130" s="47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</row>
    <row r="131" spans="1:73" s="1" customFormat="1" ht="24">
      <c r="A131" s="5"/>
      <c r="B131" s="21"/>
      <c r="C131" s="26" t="s">
        <v>1136</v>
      </c>
      <c r="D131" s="26"/>
      <c r="E131" s="21"/>
      <c r="F131" s="32" t="s">
        <v>76</v>
      </c>
      <c r="G131" s="27" t="s">
        <v>1644</v>
      </c>
      <c r="H131" s="21"/>
      <c r="I131" s="32" t="s">
        <v>1480</v>
      </c>
      <c r="J131" s="21">
        <v>125</v>
      </c>
      <c r="K131" s="21"/>
      <c r="L131" s="21"/>
      <c r="M131" s="48"/>
      <c r="N131" s="5"/>
      <c r="O131" s="47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</row>
    <row r="132" spans="1:73" s="1" customFormat="1" ht="24">
      <c r="A132" s="5"/>
      <c r="B132" s="21"/>
      <c r="C132" s="26" t="s">
        <v>1136</v>
      </c>
      <c r="D132" s="26"/>
      <c r="E132" s="21"/>
      <c r="F132" s="32" t="s">
        <v>76</v>
      </c>
      <c r="G132" s="27" t="s">
        <v>1644</v>
      </c>
      <c r="H132" s="21"/>
      <c r="I132" s="32" t="s">
        <v>1480</v>
      </c>
      <c r="J132" s="21">
        <v>125</v>
      </c>
      <c r="K132" s="21"/>
      <c r="L132" s="21"/>
      <c r="M132" s="48"/>
      <c r="N132" s="5"/>
      <c r="O132" s="47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</row>
    <row r="133" spans="1:46" s="15" customFormat="1" ht="6" customHeight="1">
      <c r="A133" s="9"/>
      <c r="B133" s="292"/>
      <c r="C133" s="292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9"/>
      <c r="O133" s="47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</row>
    <row r="134" spans="1:73" s="1" customFormat="1" ht="24">
      <c r="A134" s="5"/>
      <c r="B134" s="21"/>
      <c r="C134" s="26"/>
      <c r="D134" s="26"/>
      <c r="E134" s="21"/>
      <c r="F134" s="32" t="s">
        <v>77</v>
      </c>
      <c r="G134" s="27"/>
      <c r="H134" s="21"/>
      <c r="I134" s="26"/>
      <c r="J134" s="21"/>
      <c r="K134" s="21"/>
      <c r="L134" s="21"/>
      <c r="M134" s="48"/>
      <c r="N134" s="5"/>
      <c r="O134" s="47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</row>
    <row r="135" spans="1:73" s="1" customFormat="1" ht="14.25" customHeight="1">
      <c r="A135" s="5"/>
      <c r="B135" s="21"/>
      <c r="C135" s="26"/>
      <c r="D135" s="26"/>
      <c r="E135" s="21"/>
      <c r="F135" s="26"/>
      <c r="G135" s="27"/>
      <c r="H135" s="21"/>
      <c r="I135" s="26"/>
      <c r="J135" s="21"/>
      <c r="K135" s="21"/>
      <c r="L135" s="21"/>
      <c r="M135" s="48"/>
      <c r="N135" s="5"/>
      <c r="O135" s="47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</row>
    <row r="136" spans="1:73" s="1" customFormat="1" ht="14.25" customHeight="1">
      <c r="A136" s="5"/>
      <c r="B136" s="21"/>
      <c r="C136" s="26"/>
      <c r="D136" s="26"/>
      <c r="E136" s="21"/>
      <c r="F136" s="26"/>
      <c r="G136" s="27"/>
      <c r="H136" s="21"/>
      <c r="I136" s="26"/>
      <c r="J136" s="21"/>
      <c r="K136" s="21"/>
      <c r="L136" s="21"/>
      <c r="M136" s="48"/>
      <c r="N136" s="5"/>
      <c r="O136" s="47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</row>
    <row r="137" spans="1:73" s="1" customFormat="1" ht="14.25" customHeight="1">
      <c r="A137" s="5"/>
      <c r="B137" s="21"/>
      <c r="C137" s="26"/>
      <c r="D137" s="26"/>
      <c r="E137" s="21"/>
      <c r="F137" s="26"/>
      <c r="G137" s="27"/>
      <c r="H137" s="21"/>
      <c r="I137" s="26"/>
      <c r="J137" s="21"/>
      <c r="K137" s="21"/>
      <c r="L137" s="21"/>
      <c r="M137" s="48"/>
      <c r="N137" s="5"/>
      <c r="O137" s="47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</row>
    <row r="138" spans="1:73" s="1" customFormat="1" ht="14.25" customHeight="1">
      <c r="A138" s="5"/>
      <c r="B138" s="21"/>
      <c r="C138" s="26"/>
      <c r="D138" s="26"/>
      <c r="E138" s="21"/>
      <c r="F138" s="26"/>
      <c r="G138" s="27"/>
      <c r="H138" s="21"/>
      <c r="I138" s="26"/>
      <c r="J138" s="21"/>
      <c r="K138" s="21"/>
      <c r="L138" s="21"/>
      <c r="M138" s="48"/>
      <c r="N138" s="5"/>
      <c r="O138" s="47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</row>
    <row r="139" spans="1:73" s="1" customFormat="1" ht="14.25" customHeight="1">
      <c r="A139" s="5"/>
      <c r="B139" s="21"/>
      <c r="C139" s="26"/>
      <c r="D139" s="26"/>
      <c r="E139" s="21"/>
      <c r="F139" s="26"/>
      <c r="G139" s="27"/>
      <c r="H139" s="21"/>
      <c r="I139" s="26"/>
      <c r="J139" s="21"/>
      <c r="K139" s="21"/>
      <c r="L139" s="21"/>
      <c r="M139" s="21"/>
      <c r="N139" s="5"/>
      <c r="O139" s="47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</row>
    <row r="140" spans="1:73" s="1" customFormat="1" ht="14.25" customHeight="1">
      <c r="A140" s="5"/>
      <c r="B140" s="21"/>
      <c r="C140" s="26"/>
      <c r="D140" s="26"/>
      <c r="E140" s="21"/>
      <c r="F140" s="26"/>
      <c r="G140" s="27"/>
      <c r="H140" s="21"/>
      <c r="I140" s="26"/>
      <c r="J140" s="21"/>
      <c r="K140" s="21"/>
      <c r="L140" s="21"/>
      <c r="M140" s="21"/>
      <c r="N140" s="5"/>
      <c r="O140" s="47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</row>
    <row r="141" spans="1:73" s="1" customFormat="1" ht="14.25" customHeight="1">
      <c r="A141" s="5"/>
      <c r="B141" s="21"/>
      <c r="C141" s="26"/>
      <c r="D141" s="26"/>
      <c r="E141" s="21"/>
      <c r="F141" s="26"/>
      <c r="G141" s="27"/>
      <c r="H141" s="21"/>
      <c r="I141" s="26"/>
      <c r="J141" s="21"/>
      <c r="K141" s="21"/>
      <c r="L141" s="21"/>
      <c r="M141" s="21"/>
      <c r="N141" s="5"/>
      <c r="O141" s="47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</row>
    <row r="142" spans="1:73" s="1" customFormat="1" ht="14.25" customHeight="1">
      <c r="A142" s="5"/>
      <c r="B142" s="21"/>
      <c r="C142" s="26"/>
      <c r="D142" s="26"/>
      <c r="E142" s="21"/>
      <c r="F142" s="26"/>
      <c r="G142" s="27"/>
      <c r="H142" s="21"/>
      <c r="I142" s="26"/>
      <c r="J142" s="21"/>
      <c r="K142" s="21"/>
      <c r="L142" s="21"/>
      <c r="M142" s="21"/>
      <c r="N142" s="5"/>
      <c r="O142" s="47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</row>
    <row r="143" spans="1:73" s="1" customFormat="1" ht="14.25" customHeight="1">
      <c r="A143" s="5"/>
      <c r="B143" s="21"/>
      <c r="C143" s="26"/>
      <c r="D143" s="26"/>
      <c r="E143" s="21"/>
      <c r="F143" s="26"/>
      <c r="G143" s="27"/>
      <c r="H143" s="21"/>
      <c r="I143" s="26"/>
      <c r="J143" s="21"/>
      <c r="K143" s="21"/>
      <c r="L143" s="21"/>
      <c r="M143" s="21"/>
      <c r="N143" s="5"/>
      <c r="O143" s="47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</row>
    <row r="144" spans="1:73" s="1" customFormat="1" ht="14.25" customHeight="1">
      <c r="A144" s="5"/>
      <c r="B144" s="21"/>
      <c r="C144" s="26"/>
      <c r="D144" s="26"/>
      <c r="E144" s="21"/>
      <c r="F144" s="26"/>
      <c r="G144" s="27"/>
      <c r="H144" s="21"/>
      <c r="I144" s="26"/>
      <c r="J144" s="21"/>
      <c r="K144" s="21"/>
      <c r="L144" s="21"/>
      <c r="M144" s="21"/>
      <c r="N144" s="5"/>
      <c r="O144" s="47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</row>
    <row r="145" spans="1:73" s="1" customFormat="1" ht="14.25" customHeight="1">
      <c r="A145" s="5"/>
      <c r="B145" s="21"/>
      <c r="C145" s="26"/>
      <c r="D145" s="26"/>
      <c r="E145" s="21"/>
      <c r="F145" s="26"/>
      <c r="G145" s="27"/>
      <c r="H145" s="21"/>
      <c r="I145" s="26"/>
      <c r="J145" s="21"/>
      <c r="K145" s="21"/>
      <c r="L145" s="21"/>
      <c r="M145" s="21"/>
      <c r="N145" s="5"/>
      <c r="O145" s="47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</row>
    <row r="146" spans="1:73" s="1" customFormat="1" ht="6" customHeight="1">
      <c r="A146" s="5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5"/>
      <c r="O146" s="47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</row>
    <row r="147" spans="1:73" s="1" customFormat="1" ht="14.25" customHeight="1">
      <c r="A147" s="5"/>
      <c r="B147" s="21"/>
      <c r="C147" s="26"/>
      <c r="D147" s="26"/>
      <c r="E147" s="21"/>
      <c r="F147" s="26"/>
      <c r="G147" s="27"/>
      <c r="H147" s="21"/>
      <c r="I147" s="26"/>
      <c r="J147" s="21"/>
      <c r="K147" s="21"/>
      <c r="L147" s="21"/>
      <c r="M147" s="21"/>
      <c r="N147" s="5"/>
      <c r="O147" s="47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</row>
    <row r="148" spans="1:46" s="15" customFormat="1" ht="14.25" customHeight="1">
      <c r="A148" s="9"/>
      <c r="B148" s="14"/>
      <c r="C148" s="14"/>
      <c r="D148" s="14"/>
      <c r="E148" s="14"/>
      <c r="F148" s="49"/>
      <c r="G148" s="14"/>
      <c r="H148" s="50"/>
      <c r="I148" s="11"/>
      <c r="J148" s="17"/>
      <c r="K148" s="17"/>
      <c r="L148" s="17"/>
      <c r="M148" s="17"/>
      <c r="N148" s="9"/>
      <c r="O148" s="47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</row>
    <row r="149" spans="1:46" s="15" customFormat="1" ht="12">
      <c r="A149" s="9"/>
      <c r="B149" s="9"/>
      <c r="C149" s="9"/>
      <c r="D149" s="9"/>
      <c r="E149" s="9"/>
      <c r="F149" s="9"/>
      <c r="G149" s="9"/>
      <c r="H149" s="8"/>
      <c r="I149" s="11"/>
      <c r="J149" s="9"/>
      <c r="K149" s="9"/>
      <c r="L149" s="18"/>
      <c r="M149" s="18"/>
      <c r="N149" s="9"/>
      <c r="O149" s="47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</row>
    <row r="150" spans="1:46" s="15" customFormat="1" ht="12">
      <c r="A150" s="9"/>
      <c r="B150" s="9"/>
      <c r="C150" s="9"/>
      <c r="D150" s="9"/>
      <c r="E150" s="9"/>
      <c r="F150" s="9"/>
      <c r="G150" s="9"/>
      <c r="H150" s="8"/>
      <c r="I150" s="11"/>
      <c r="J150" s="9"/>
      <c r="K150" s="9"/>
      <c r="L150" s="9"/>
      <c r="M150" s="9"/>
      <c r="N150" s="9"/>
      <c r="O150" s="47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</row>
    <row r="151" spans="1:46" s="15" customFormat="1" ht="12">
      <c r="A151" s="9"/>
      <c r="B151" s="9"/>
      <c r="C151" s="9"/>
      <c r="D151" s="9"/>
      <c r="E151" s="9"/>
      <c r="F151" s="9"/>
      <c r="G151" s="9"/>
      <c r="H151" s="8"/>
      <c r="I151" s="11"/>
      <c r="J151" s="9"/>
      <c r="K151" s="9"/>
      <c r="L151" s="9"/>
      <c r="M151" s="9"/>
      <c r="N151" s="9"/>
      <c r="O151" s="47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</row>
    <row r="152" spans="1:46" s="15" customFormat="1" ht="12">
      <c r="A152" s="9"/>
      <c r="B152" s="9"/>
      <c r="C152" s="9"/>
      <c r="D152" s="9"/>
      <c r="E152" s="9"/>
      <c r="F152" s="9"/>
      <c r="G152" s="9"/>
      <c r="H152" s="8"/>
      <c r="I152" s="11"/>
      <c r="J152" s="9"/>
      <c r="K152" s="9"/>
      <c r="L152" s="9"/>
      <c r="M152" s="9"/>
      <c r="N152" s="9"/>
      <c r="O152" s="47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</row>
    <row r="153" spans="1:46" s="15" customFormat="1" ht="12">
      <c r="A153" s="9"/>
      <c r="B153" s="9"/>
      <c r="C153" s="9"/>
      <c r="D153" s="9"/>
      <c r="E153" s="9"/>
      <c r="F153" s="9"/>
      <c r="G153" s="9"/>
      <c r="H153" s="8"/>
      <c r="I153" s="11"/>
      <c r="J153" s="9"/>
      <c r="K153" s="9"/>
      <c r="L153" s="9"/>
      <c r="M153" s="9"/>
      <c r="N153" s="9"/>
      <c r="O153" s="47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</row>
    <row r="154" spans="1:46" s="15" customFormat="1" ht="12">
      <c r="A154" s="9"/>
      <c r="B154" s="9"/>
      <c r="C154" s="9"/>
      <c r="D154" s="9"/>
      <c r="E154" s="9"/>
      <c r="F154" s="9"/>
      <c r="G154" s="9"/>
      <c r="H154" s="8"/>
      <c r="I154" s="11"/>
      <c r="J154" s="9"/>
      <c r="K154" s="9"/>
      <c r="L154" s="9"/>
      <c r="M154" s="9"/>
      <c r="N154" s="9"/>
      <c r="O154" s="47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</row>
    <row r="155" spans="1:46" s="15" customFormat="1" ht="12">
      <c r="A155" s="9"/>
      <c r="B155" s="9"/>
      <c r="C155" s="9"/>
      <c r="D155" s="9"/>
      <c r="E155" s="9"/>
      <c r="F155" s="9"/>
      <c r="G155" s="9"/>
      <c r="H155" s="8"/>
      <c r="I155" s="11"/>
      <c r="J155" s="9"/>
      <c r="K155" s="9"/>
      <c r="L155" s="9"/>
      <c r="M155" s="9"/>
      <c r="N155" s="9"/>
      <c r="O155" s="47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</row>
    <row r="156" spans="1:46" s="15" customFormat="1" ht="12">
      <c r="A156" s="9"/>
      <c r="B156" s="9"/>
      <c r="C156" s="9"/>
      <c r="D156" s="9"/>
      <c r="E156" s="9"/>
      <c r="F156" s="9"/>
      <c r="G156" s="9"/>
      <c r="H156" s="8"/>
      <c r="I156" s="11"/>
      <c r="J156" s="9"/>
      <c r="K156" s="9"/>
      <c r="L156" s="9"/>
      <c r="M156" s="9"/>
      <c r="N156" s="9"/>
      <c r="O156" s="47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</row>
    <row r="157" spans="1:46" s="15" customFormat="1" ht="12">
      <c r="A157" s="9"/>
      <c r="B157" s="9"/>
      <c r="C157" s="9"/>
      <c r="D157" s="9"/>
      <c r="E157" s="9"/>
      <c r="F157" s="9"/>
      <c r="G157" s="9"/>
      <c r="H157" s="8"/>
      <c r="I157" s="11"/>
      <c r="J157" s="9"/>
      <c r="K157" s="9"/>
      <c r="L157" s="9"/>
      <c r="M157" s="9"/>
      <c r="N157" s="9"/>
      <c r="O157" s="47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</row>
    <row r="158" spans="1:46" s="15" customFormat="1" ht="12">
      <c r="A158" s="9"/>
      <c r="B158" s="9"/>
      <c r="C158" s="9"/>
      <c r="D158" s="9"/>
      <c r="E158" s="9"/>
      <c r="F158" s="9"/>
      <c r="G158" s="9"/>
      <c r="H158" s="8"/>
      <c r="I158" s="11"/>
      <c r="J158" s="9"/>
      <c r="K158" s="9"/>
      <c r="L158" s="9"/>
      <c r="M158" s="9"/>
      <c r="N158" s="9"/>
      <c r="O158" s="47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</row>
    <row r="159" spans="1:46" s="15" customFormat="1" ht="12.75">
      <c r="A159" s="9"/>
      <c r="B159" s="9"/>
      <c r="C159" s="9"/>
      <c r="D159" s="9"/>
      <c r="E159" s="9"/>
      <c r="F159" s="9"/>
      <c r="G159" s="9"/>
      <c r="H159" s="8"/>
      <c r="I159" s="11"/>
      <c r="J159" s="9"/>
      <c r="K159" s="9"/>
      <c r="L159" s="9"/>
      <c r="M159" s="9"/>
      <c r="N159" s="9"/>
      <c r="O159" s="47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</row>
    <row r="160" spans="1:46" s="15" customFormat="1" ht="12">
      <c r="A160" s="9"/>
      <c r="B160" s="9"/>
      <c r="C160" s="9"/>
      <c r="D160" s="9"/>
      <c r="E160" s="9"/>
      <c r="F160" s="9"/>
      <c r="G160" s="9"/>
      <c r="H160" s="8"/>
      <c r="I160" s="11"/>
      <c r="J160" s="9"/>
      <c r="K160" s="9"/>
      <c r="L160" s="9"/>
      <c r="M160" s="9"/>
      <c r="N160" s="9"/>
      <c r="O160" s="47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</row>
    <row r="161" spans="1:46" s="15" customFormat="1" ht="12">
      <c r="A161" s="9"/>
      <c r="B161" s="9"/>
      <c r="C161" s="9"/>
      <c r="D161" s="9"/>
      <c r="E161" s="9"/>
      <c r="F161" s="9"/>
      <c r="G161" s="9"/>
      <c r="H161" s="8"/>
      <c r="I161" s="11"/>
      <c r="J161" s="9"/>
      <c r="K161" s="9"/>
      <c r="L161" s="9"/>
      <c r="M161" s="9"/>
      <c r="N161" s="9"/>
      <c r="O161" s="47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</row>
    <row r="162" spans="1:46" s="15" customFormat="1" ht="12">
      <c r="A162" s="9"/>
      <c r="B162" s="9"/>
      <c r="C162" s="9"/>
      <c r="D162" s="9"/>
      <c r="E162" s="9"/>
      <c r="F162" s="9"/>
      <c r="G162" s="9"/>
      <c r="H162" s="8"/>
      <c r="I162" s="11"/>
      <c r="J162" s="9"/>
      <c r="K162" s="9"/>
      <c r="L162" s="9"/>
      <c r="M162" s="9"/>
      <c r="N162" s="9"/>
      <c r="O162" s="47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</row>
    <row r="163" spans="1:46" s="15" customFormat="1" ht="12">
      <c r="A163" s="9"/>
      <c r="B163" s="9"/>
      <c r="C163" s="9"/>
      <c r="D163" s="9"/>
      <c r="E163" s="9"/>
      <c r="F163" s="9"/>
      <c r="G163" s="9"/>
      <c r="H163" s="8"/>
      <c r="I163" s="11"/>
      <c r="J163" s="9"/>
      <c r="K163" s="9"/>
      <c r="L163" s="9"/>
      <c r="M163" s="9"/>
      <c r="N163" s="9"/>
      <c r="O163" s="47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</row>
    <row r="164" spans="1:46" s="15" customFormat="1" ht="12">
      <c r="A164" s="9"/>
      <c r="B164" s="9"/>
      <c r="C164" s="9"/>
      <c r="D164" s="9"/>
      <c r="E164" s="9"/>
      <c r="F164" s="9"/>
      <c r="G164" s="9"/>
      <c r="H164" s="8"/>
      <c r="I164" s="11"/>
      <c r="J164" s="9"/>
      <c r="K164" s="9"/>
      <c r="L164" s="9"/>
      <c r="M164" s="9"/>
      <c r="N164" s="9"/>
      <c r="O164" s="47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</row>
    <row r="165" spans="1:46" s="15" customFormat="1" ht="12">
      <c r="A165" s="9"/>
      <c r="B165" s="9"/>
      <c r="C165" s="9"/>
      <c r="D165" s="9"/>
      <c r="E165" s="9"/>
      <c r="F165" s="9"/>
      <c r="G165" s="9"/>
      <c r="H165" s="8"/>
      <c r="I165" s="11"/>
      <c r="J165" s="9"/>
      <c r="K165" s="9"/>
      <c r="L165" s="9"/>
      <c r="M165" s="9"/>
      <c r="N165" s="9"/>
      <c r="O165" s="47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</row>
    <row r="166" spans="1:46" s="15" customFormat="1" ht="12">
      <c r="A166" s="9"/>
      <c r="B166" s="9"/>
      <c r="C166" s="9"/>
      <c r="D166" s="9"/>
      <c r="E166" s="9"/>
      <c r="F166" s="9"/>
      <c r="G166" s="9"/>
      <c r="H166" s="8"/>
      <c r="I166" s="11"/>
      <c r="J166" s="9"/>
      <c r="K166" s="9"/>
      <c r="L166" s="9"/>
      <c r="M166" s="9"/>
      <c r="N166" s="9"/>
      <c r="O166" s="47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</row>
    <row r="167" spans="1:46" s="15" customFormat="1" ht="12">
      <c r="A167" s="9"/>
      <c r="B167" s="9"/>
      <c r="C167" s="9"/>
      <c r="D167" s="9"/>
      <c r="E167" s="9"/>
      <c r="F167" s="9"/>
      <c r="G167" s="9"/>
      <c r="H167" s="8"/>
      <c r="I167" s="11"/>
      <c r="J167" s="9"/>
      <c r="K167" s="9"/>
      <c r="L167" s="9"/>
      <c r="M167" s="9"/>
      <c r="N167" s="9"/>
      <c r="O167" s="47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</row>
    <row r="168" spans="1:46" s="15" customFormat="1" ht="12">
      <c r="A168" s="9"/>
      <c r="B168" s="9"/>
      <c r="C168" s="9"/>
      <c r="D168" s="9"/>
      <c r="E168" s="9"/>
      <c r="F168" s="9"/>
      <c r="G168" s="9"/>
      <c r="H168" s="8"/>
      <c r="I168" s="11"/>
      <c r="J168" s="9"/>
      <c r="K168" s="9"/>
      <c r="L168" s="9"/>
      <c r="M168" s="9"/>
      <c r="N168" s="9"/>
      <c r="O168" s="47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</row>
    <row r="169" spans="1:46" s="15" customFormat="1" ht="12">
      <c r="A169" s="9"/>
      <c r="B169" s="9"/>
      <c r="C169" s="9"/>
      <c r="D169" s="9"/>
      <c r="E169" s="9"/>
      <c r="F169" s="9"/>
      <c r="G169" s="9"/>
      <c r="H169" s="8"/>
      <c r="I169" s="11"/>
      <c r="J169" s="9"/>
      <c r="K169" s="9"/>
      <c r="L169" s="9"/>
      <c r="M169" s="9"/>
      <c r="N169" s="9"/>
      <c r="O169" s="47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</row>
    <row r="170" spans="1:46" s="15" customFormat="1" ht="12">
      <c r="A170" s="9"/>
      <c r="B170" s="9"/>
      <c r="C170" s="9"/>
      <c r="D170" s="9"/>
      <c r="E170" s="9"/>
      <c r="F170" s="9"/>
      <c r="G170" s="9"/>
      <c r="H170" s="8"/>
      <c r="I170" s="11"/>
      <c r="J170" s="9"/>
      <c r="K170" s="9"/>
      <c r="L170" s="9"/>
      <c r="M170" s="9"/>
      <c r="N170" s="9"/>
      <c r="O170" s="47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</row>
    <row r="171" spans="1:46" s="15" customFormat="1" ht="12">
      <c r="A171" s="9"/>
      <c r="B171" s="9"/>
      <c r="C171" s="9"/>
      <c r="D171" s="9"/>
      <c r="E171" s="9"/>
      <c r="F171" s="9"/>
      <c r="G171" s="9"/>
      <c r="H171" s="8"/>
      <c r="I171" s="11"/>
      <c r="J171" s="9"/>
      <c r="K171" s="9"/>
      <c r="L171" s="9"/>
      <c r="M171" s="9"/>
      <c r="N171" s="9"/>
      <c r="O171" s="47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</row>
    <row r="172" spans="1:46" ht="12">
      <c r="A172" s="2"/>
      <c r="B172" s="2"/>
      <c r="C172" s="2"/>
      <c r="D172" s="2"/>
      <c r="E172" s="2"/>
      <c r="F172" s="2"/>
      <c r="G172" s="2"/>
      <c r="H172" s="4"/>
      <c r="I172" s="3"/>
      <c r="J172" s="2"/>
      <c r="K172" s="2"/>
      <c r="L172" s="2"/>
      <c r="M172" s="2"/>
      <c r="N172" s="2"/>
      <c r="O172" s="46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</row>
    <row r="173" spans="1:46" ht="12">
      <c r="A173" s="2"/>
      <c r="B173" s="2"/>
      <c r="C173" s="2"/>
      <c r="D173" s="2"/>
      <c r="E173" s="2"/>
      <c r="F173" s="2"/>
      <c r="G173" s="2"/>
      <c r="H173" s="4"/>
      <c r="I173" s="3"/>
      <c r="J173" s="2"/>
      <c r="K173" s="2"/>
      <c r="L173" s="2"/>
      <c r="M173" s="2"/>
      <c r="N173" s="2"/>
      <c r="O173" s="46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</row>
    <row r="174" spans="1:46" ht="12">
      <c r="A174" s="2"/>
      <c r="B174" s="2"/>
      <c r="C174" s="2"/>
      <c r="D174" s="2"/>
      <c r="E174" s="2"/>
      <c r="F174" s="2"/>
      <c r="G174" s="2"/>
      <c r="H174" s="4"/>
      <c r="I174" s="3"/>
      <c r="J174" s="2"/>
      <c r="K174" s="2"/>
      <c r="L174" s="2"/>
      <c r="M174" s="2"/>
      <c r="N174" s="2"/>
      <c r="O174" s="46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</row>
    <row r="175" spans="1:46" ht="12">
      <c r="A175" s="2"/>
      <c r="B175" s="2"/>
      <c r="C175" s="2"/>
      <c r="D175" s="2"/>
      <c r="E175" s="2"/>
      <c r="F175" s="2"/>
      <c r="G175" s="2"/>
      <c r="H175" s="4"/>
      <c r="I175" s="3"/>
      <c r="J175" s="2"/>
      <c r="K175" s="2"/>
      <c r="L175" s="2"/>
      <c r="M175" s="2"/>
      <c r="N175" s="2"/>
      <c r="O175" s="46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</row>
    <row r="176" spans="1:46" ht="12">
      <c r="A176" s="2"/>
      <c r="B176" s="2"/>
      <c r="C176" s="2"/>
      <c r="D176" s="2"/>
      <c r="E176" s="2"/>
      <c r="F176" s="2"/>
      <c r="G176" s="2"/>
      <c r="H176" s="4"/>
      <c r="I176" s="3"/>
      <c r="J176" s="2"/>
      <c r="K176" s="2"/>
      <c r="L176" s="2"/>
      <c r="M176" s="2"/>
      <c r="N176" s="2"/>
      <c r="O176" s="46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</row>
    <row r="177" spans="1:46" ht="12">
      <c r="A177" s="2"/>
      <c r="B177" s="2"/>
      <c r="C177" s="2"/>
      <c r="D177" s="2"/>
      <c r="E177" s="2"/>
      <c r="F177" s="2"/>
      <c r="G177" s="2"/>
      <c r="H177" s="4"/>
      <c r="I177" s="3"/>
      <c r="J177" s="2"/>
      <c r="K177" s="2"/>
      <c r="L177" s="2"/>
      <c r="M177" s="2"/>
      <c r="N177" s="2"/>
      <c r="O177" s="46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</row>
    <row r="178" spans="1:46" ht="12">
      <c r="A178" s="2"/>
      <c r="B178" s="2"/>
      <c r="C178" s="2"/>
      <c r="D178" s="2"/>
      <c r="E178" s="2"/>
      <c r="F178" s="2"/>
      <c r="G178" s="2"/>
      <c r="H178" s="4"/>
      <c r="I178" s="3"/>
      <c r="J178" s="2"/>
      <c r="K178" s="2"/>
      <c r="L178" s="2"/>
      <c r="M178" s="2"/>
      <c r="N178" s="2"/>
      <c r="O178" s="46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</row>
    <row r="179" spans="1:46" ht="12">
      <c r="A179" s="2"/>
      <c r="B179" s="2"/>
      <c r="C179" s="2"/>
      <c r="D179" s="2"/>
      <c r="E179" s="2"/>
      <c r="F179" s="2"/>
      <c r="G179" s="2"/>
      <c r="H179" s="4"/>
      <c r="I179" s="3"/>
      <c r="J179" s="2"/>
      <c r="K179" s="2"/>
      <c r="L179" s="2"/>
      <c r="M179" s="2"/>
      <c r="N179" s="2"/>
      <c r="O179" s="46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</row>
    <row r="180" spans="1:46" ht="12">
      <c r="A180" s="2"/>
      <c r="B180" s="2"/>
      <c r="C180" s="2"/>
      <c r="D180" s="2"/>
      <c r="E180" s="2"/>
      <c r="F180" s="2"/>
      <c r="G180" s="2"/>
      <c r="H180" s="4"/>
      <c r="I180" s="3"/>
      <c r="J180" s="2"/>
      <c r="K180" s="2"/>
      <c r="L180" s="2"/>
      <c r="M180" s="2"/>
      <c r="N180" s="2"/>
      <c r="O180" s="46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</row>
    <row r="181" spans="1:46" ht="12">
      <c r="A181" s="2"/>
      <c r="B181" s="2"/>
      <c r="C181" s="2"/>
      <c r="D181" s="2"/>
      <c r="E181" s="2"/>
      <c r="F181" s="2"/>
      <c r="G181" s="2"/>
      <c r="H181" s="4"/>
      <c r="I181" s="3"/>
      <c r="J181" s="2"/>
      <c r="K181" s="2"/>
      <c r="L181" s="2"/>
      <c r="M181" s="2"/>
      <c r="N181" s="2"/>
      <c r="O181" s="46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</row>
    <row r="182" spans="1:46" ht="12">
      <c r="A182" s="2"/>
      <c r="B182" s="2"/>
      <c r="C182" s="2"/>
      <c r="D182" s="2"/>
      <c r="E182" s="2"/>
      <c r="F182" s="2"/>
      <c r="G182" s="2"/>
      <c r="H182" s="4"/>
      <c r="I182" s="3"/>
      <c r="J182" s="2"/>
      <c r="K182" s="2"/>
      <c r="L182" s="2"/>
      <c r="M182" s="2"/>
      <c r="N182" s="2"/>
      <c r="O182" s="46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</row>
    <row r="183" spans="1:46" ht="12">
      <c r="A183" s="2"/>
      <c r="B183" s="2"/>
      <c r="C183" s="2"/>
      <c r="D183" s="2"/>
      <c r="E183" s="2"/>
      <c r="F183" s="2"/>
      <c r="G183" s="2"/>
      <c r="H183" s="4"/>
      <c r="I183" s="3"/>
      <c r="J183" s="2"/>
      <c r="K183" s="2"/>
      <c r="L183" s="2"/>
      <c r="M183" s="2"/>
      <c r="N183" s="2"/>
      <c r="O183" s="46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</row>
  </sheetData>
  <mergeCells count="7">
    <mergeCell ref="B86:M86"/>
    <mergeCell ref="B110:M110"/>
    <mergeCell ref="B133:M133"/>
    <mergeCell ref="I4:K4"/>
    <mergeCell ref="B5:M5"/>
    <mergeCell ref="B6:M6"/>
    <mergeCell ref="B28:M28"/>
  </mergeCells>
  <conditionalFormatting sqref="B148:M148">
    <cfRule type="expression" priority="1" dxfId="0" stopIfTrue="1">
      <formula>MOD(ROW(),2)=0</formula>
    </cfRule>
  </conditionalFormatting>
  <conditionalFormatting sqref="B5 B7:M27 B134:M147 B111:M132 B29:M85 B87:M109">
    <cfRule type="expression" priority="2" dxfId="1" stopIfTrue="1">
      <formula>MOD(ROW(),2)=0</formula>
    </cfRule>
    <cfRule type="expression" priority="3" dxfId="2" stopIfTrue="1">
      <formula>MOD(ROW(),2)=1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5">
    <tabColor indexed="57"/>
  </sheetPr>
  <dimension ref="A1:AX135"/>
  <sheetViews>
    <sheetView workbookViewId="0" topLeftCell="A1">
      <pane ySplit="5" topLeftCell="BM40" activePane="bottomLeft" state="frozen"/>
      <selection pane="topLeft" activeCell="A1" sqref="A1"/>
      <selection pane="bottomLeft" activeCell="F2" sqref="F2"/>
    </sheetView>
  </sheetViews>
  <sheetFormatPr defaultColWidth="9.00390625" defaultRowHeight="12.75"/>
  <cols>
    <col min="1" max="1" width="1.75390625" style="0" customWidth="1"/>
    <col min="2" max="2" width="18.00390625" style="20" customWidth="1"/>
    <col min="3" max="3" width="19.75390625" style="20" bestFit="1" customWidth="1"/>
    <col min="4" max="4" width="16.375" style="69" bestFit="1" customWidth="1"/>
    <col min="5" max="5" width="3.75390625" style="20" customWidth="1"/>
    <col min="6" max="6" width="17.625" style="20" bestFit="1" customWidth="1"/>
    <col min="7" max="7" width="16.375" style="69" bestFit="1" customWidth="1"/>
    <col min="8" max="8" width="7.75390625" style="20" bestFit="1" customWidth="1"/>
    <col min="9" max="9" width="17.625" style="20" bestFit="1" customWidth="1"/>
    <col min="10" max="10" width="16.375" style="69" bestFit="1" customWidth="1"/>
    <col min="11" max="11" width="7.75390625" style="20" bestFit="1" customWidth="1"/>
    <col min="12" max="12" width="6.00390625" style="0" bestFit="1" customWidth="1"/>
    <col min="13" max="13" width="1.25" style="0" customWidth="1"/>
    <col min="14" max="14" width="2.125" style="0" customWidth="1"/>
    <col min="15" max="15" width="7.25390625" style="0" customWidth="1"/>
    <col min="16" max="18" width="3.00390625" style="0" customWidth="1"/>
    <col min="19" max="50" width="4.75390625" style="0" customWidth="1"/>
  </cols>
  <sheetData>
    <row r="1" spans="1:50" ht="7.5" customHeight="1">
      <c r="A1" s="2"/>
      <c r="B1" s="3"/>
      <c r="C1" s="3"/>
      <c r="D1" s="67"/>
      <c r="E1" s="3"/>
      <c r="F1" s="3"/>
      <c r="G1" s="67"/>
      <c r="H1" s="3"/>
      <c r="I1" s="3"/>
      <c r="J1" s="67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2">
      <c r="A2" s="4"/>
      <c r="B2" s="126" t="s">
        <v>316</v>
      </c>
      <c r="C2" s="94"/>
      <c r="D2" s="2"/>
      <c r="E2" s="3"/>
      <c r="F2" s="2"/>
      <c r="G2" s="79"/>
      <c r="H2" s="3"/>
      <c r="I2" s="2"/>
      <c r="J2" s="79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6" customHeight="1">
      <c r="A3" s="2"/>
      <c r="B3" s="3"/>
      <c r="C3" s="3"/>
      <c r="D3" s="67"/>
      <c r="E3" s="3"/>
      <c r="F3" s="3"/>
      <c r="G3" s="67"/>
      <c r="H3" s="3"/>
      <c r="I3" s="3"/>
      <c r="J3" s="67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1" customFormat="1" ht="12">
      <c r="A4" s="5"/>
      <c r="B4" s="297" t="s">
        <v>1062</v>
      </c>
      <c r="C4" s="294" t="s">
        <v>600</v>
      </c>
      <c r="D4" s="294"/>
      <c r="E4" s="294"/>
      <c r="F4" s="302" t="s">
        <v>427</v>
      </c>
      <c r="G4" s="303"/>
      <c r="H4" s="304"/>
      <c r="I4" s="302" t="s">
        <v>428</v>
      </c>
      <c r="J4" s="303"/>
      <c r="K4" s="304"/>
      <c r="L4" s="300" t="s">
        <v>1372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s="1" customFormat="1" ht="12">
      <c r="A5" s="5"/>
      <c r="B5" s="304"/>
      <c r="C5" s="25" t="s">
        <v>188</v>
      </c>
      <c r="D5" s="25" t="s">
        <v>187</v>
      </c>
      <c r="E5" s="25" t="s">
        <v>298</v>
      </c>
      <c r="F5" s="25" t="s">
        <v>188</v>
      </c>
      <c r="G5" s="25" t="s">
        <v>187</v>
      </c>
      <c r="H5" s="25" t="s">
        <v>299</v>
      </c>
      <c r="I5" s="25" t="s">
        <v>188</v>
      </c>
      <c r="J5" s="25" t="s">
        <v>187</v>
      </c>
      <c r="K5" s="25" t="s">
        <v>299</v>
      </c>
      <c r="L5" s="30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s="15" customFormat="1" ht="36">
      <c r="A6" s="9"/>
      <c r="B6" s="324" t="s">
        <v>324</v>
      </c>
      <c r="C6" s="93" t="s">
        <v>449</v>
      </c>
      <c r="D6" s="95" t="s">
        <v>47</v>
      </c>
      <c r="E6" s="88" t="s">
        <v>184</v>
      </c>
      <c r="F6" s="332"/>
      <c r="G6" s="333"/>
      <c r="H6" s="333"/>
      <c r="I6" s="333"/>
      <c r="J6" s="333"/>
      <c r="K6" s="334"/>
      <c r="L6" s="81"/>
      <c r="M6" s="9"/>
      <c r="N6" s="47" t="s">
        <v>1702</v>
      </c>
      <c r="O6" s="53" t="s">
        <v>460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s="15" customFormat="1" ht="36">
      <c r="A7" s="9"/>
      <c r="B7" s="339"/>
      <c r="C7" s="90" t="s">
        <v>448</v>
      </c>
      <c r="D7" s="77" t="s">
        <v>46</v>
      </c>
      <c r="E7" s="87" t="s">
        <v>184</v>
      </c>
      <c r="F7" s="320"/>
      <c r="G7" s="321"/>
      <c r="H7" s="321"/>
      <c r="I7" s="321"/>
      <c r="J7" s="321"/>
      <c r="K7" s="322"/>
      <c r="L7" s="82"/>
      <c r="M7" s="9"/>
      <c r="N7" s="9"/>
      <c r="O7" s="53" t="s">
        <v>300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s="15" customFormat="1" ht="36">
      <c r="A8" s="9"/>
      <c r="B8" s="324" t="s">
        <v>325</v>
      </c>
      <c r="C8" s="93" t="s">
        <v>749</v>
      </c>
      <c r="D8" s="95" t="s">
        <v>47</v>
      </c>
      <c r="E8" s="88" t="s">
        <v>184</v>
      </c>
      <c r="F8" s="332"/>
      <c r="G8" s="333"/>
      <c r="H8" s="333"/>
      <c r="I8" s="333"/>
      <c r="J8" s="333"/>
      <c r="K8" s="334"/>
      <c r="L8" s="81"/>
      <c r="M8" s="9"/>
      <c r="N8" s="9"/>
      <c r="O8" s="53" t="s">
        <v>460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s="15" customFormat="1" ht="36">
      <c r="A9" s="9"/>
      <c r="B9" s="339"/>
      <c r="C9" s="90" t="s">
        <v>753</v>
      </c>
      <c r="D9" s="77" t="s">
        <v>46</v>
      </c>
      <c r="E9" s="87" t="s">
        <v>184</v>
      </c>
      <c r="F9" s="320"/>
      <c r="G9" s="321"/>
      <c r="H9" s="321"/>
      <c r="I9" s="321"/>
      <c r="J9" s="321"/>
      <c r="K9" s="322"/>
      <c r="L9" s="82"/>
      <c r="M9" s="9"/>
      <c r="N9" s="9"/>
      <c r="O9" s="53" t="s">
        <v>300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s="15" customFormat="1" ht="36">
      <c r="A10" s="9"/>
      <c r="B10" s="324" t="s">
        <v>326</v>
      </c>
      <c r="C10" s="96" t="s">
        <v>1862</v>
      </c>
      <c r="D10" s="95" t="s">
        <v>832</v>
      </c>
      <c r="E10" s="88" t="s">
        <v>184</v>
      </c>
      <c r="F10" s="332"/>
      <c r="G10" s="333"/>
      <c r="H10" s="333"/>
      <c r="I10" s="333"/>
      <c r="J10" s="333"/>
      <c r="K10" s="334"/>
      <c r="L10" s="81"/>
      <c r="M10" s="9"/>
      <c r="N10" s="9"/>
      <c r="O10" s="53" t="s">
        <v>460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s="15" customFormat="1" ht="36">
      <c r="A11" s="9"/>
      <c r="B11" s="339"/>
      <c r="C11" s="97" t="s">
        <v>1168</v>
      </c>
      <c r="D11" s="77" t="s">
        <v>664</v>
      </c>
      <c r="E11" s="87" t="s">
        <v>184</v>
      </c>
      <c r="F11" s="320"/>
      <c r="G11" s="321"/>
      <c r="H11" s="321"/>
      <c r="I11" s="321"/>
      <c r="J11" s="321"/>
      <c r="K11" s="322"/>
      <c r="L11" s="82"/>
      <c r="M11" s="9"/>
      <c r="N11" s="9"/>
      <c r="O11" s="53" t="s">
        <v>300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s="15" customFormat="1" ht="36">
      <c r="A12" s="9"/>
      <c r="B12" s="324" t="s">
        <v>327</v>
      </c>
      <c r="C12" s="96" t="s">
        <v>889</v>
      </c>
      <c r="D12" s="95" t="s">
        <v>832</v>
      </c>
      <c r="E12" s="88" t="s">
        <v>184</v>
      </c>
      <c r="F12" s="332"/>
      <c r="G12" s="333"/>
      <c r="H12" s="333"/>
      <c r="I12" s="333"/>
      <c r="J12" s="333"/>
      <c r="K12" s="334"/>
      <c r="L12" s="81"/>
      <c r="M12" s="9"/>
      <c r="N12" s="9"/>
      <c r="O12" s="53" t="s">
        <v>460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s="15" customFormat="1" ht="36">
      <c r="A13" s="9"/>
      <c r="B13" s="339"/>
      <c r="C13" s="97" t="s">
        <v>890</v>
      </c>
      <c r="D13" s="77" t="s">
        <v>664</v>
      </c>
      <c r="E13" s="87" t="s">
        <v>184</v>
      </c>
      <c r="F13" s="320"/>
      <c r="G13" s="321"/>
      <c r="H13" s="321"/>
      <c r="I13" s="321"/>
      <c r="J13" s="321"/>
      <c r="K13" s="322"/>
      <c r="L13" s="82"/>
      <c r="M13" s="9"/>
      <c r="N13" s="9"/>
      <c r="O13" s="53" t="s">
        <v>300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s="15" customFormat="1" ht="36">
      <c r="A14" s="9"/>
      <c r="B14" s="324" t="s">
        <v>328</v>
      </c>
      <c r="C14" s="96" t="s">
        <v>301</v>
      </c>
      <c r="D14" s="95" t="s">
        <v>832</v>
      </c>
      <c r="E14" s="88" t="s">
        <v>184</v>
      </c>
      <c r="F14" s="332"/>
      <c r="G14" s="333"/>
      <c r="H14" s="333"/>
      <c r="I14" s="333"/>
      <c r="J14" s="333"/>
      <c r="K14" s="334"/>
      <c r="L14" s="81"/>
      <c r="M14" s="9"/>
      <c r="N14" s="9"/>
      <c r="O14" s="53" t="s">
        <v>460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s="15" customFormat="1" ht="36">
      <c r="A15" s="9"/>
      <c r="B15" s="339"/>
      <c r="C15" s="97" t="s">
        <v>302</v>
      </c>
      <c r="D15" s="77" t="s">
        <v>664</v>
      </c>
      <c r="E15" s="87" t="s">
        <v>184</v>
      </c>
      <c r="F15" s="320"/>
      <c r="G15" s="321"/>
      <c r="H15" s="321"/>
      <c r="I15" s="321"/>
      <c r="J15" s="321"/>
      <c r="K15" s="322"/>
      <c r="L15" s="82"/>
      <c r="M15" s="9"/>
      <c r="N15" s="9"/>
      <c r="O15" s="53" t="s">
        <v>300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s="15" customFormat="1" ht="36">
      <c r="A16" s="9"/>
      <c r="B16" s="324" t="s">
        <v>329</v>
      </c>
      <c r="C16" s="96" t="s">
        <v>303</v>
      </c>
      <c r="D16" s="95" t="s">
        <v>832</v>
      </c>
      <c r="E16" s="88" t="s">
        <v>184</v>
      </c>
      <c r="F16" s="332"/>
      <c r="G16" s="333"/>
      <c r="H16" s="333"/>
      <c r="I16" s="333"/>
      <c r="J16" s="333"/>
      <c r="K16" s="334"/>
      <c r="L16" s="81"/>
      <c r="M16" s="9"/>
      <c r="N16" s="9"/>
      <c r="O16" s="53" t="s">
        <v>460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s="15" customFormat="1" ht="36">
      <c r="A17" s="9"/>
      <c r="B17" s="339"/>
      <c r="C17" s="97" t="s">
        <v>304</v>
      </c>
      <c r="D17" s="77" t="s">
        <v>664</v>
      </c>
      <c r="E17" s="87" t="s">
        <v>184</v>
      </c>
      <c r="F17" s="320"/>
      <c r="G17" s="321"/>
      <c r="H17" s="321"/>
      <c r="I17" s="321"/>
      <c r="J17" s="321"/>
      <c r="K17" s="322"/>
      <c r="L17" s="82"/>
      <c r="M17" s="9"/>
      <c r="N17" s="9"/>
      <c r="O17" s="53" t="s">
        <v>300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s="15" customFormat="1" ht="3" customHeight="1">
      <c r="A18" s="9"/>
      <c r="B18" s="156"/>
      <c r="C18" s="156"/>
      <c r="D18" s="156"/>
      <c r="E18" s="157"/>
      <c r="F18" s="156"/>
      <c r="G18" s="156"/>
      <c r="H18" s="157"/>
      <c r="I18" s="156"/>
      <c r="J18" s="156"/>
      <c r="K18" s="157"/>
      <c r="L18" s="156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s="15" customFormat="1" ht="3" customHeight="1">
      <c r="A19" s="9"/>
      <c r="B19" s="158"/>
      <c r="C19" s="158"/>
      <c r="D19" s="158"/>
      <c r="E19" s="159"/>
      <c r="F19" s="158"/>
      <c r="G19" s="158"/>
      <c r="H19" s="159"/>
      <c r="I19" s="158"/>
      <c r="J19" s="158"/>
      <c r="K19" s="159"/>
      <c r="L19" s="15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s="15" customFormat="1" ht="60">
      <c r="A20" s="9"/>
      <c r="B20" s="329" t="s">
        <v>330</v>
      </c>
      <c r="C20" s="92" t="s">
        <v>361</v>
      </c>
      <c r="D20" s="76" t="s">
        <v>307</v>
      </c>
      <c r="E20" s="88" t="s">
        <v>184</v>
      </c>
      <c r="F20" s="92" t="s">
        <v>363</v>
      </c>
      <c r="G20" s="93" t="s">
        <v>157</v>
      </c>
      <c r="H20" s="71" t="s">
        <v>306</v>
      </c>
      <c r="I20" s="92" t="s">
        <v>365</v>
      </c>
      <c r="J20" s="93" t="s">
        <v>157</v>
      </c>
      <c r="K20" s="71" t="s">
        <v>306</v>
      </c>
      <c r="L20" s="81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s="15" customFormat="1" ht="60">
      <c r="A21" s="9"/>
      <c r="B21" s="330"/>
      <c r="C21" s="91" t="s">
        <v>362</v>
      </c>
      <c r="D21" s="73" t="s">
        <v>308</v>
      </c>
      <c r="E21" s="87" t="s">
        <v>184</v>
      </c>
      <c r="F21" s="91" t="s">
        <v>364</v>
      </c>
      <c r="G21" s="90" t="s">
        <v>156</v>
      </c>
      <c r="H21" s="74" t="s">
        <v>1065</v>
      </c>
      <c r="I21" s="91" t="s">
        <v>366</v>
      </c>
      <c r="J21" s="90" t="s">
        <v>156</v>
      </c>
      <c r="K21" s="74" t="s">
        <v>1065</v>
      </c>
      <c r="L21" s="8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s="15" customFormat="1" ht="60">
      <c r="A22" s="9"/>
      <c r="B22" s="323" t="s">
        <v>449</v>
      </c>
      <c r="C22" s="92" t="s">
        <v>1438</v>
      </c>
      <c r="D22" s="38" t="s">
        <v>309</v>
      </c>
      <c r="E22" s="32" t="s">
        <v>184</v>
      </c>
      <c r="F22" s="92" t="s">
        <v>608</v>
      </c>
      <c r="G22" s="89" t="s">
        <v>157</v>
      </c>
      <c r="H22" s="71" t="s">
        <v>306</v>
      </c>
      <c r="I22" s="92" t="s">
        <v>610</v>
      </c>
      <c r="J22" s="89" t="s">
        <v>157</v>
      </c>
      <c r="K22" s="71" t="s">
        <v>306</v>
      </c>
      <c r="L22" s="81"/>
      <c r="M22" s="9"/>
      <c r="N22" s="47" t="s">
        <v>310</v>
      </c>
      <c r="O22" s="53" t="s">
        <v>460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s="15" customFormat="1" ht="60">
      <c r="A23" s="9"/>
      <c r="B23" s="270"/>
      <c r="C23" s="91" t="s">
        <v>1439</v>
      </c>
      <c r="D23" s="73" t="s">
        <v>10</v>
      </c>
      <c r="E23" s="87" t="s">
        <v>184</v>
      </c>
      <c r="F23" s="91" t="s">
        <v>609</v>
      </c>
      <c r="G23" s="90" t="s">
        <v>156</v>
      </c>
      <c r="H23" s="74" t="s">
        <v>1065</v>
      </c>
      <c r="I23" s="91" t="s">
        <v>11</v>
      </c>
      <c r="J23" s="90" t="s">
        <v>156</v>
      </c>
      <c r="K23" s="74" t="s">
        <v>1065</v>
      </c>
      <c r="L23" s="8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s="15" customFormat="1" ht="60">
      <c r="A24" s="9"/>
      <c r="B24" s="323" t="s">
        <v>448</v>
      </c>
      <c r="C24" s="92" t="s">
        <v>704</v>
      </c>
      <c r="D24" s="38" t="s">
        <v>183</v>
      </c>
      <c r="E24" s="32" t="s">
        <v>184</v>
      </c>
      <c r="F24" s="92" t="s">
        <v>159</v>
      </c>
      <c r="G24" s="89" t="s">
        <v>157</v>
      </c>
      <c r="H24" s="71" t="s">
        <v>306</v>
      </c>
      <c r="I24" s="92" t="s">
        <v>380</v>
      </c>
      <c r="J24" s="89" t="s">
        <v>157</v>
      </c>
      <c r="K24" s="71" t="s">
        <v>306</v>
      </c>
      <c r="L24" s="81"/>
      <c r="M24" s="9"/>
      <c r="N24" s="9"/>
      <c r="O24" s="53" t="s">
        <v>311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s="15" customFormat="1" ht="60">
      <c r="A25" s="9"/>
      <c r="B25" s="270"/>
      <c r="C25" s="91" t="s">
        <v>312</v>
      </c>
      <c r="D25" s="73" t="s">
        <v>308</v>
      </c>
      <c r="E25" s="87" t="s">
        <v>184</v>
      </c>
      <c r="F25" s="91" t="s">
        <v>611</v>
      </c>
      <c r="G25" s="90" t="s">
        <v>156</v>
      </c>
      <c r="H25" s="74" t="s">
        <v>1065</v>
      </c>
      <c r="I25" s="91" t="s">
        <v>612</v>
      </c>
      <c r="J25" s="90" t="s">
        <v>156</v>
      </c>
      <c r="K25" s="74" t="s">
        <v>1065</v>
      </c>
      <c r="L25" s="8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s="15" customFormat="1" ht="3" customHeight="1">
      <c r="A26" s="9"/>
      <c r="B26" s="156"/>
      <c r="C26" s="156"/>
      <c r="D26" s="156"/>
      <c r="E26" s="157"/>
      <c r="F26" s="156"/>
      <c r="G26" s="156"/>
      <c r="H26" s="157"/>
      <c r="I26" s="156"/>
      <c r="J26" s="156"/>
      <c r="K26" s="157"/>
      <c r="L26" s="156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s="15" customFormat="1" ht="3" customHeight="1">
      <c r="A27" s="9"/>
      <c r="B27" s="158"/>
      <c r="C27" s="158"/>
      <c r="D27" s="158"/>
      <c r="E27" s="159"/>
      <c r="F27" s="158"/>
      <c r="G27" s="158"/>
      <c r="H27" s="159"/>
      <c r="I27" s="158"/>
      <c r="J27" s="158"/>
      <c r="K27" s="159"/>
      <c r="L27" s="15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s="15" customFormat="1" ht="48">
      <c r="A28" s="9"/>
      <c r="B28" s="76" t="s">
        <v>367</v>
      </c>
      <c r="C28" s="326" t="s">
        <v>333</v>
      </c>
      <c r="D28" s="326" t="s">
        <v>400</v>
      </c>
      <c r="E28" s="259" t="s">
        <v>184</v>
      </c>
      <c r="F28" s="259" t="s">
        <v>1645</v>
      </c>
      <c r="G28" s="259" t="s">
        <v>1645</v>
      </c>
      <c r="H28" s="328" t="s">
        <v>1645</v>
      </c>
      <c r="I28" s="259" t="s">
        <v>1645</v>
      </c>
      <c r="J28" s="259" t="s">
        <v>1645</v>
      </c>
      <c r="K28" s="328" t="s">
        <v>1645</v>
      </c>
      <c r="L28" s="27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s="15" customFormat="1" ht="48">
      <c r="A29" s="9"/>
      <c r="B29" s="73" t="s">
        <v>368</v>
      </c>
      <c r="C29" s="327"/>
      <c r="D29" s="327"/>
      <c r="E29" s="260"/>
      <c r="F29" s="260"/>
      <c r="G29" s="260"/>
      <c r="H29" s="282"/>
      <c r="I29" s="260"/>
      <c r="J29" s="260"/>
      <c r="K29" s="282"/>
      <c r="L29" s="280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s="15" customFormat="1" ht="156">
      <c r="A30" s="9"/>
      <c r="B30" s="323" t="s">
        <v>334</v>
      </c>
      <c r="C30" s="76" t="s">
        <v>369</v>
      </c>
      <c r="D30" s="76" t="s">
        <v>1358</v>
      </c>
      <c r="E30" s="88" t="s">
        <v>184</v>
      </c>
      <c r="F30" s="92" t="s">
        <v>335</v>
      </c>
      <c r="G30" s="93" t="s">
        <v>155</v>
      </c>
      <c r="H30" s="71" t="s">
        <v>305</v>
      </c>
      <c r="I30" s="92" t="s">
        <v>337</v>
      </c>
      <c r="J30" s="93" t="s">
        <v>560</v>
      </c>
      <c r="K30" s="71" t="s">
        <v>305</v>
      </c>
      <c r="L30" s="83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s="15" customFormat="1" ht="60">
      <c r="A31" s="9"/>
      <c r="B31" s="270"/>
      <c r="C31" s="73" t="s">
        <v>370</v>
      </c>
      <c r="D31" s="73" t="s">
        <v>313</v>
      </c>
      <c r="E31" s="87" t="s">
        <v>184</v>
      </c>
      <c r="F31" s="91" t="s">
        <v>336</v>
      </c>
      <c r="G31" s="90" t="s">
        <v>156</v>
      </c>
      <c r="H31" s="74" t="s">
        <v>1065</v>
      </c>
      <c r="I31" s="91" t="s">
        <v>338</v>
      </c>
      <c r="J31" s="90" t="s">
        <v>559</v>
      </c>
      <c r="K31" s="74" t="s">
        <v>1065</v>
      </c>
      <c r="L31" s="8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s="15" customFormat="1" ht="3" customHeight="1">
      <c r="A32" s="9"/>
      <c r="B32" s="149"/>
      <c r="C32" s="149"/>
      <c r="D32" s="149"/>
      <c r="E32" s="160"/>
      <c r="F32" s="149"/>
      <c r="G32" s="149"/>
      <c r="H32" s="160"/>
      <c r="I32" s="149"/>
      <c r="J32" s="149"/>
      <c r="K32" s="160"/>
      <c r="L32" s="14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s="15" customFormat="1" ht="3" customHeight="1">
      <c r="A33" s="9"/>
      <c r="B33" s="150"/>
      <c r="C33" s="150"/>
      <c r="D33" s="150"/>
      <c r="E33" s="161"/>
      <c r="F33" s="150"/>
      <c r="G33" s="150"/>
      <c r="H33" s="161"/>
      <c r="I33" s="150"/>
      <c r="J33" s="150"/>
      <c r="K33" s="161"/>
      <c r="L33" s="15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s="15" customFormat="1" ht="48">
      <c r="A34" s="9"/>
      <c r="B34" s="76" t="s">
        <v>378</v>
      </c>
      <c r="C34" s="326" t="s">
        <v>371</v>
      </c>
      <c r="D34" s="326" t="s">
        <v>401</v>
      </c>
      <c r="E34" s="259" t="s">
        <v>184</v>
      </c>
      <c r="F34" s="259" t="s">
        <v>1645</v>
      </c>
      <c r="G34" s="259" t="s">
        <v>1645</v>
      </c>
      <c r="H34" s="328" t="s">
        <v>1645</v>
      </c>
      <c r="I34" s="259" t="s">
        <v>1645</v>
      </c>
      <c r="J34" s="259" t="s">
        <v>1645</v>
      </c>
      <c r="K34" s="328" t="s">
        <v>1645</v>
      </c>
      <c r="L34" s="27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s="15" customFormat="1" ht="48">
      <c r="A35" s="9"/>
      <c r="B35" s="73" t="s">
        <v>379</v>
      </c>
      <c r="C35" s="327"/>
      <c r="D35" s="327"/>
      <c r="E35" s="260"/>
      <c r="F35" s="260"/>
      <c r="G35" s="260"/>
      <c r="H35" s="282"/>
      <c r="I35" s="260"/>
      <c r="J35" s="260"/>
      <c r="K35" s="282"/>
      <c r="L35" s="280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s="15" customFormat="1" ht="156">
      <c r="A36" s="9"/>
      <c r="B36" s="323" t="s">
        <v>371</v>
      </c>
      <c r="C36" s="76" t="s">
        <v>372</v>
      </c>
      <c r="D36" s="76" t="s">
        <v>1358</v>
      </c>
      <c r="E36" s="88" t="s">
        <v>184</v>
      </c>
      <c r="F36" s="76" t="s">
        <v>376</v>
      </c>
      <c r="G36" s="93" t="s">
        <v>155</v>
      </c>
      <c r="H36" s="71" t="s">
        <v>305</v>
      </c>
      <c r="I36" s="76" t="s">
        <v>394</v>
      </c>
      <c r="J36" s="93" t="s">
        <v>560</v>
      </c>
      <c r="K36" s="71" t="s">
        <v>305</v>
      </c>
      <c r="L36" s="83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s="15" customFormat="1" ht="60">
      <c r="A37" s="9"/>
      <c r="B37" s="270"/>
      <c r="C37" s="73" t="s">
        <v>373</v>
      </c>
      <c r="D37" s="73" t="s">
        <v>313</v>
      </c>
      <c r="E37" s="87" t="s">
        <v>184</v>
      </c>
      <c r="F37" s="73" t="s">
        <v>375</v>
      </c>
      <c r="G37" s="90" t="s">
        <v>156</v>
      </c>
      <c r="H37" s="74" t="s">
        <v>1065</v>
      </c>
      <c r="I37" s="73" t="s">
        <v>374</v>
      </c>
      <c r="J37" s="90" t="s">
        <v>559</v>
      </c>
      <c r="K37" s="74" t="s">
        <v>1065</v>
      </c>
      <c r="L37" s="8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s="15" customFormat="1" ht="3" customHeight="1">
      <c r="A38" s="9"/>
      <c r="B38" s="149"/>
      <c r="C38" s="149"/>
      <c r="D38" s="149"/>
      <c r="E38" s="160"/>
      <c r="F38" s="149"/>
      <c r="G38" s="149"/>
      <c r="H38" s="160"/>
      <c r="I38" s="149"/>
      <c r="J38" s="149"/>
      <c r="K38" s="160"/>
      <c r="L38" s="14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s="15" customFormat="1" ht="3" customHeight="1">
      <c r="A39" s="9"/>
      <c r="B39" s="150"/>
      <c r="C39" s="150"/>
      <c r="D39" s="150"/>
      <c r="E39" s="161"/>
      <c r="F39" s="150"/>
      <c r="G39" s="150"/>
      <c r="H39" s="161"/>
      <c r="I39" s="150"/>
      <c r="J39" s="150"/>
      <c r="K39" s="161"/>
      <c r="L39" s="150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s="15" customFormat="1" ht="48">
      <c r="A40" s="9"/>
      <c r="B40" s="76" t="s">
        <v>381</v>
      </c>
      <c r="C40" s="326" t="s">
        <v>383</v>
      </c>
      <c r="D40" s="326" t="s">
        <v>402</v>
      </c>
      <c r="E40" s="259" t="s">
        <v>184</v>
      </c>
      <c r="F40" s="259" t="s">
        <v>1645</v>
      </c>
      <c r="G40" s="259" t="s">
        <v>1645</v>
      </c>
      <c r="H40" s="328" t="s">
        <v>1645</v>
      </c>
      <c r="I40" s="259" t="s">
        <v>1645</v>
      </c>
      <c r="J40" s="259" t="s">
        <v>1645</v>
      </c>
      <c r="K40" s="328" t="s">
        <v>1645</v>
      </c>
      <c r="L40" s="27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s="15" customFormat="1" ht="48">
      <c r="A41" s="9"/>
      <c r="B41" s="73" t="s">
        <v>382</v>
      </c>
      <c r="C41" s="327"/>
      <c r="D41" s="327"/>
      <c r="E41" s="260"/>
      <c r="F41" s="260"/>
      <c r="G41" s="260"/>
      <c r="H41" s="282"/>
      <c r="I41" s="260"/>
      <c r="J41" s="260"/>
      <c r="K41" s="282"/>
      <c r="L41" s="28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s="15" customFormat="1" ht="156">
      <c r="A42" s="9"/>
      <c r="B42" s="323" t="s">
        <v>383</v>
      </c>
      <c r="C42" s="76" t="s">
        <v>384</v>
      </c>
      <c r="D42" s="76" t="s">
        <v>1358</v>
      </c>
      <c r="E42" s="88" t="s">
        <v>184</v>
      </c>
      <c r="F42" s="76" t="s">
        <v>388</v>
      </c>
      <c r="G42" s="93" t="s">
        <v>155</v>
      </c>
      <c r="H42" s="71" t="s">
        <v>305</v>
      </c>
      <c r="I42" s="76" t="s">
        <v>391</v>
      </c>
      <c r="J42" s="93" t="s">
        <v>560</v>
      </c>
      <c r="K42" s="71" t="s">
        <v>305</v>
      </c>
      <c r="L42" s="83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s="15" customFormat="1" ht="60">
      <c r="A43" s="9"/>
      <c r="B43" s="270"/>
      <c r="C43" s="73" t="s">
        <v>387</v>
      </c>
      <c r="D43" s="73" t="s">
        <v>313</v>
      </c>
      <c r="E43" s="87" t="s">
        <v>184</v>
      </c>
      <c r="F43" s="73" t="s">
        <v>389</v>
      </c>
      <c r="G43" s="90" t="s">
        <v>156</v>
      </c>
      <c r="H43" s="74" t="s">
        <v>1065</v>
      </c>
      <c r="I43" s="73" t="s">
        <v>390</v>
      </c>
      <c r="J43" s="90" t="s">
        <v>559</v>
      </c>
      <c r="K43" s="74" t="s">
        <v>1065</v>
      </c>
      <c r="L43" s="8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s="15" customFormat="1" ht="3" customHeight="1">
      <c r="A44" s="9"/>
      <c r="B44" s="156"/>
      <c r="C44" s="156"/>
      <c r="D44" s="156"/>
      <c r="E44" s="157"/>
      <c r="F44" s="156"/>
      <c r="G44" s="156"/>
      <c r="H44" s="157"/>
      <c r="I44" s="156"/>
      <c r="J44" s="156"/>
      <c r="K44" s="157"/>
      <c r="L44" s="156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s="15" customFormat="1" ht="3" customHeight="1">
      <c r="A45" s="9"/>
      <c r="B45" s="158"/>
      <c r="C45" s="158"/>
      <c r="D45" s="158"/>
      <c r="E45" s="159"/>
      <c r="F45" s="158"/>
      <c r="G45" s="158"/>
      <c r="H45" s="159"/>
      <c r="I45" s="158"/>
      <c r="J45" s="158"/>
      <c r="K45" s="159"/>
      <c r="L45" s="158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s="15" customFormat="1" ht="48">
      <c r="A46" s="9"/>
      <c r="B46" s="76" t="s">
        <v>392</v>
      </c>
      <c r="C46" s="337"/>
      <c r="D46" s="335"/>
      <c r="E46" s="259"/>
      <c r="F46" s="21"/>
      <c r="G46" s="36"/>
      <c r="H46" s="26"/>
      <c r="I46" s="21"/>
      <c r="J46" s="36"/>
      <c r="K46" s="26"/>
      <c r="L46" s="21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s="15" customFormat="1" ht="48">
      <c r="A47" s="9"/>
      <c r="B47" s="38" t="s">
        <v>393</v>
      </c>
      <c r="C47" s="338"/>
      <c r="D47" s="336"/>
      <c r="E47" s="260"/>
      <c r="F47" s="26"/>
      <c r="G47" s="36"/>
      <c r="H47" s="26"/>
      <c r="I47" s="26"/>
      <c r="J47" s="36"/>
      <c r="K47" s="26"/>
      <c r="L47" s="21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s="15" customFormat="1" ht="3" customHeight="1">
      <c r="A48" s="9"/>
      <c r="B48" s="149"/>
      <c r="C48" s="149"/>
      <c r="D48" s="149"/>
      <c r="E48" s="160"/>
      <c r="F48" s="149"/>
      <c r="G48" s="149"/>
      <c r="H48" s="160"/>
      <c r="I48" s="149"/>
      <c r="J48" s="149"/>
      <c r="K48" s="160"/>
      <c r="L48" s="14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s="15" customFormat="1" ht="3" customHeight="1">
      <c r="A49" s="9"/>
      <c r="B49" s="150"/>
      <c r="C49" s="150"/>
      <c r="D49" s="150"/>
      <c r="E49" s="161"/>
      <c r="F49" s="150"/>
      <c r="G49" s="150"/>
      <c r="H49" s="161"/>
      <c r="I49" s="150"/>
      <c r="J49" s="150"/>
      <c r="K49" s="161"/>
      <c r="L49" s="150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s="15" customFormat="1" ht="48">
      <c r="A50" s="9"/>
      <c r="B50" s="92" t="s">
        <v>396</v>
      </c>
      <c r="C50" s="337"/>
      <c r="D50" s="335" t="s">
        <v>314</v>
      </c>
      <c r="E50" s="259" t="s">
        <v>194</v>
      </c>
      <c r="F50" s="26"/>
      <c r="G50" s="36"/>
      <c r="H50" s="26"/>
      <c r="I50" s="26"/>
      <c r="J50" s="36"/>
      <c r="K50" s="26"/>
      <c r="L50" s="21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s="15" customFormat="1" ht="48">
      <c r="A51" s="9"/>
      <c r="B51" s="91" t="s">
        <v>395</v>
      </c>
      <c r="C51" s="338"/>
      <c r="D51" s="336"/>
      <c r="E51" s="260"/>
      <c r="F51" s="26"/>
      <c r="G51" s="36"/>
      <c r="H51" s="26"/>
      <c r="I51" s="26"/>
      <c r="J51" s="36"/>
      <c r="K51" s="26"/>
      <c r="L51" s="21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s="15" customFormat="1" ht="3" customHeight="1">
      <c r="A52" s="9"/>
      <c r="B52" s="149"/>
      <c r="C52" s="149"/>
      <c r="D52" s="149"/>
      <c r="E52" s="160"/>
      <c r="F52" s="149"/>
      <c r="G52" s="149"/>
      <c r="H52" s="160"/>
      <c r="I52" s="149"/>
      <c r="J52" s="149"/>
      <c r="K52" s="160"/>
      <c r="L52" s="14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s="15" customFormat="1" ht="3" customHeight="1">
      <c r="A53" s="9"/>
      <c r="B53" s="150"/>
      <c r="C53" s="150"/>
      <c r="D53" s="150"/>
      <c r="E53" s="161"/>
      <c r="F53" s="150"/>
      <c r="G53" s="150"/>
      <c r="H53" s="161"/>
      <c r="I53" s="150"/>
      <c r="J53" s="150"/>
      <c r="K53" s="161"/>
      <c r="L53" s="150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s="15" customFormat="1" ht="48">
      <c r="A54" s="9"/>
      <c r="B54" s="92" t="s">
        <v>398</v>
      </c>
      <c r="C54" s="337"/>
      <c r="D54" s="335"/>
      <c r="E54" s="259"/>
      <c r="F54" s="26"/>
      <c r="G54" s="36"/>
      <c r="H54" s="26"/>
      <c r="I54" s="26"/>
      <c r="J54" s="36"/>
      <c r="K54" s="26"/>
      <c r="L54" s="21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s="15" customFormat="1" ht="48">
      <c r="A55" s="9"/>
      <c r="B55" s="30" t="s">
        <v>397</v>
      </c>
      <c r="C55" s="338"/>
      <c r="D55" s="336"/>
      <c r="E55" s="260"/>
      <c r="F55" s="26"/>
      <c r="G55" s="36"/>
      <c r="H55" s="26"/>
      <c r="I55" s="26"/>
      <c r="J55" s="36"/>
      <c r="K55" s="26"/>
      <c r="L55" s="21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s="15" customFormat="1" ht="3" customHeight="1">
      <c r="A56" s="9"/>
      <c r="B56" s="156"/>
      <c r="C56" s="156"/>
      <c r="D56" s="156"/>
      <c r="E56" s="157"/>
      <c r="F56" s="156"/>
      <c r="G56" s="156"/>
      <c r="H56" s="157"/>
      <c r="I56" s="156"/>
      <c r="J56" s="156"/>
      <c r="K56" s="157"/>
      <c r="L56" s="156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s="15" customFormat="1" ht="3" customHeight="1">
      <c r="A57" s="9"/>
      <c r="B57" s="158"/>
      <c r="C57" s="158"/>
      <c r="D57" s="158"/>
      <c r="E57" s="159"/>
      <c r="F57" s="158"/>
      <c r="G57" s="158"/>
      <c r="H57" s="159"/>
      <c r="I57" s="158"/>
      <c r="J57" s="158"/>
      <c r="K57" s="159"/>
      <c r="L57" s="158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s="15" customFormat="1" ht="14.25" customHeight="1">
      <c r="A58" s="9"/>
      <c r="B58" s="36"/>
      <c r="C58" s="36"/>
      <c r="D58" s="36"/>
      <c r="E58" s="26"/>
      <c r="F58" s="26"/>
      <c r="G58" s="36"/>
      <c r="H58" s="26"/>
      <c r="I58" s="26"/>
      <c r="J58" s="36"/>
      <c r="K58" s="26"/>
      <c r="L58" s="2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s="15" customFormat="1" ht="14.25" customHeight="1">
      <c r="A59" s="9"/>
      <c r="B59" s="36"/>
      <c r="C59" s="36"/>
      <c r="D59" s="36"/>
      <c r="E59" s="26"/>
      <c r="F59" s="26"/>
      <c r="G59" s="36"/>
      <c r="H59" s="26"/>
      <c r="I59" s="26"/>
      <c r="J59" s="36"/>
      <c r="K59" s="26"/>
      <c r="L59" s="21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s="15" customFormat="1" ht="14.25" customHeight="1">
      <c r="A60" s="9"/>
      <c r="B60" s="36"/>
      <c r="C60" s="36"/>
      <c r="D60" s="36"/>
      <c r="E60" s="26"/>
      <c r="F60" s="26"/>
      <c r="G60" s="36"/>
      <c r="H60" s="26"/>
      <c r="I60" s="26"/>
      <c r="J60" s="36"/>
      <c r="K60" s="26"/>
      <c r="L60" s="21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s="15" customFormat="1" ht="14.25" customHeight="1">
      <c r="A61" s="9"/>
      <c r="B61" s="36"/>
      <c r="C61" s="36"/>
      <c r="D61" s="36"/>
      <c r="E61" s="26"/>
      <c r="F61" s="26"/>
      <c r="G61" s="36"/>
      <c r="H61" s="26"/>
      <c r="I61" s="26"/>
      <c r="J61" s="36"/>
      <c r="K61" s="26"/>
      <c r="L61" s="21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s="15" customFormat="1" ht="14.25" customHeight="1">
      <c r="A62" s="9"/>
      <c r="B62" s="36"/>
      <c r="C62" s="36"/>
      <c r="D62" s="36"/>
      <c r="E62" s="26"/>
      <c r="F62" s="26"/>
      <c r="G62" s="36"/>
      <c r="H62" s="26"/>
      <c r="I62" s="26"/>
      <c r="J62" s="36"/>
      <c r="K62" s="26"/>
      <c r="L62" s="21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s="15" customFormat="1" ht="14.25" customHeight="1">
      <c r="A63" s="9"/>
      <c r="B63" s="36"/>
      <c r="C63" s="36"/>
      <c r="D63" s="36"/>
      <c r="E63" s="26"/>
      <c r="F63" s="26"/>
      <c r="G63" s="36"/>
      <c r="H63" s="26"/>
      <c r="I63" s="26"/>
      <c r="J63" s="36"/>
      <c r="K63" s="26"/>
      <c r="L63" s="21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s="15" customFormat="1" ht="14.25" customHeight="1">
      <c r="A64" s="9"/>
      <c r="B64" s="36"/>
      <c r="C64" s="36" t="s">
        <v>315</v>
      </c>
      <c r="D64" s="36" t="s">
        <v>853</v>
      </c>
      <c r="E64" s="26"/>
      <c r="F64" s="21"/>
      <c r="G64" s="36"/>
      <c r="H64" s="26"/>
      <c r="I64" s="21"/>
      <c r="J64" s="36"/>
      <c r="K64" s="26"/>
      <c r="L64" s="21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s="15" customFormat="1" ht="48">
      <c r="A65" s="9"/>
      <c r="B65" s="36"/>
      <c r="C65" s="36"/>
      <c r="D65" s="37" t="s">
        <v>952</v>
      </c>
      <c r="E65" s="26"/>
      <c r="F65" s="26"/>
      <c r="G65" s="36"/>
      <c r="H65" s="26"/>
      <c r="I65" s="26"/>
      <c r="J65" s="36"/>
      <c r="K65" s="26"/>
      <c r="L65" s="21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s="15" customFormat="1" ht="6" customHeight="1">
      <c r="A66" s="9"/>
      <c r="B66" s="204"/>
      <c r="C66" s="204"/>
      <c r="D66" s="204"/>
      <c r="E66" s="42"/>
      <c r="F66" s="42"/>
      <c r="G66" s="204"/>
      <c r="H66" s="42"/>
      <c r="I66" s="42"/>
      <c r="J66" s="204"/>
      <c r="K66" s="42"/>
      <c r="L66" s="21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s="15" customFormat="1" ht="14.25" customHeight="1">
      <c r="A67" s="9"/>
      <c r="B67" s="36"/>
      <c r="C67" s="36"/>
      <c r="D67" s="36"/>
      <c r="E67" s="26"/>
      <c r="F67" s="26"/>
      <c r="G67" s="36"/>
      <c r="H67" s="26"/>
      <c r="I67" s="26"/>
      <c r="J67" s="36"/>
      <c r="K67" s="26"/>
      <c r="L67" s="21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s="15" customFormat="1" ht="14.25" customHeight="1">
      <c r="A68" s="9"/>
      <c r="B68" s="36"/>
      <c r="C68" s="36"/>
      <c r="D68" s="36"/>
      <c r="E68" s="26"/>
      <c r="F68" s="26"/>
      <c r="G68" s="36"/>
      <c r="H68" s="26"/>
      <c r="I68" s="26"/>
      <c r="J68" s="36"/>
      <c r="K68" s="26"/>
      <c r="L68" s="21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s="15" customFormat="1" ht="14.25" customHeight="1">
      <c r="A69" s="9"/>
      <c r="B69" s="36"/>
      <c r="C69" s="36"/>
      <c r="D69" s="36"/>
      <c r="E69" s="26"/>
      <c r="F69" s="26"/>
      <c r="G69" s="36"/>
      <c r="H69" s="26"/>
      <c r="I69" s="26"/>
      <c r="J69" s="36"/>
      <c r="K69" s="26"/>
      <c r="L69" s="21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s="15" customFormat="1" ht="14.25" customHeight="1">
      <c r="A70" s="9"/>
      <c r="B70" s="36"/>
      <c r="C70" s="36"/>
      <c r="D70" s="36"/>
      <c r="E70" s="26"/>
      <c r="F70" s="26"/>
      <c r="G70" s="36"/>
      <c r="H70" s="26"/>
      <c r="I70" s="26"/>
      <c r="J70" s="36"/>
      <c r="K70" s="26"/>
      <c r="L70" s="21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s="15" customFormat="1" ht="14.25" customHeight="1">
      <c r="A71" s="9"/>
      <c r="B71" s="36"/>
      <c r="C71" s="36"/>
      <c r="D71" s="36"/>
      <c r="E71" s="26"/>
      <c r="F71" s="26"/>
      <c r="G71" s="36"/>
      <c r="H71" s="26"/>
      <c r="I71" s="26"/>
      <c r="J71" s="36"/>
      <c r="K71" s="26"/>
      <c r="L71" s="21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s="15" customFormat="1" ht="14.25" customHeight="1">
      <c r="A72" s="9"/>
      <c r="B72" s="36"/>
      <c r="C72" s="36"/>
      <c r="D72" s="36"/>
      <c r="E72" s="26"/>
      <c r="F72" s="26"/>
      <c r="G72" s="36"/>
      <c r="H72" s="26"/>
      <c r="I72" s="26"/>
      <c r="J72" s="36"/>
      <c r="K72" s="26"/>
      <c r="L72" s="21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s="15" customFormat="1" ht="14.25" customHeight="1">
      <c r="A73" s="9"/>
      <c r="B73" s="36"/>
      <c r="C73" s="36"/>
      <c r="D73" s="36"/>
      <c r="E73" s="26"/>
      <c r="F73" s="26"/>
      <c r="G73" s="36"/>
      <c r="H73" s="26"/>
      <c r="I73" s="26"/>
      <c r="J73" s="36"/>
      <c r="K73" s="26"/>
      <c r="L73" s="21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s="15" customFormat="1" ht="14.25" customHeight="1">
      <c r="A74" s="9"/>
      <c r="B74" s="36"/>
      <c r="C74" s="36"/>
      <c r="D74" s="36"/>
      <c r="E74" s="26"/>
      <c r="F74" s="26"/>
      <c r="G74" s="36"/>
      <c r="H74" s="26"/>
      <c r="I74" s="26"/>
      <c r="J74" s="36"/>
      <c r="K74" s="26"/>
      <c r="L74" s="21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s="15" customFormat="1" ht="14.25" customHeight="1">
      <c r="A75" s="9"/>
      <c r="B75" s="36"/>
      <c r="C75" s="36"/>
      <c r="D75" s="36"/>
      <c r="E75" s="26"/>
      <c r="F75" s="26"/>
      <c r="G75" s="36"/>
      <c r="H75" s="26"/>
      <c r="I75" s="26"/>
      <c r="J75" s="36"/>
      <c r="K75" s="26"/>
      <c r="L75" s="21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s="15" customFormat="1" ht="14.25" customHeight="1">
      <c r="A76" s="9"/>
      <c r="B76" s="36"/>
      <c r="C76" s="36"/>
      <c r="D76" s="36"/>
      <c r="E76" s="26"/>
      <c r="F76" s="26"/>
      <c r="G76" s="36"/>
      <c r="H76" s="26"/>
      <c r="I76" s="26"/>
      <c r="J76" s="36"/>
      <c r="K76" s="26"/>
      <c r="L76" s="21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s="15" customFormat="1" ht="14.25" customHeight="1">
      <c r="A77" s="9"/>
      <c r="B77" s="36"/>
      <c r="C77" s="36"/>
      <c r="D77" s="36"/>
      <c r="E77" s="26"/>
      <c r="F77" s="26"/>
      <c r="G77" s="36"/>
      <c r="H77" s="26"/>
      <c r="I77" s="26"/>
      <c r="J77" s="36"/>
      <c r="K77" s="26"/>
      <c r="L77" s="21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s="15" customFormat="1" ht="14.25" customHeight="1">
      <c r="A78" s="9"/>
      <c r="B78" s="36"/>
      <c r="C78" s="36"/>
      <c r="D78" s="36"/>
      <c r="E78" s="26"/>
      <c r="F78" s="26"/>
      <c r="G78" s="36"/>
      <c r="H78" s="26"/>
      <c r="I78" s="26"/>
      <c r="J78" s="36"/>
      <c r="K78" s="26"/>
      <c r="L78" s="21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s="15" customFormat="1" ht="14.25" customHeight="1">
      <c r="A79" s="9"/>
      <c r="B79" s="36"/>
      <c r="C79" s="36"/>
      <c r="D79" s="36"/>
      <c r="E79" s="26"/>
      <c r="F79" s="26"/>
      <c r="G79" s="36"/>
      <c r="H79" s="26"/>
      <c r="I79" s="26"/>
      <c r="J79" s="36"/>
      <c r="K79" s="26"/>
      <c r="L79" s="21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s="15" customFormat="1" ht="14.25" customHeight="1">
      <c r="A80" s="9"/>
      <c r="B80" s="36"/>
      <c r="C80" s="36"/>
      <c r="D80" s="36"/>
      <c r="E80" s="26"/>
      <c r="F80" s="26"/>
      <c r="G80" s="36"/>
      <c r="H80" s="26"/>
      <c r="I80" s="26"/>
      <c r="J80" s="36"/>
      <c r="K80" s="26"/>
      <c r="L80" s="21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s="15" customFormat="1" ht="14.25" customHeight="1">
      <c r="A81" s="9"/>
      <c r="B81" s="36"/>
      <c r="C81" s="36"/>
      <c r="D81" s="36"/>
      <c r="E81" s="26"/>
      <c r="F81" s="26"/>
      <c r="G81" s="36"/>
      <c r="H81" s="26"/>
      <c r="I81" s="26"/>
      <c r="J81" s="36"/>
      <c r="K81" s="26"/>
      <c r="L81" s="21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s="15" customFormat="1" ht="14.25" customHeight="1">
      <c r="A82" s="9"/>
      <c r="B82" s="36"/>
      <c r="C82" s="36"/>
      <c r="D82" s="36"/>
      <c r="E82" s="26"/>
      <c r="F82" s="26"/>
      <c r="G82" s="36"/>
      <c r="H82" s="26"/>
      <c r="I82" s="26"/>
      <c r="J82" s="36"/>
      <c r="K82" s="26"/>
      <c r="L82" s="21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s="15" customFormat="1" ht="14.25" customHeight="1">
      <c r="A83" s="9"/>
      <c r="B83" s="36"/>
      <c r="C83" s="36"/>
      <c r="D83" s="36"/>
      <c r="E83" s="26"/>
      <c r="F83" s="26"/>
      <c r="G83" s="36"/>
      <c r="H83" s="26"/>
      <c r="I83" s="26"/>
      <c r="J83" s="36"/>
      <c r="K83" s="26"/>
      <c r="L83" s="21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s="15" customFormat="1" ht="14.25" customHeight="1">
      <c r="A84" s="9"/>
      <c r="B84" s="36"/>
      <c r="C84" s="36"/>
      <c r="D84" s="36"/>
      <c r="E84" s="26"/>
      <c r="F84" s="26"/>
      <c r="G84" s="36"/>
      <c r="H84" s="26"/>
      <c r="I84" s="26"/>
      <c r="J84" s="36"/>
      <c r="K84" s="26"/>
      <c r="L84" s="21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s="15" customFormat="1" ht="14.25" customHeight="1">
      <c r="A85" s="9"/>
      <c r="B85" s="36"/>
      <c r="C85" s="36"/>
      <c r="D85" s="36"/>
      <c r="E85" s="26"/>
      <c r="F85" s="26"/>
      <c r="G85" s="36"/>
      <c r="H85" s="26"/>
      <c r="I85" s="26"/>
      <c r="J85" s="36"/>
      <c r="K85" s="26"/>
      <c r="L85" s="21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s="15" customFormat="1" ht="14.25" customHeight="1">
      <c r="A86" s="9"/>
      <c r="B86" s="36"/>
      <c r="C86" s="36"/>
      <c r="D86" s="36"/>
      <c r="E86" s="26"/>
      <c r="F86" s="26"/>
      <c r="G86" s="36"/>
      <c r="H86" s="26"/>
      <c r="I86" s="26"/>
      <c r="J86" s="36"/>
      <c r="K86" s="26"/>
      <c r="L86" s="21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s="15" customFormat="1" ht="6" customHeight="1">
      <c r="A87" s="9"/>
      <c r="B87" s="125"/>
      <c r="C87" s="35"/>
      <c r="D87" s="35"/>
      <c r="E87" s="45"/>
      <c r="F87" s="35"/>
      <c r="G87" s="35"/>
      <c r="H87" s="45"/>
      <c r="I87" s="35"/>
      <c r="J87" s="35"/>
      <c r="K87" s="45"/>
      <c r="L87" s="35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s="15" customFormat="1" ht="14.25" customHeight="1">
      <c r="A88" s="9"/>
      <c r="B88" s="26"/>
      <c r="C88" s="26"/>
      <c r="D88" s="36"/>
      <c r="E88" s="26"/>
      <c r="F88" s="26"/>
      <c r="G88" s="36"/>
      <c r="H88" s="26"/>
      <c r="I88" s="26"/>
      <c r="J88" s="36"/>
      <c r="K88" s="26"/>
      <c r="L88" s="21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s="15" customFormat="1" ht="14.25" customHeight="1">
      <c r="A89" s="9"/>
      <c r="B89" s="26"/>
      <c r="C89" s="26"/>
      <c r="D89" s="36"/>
      <c r="E89" s="26"/>
      <c r="F89" s="26"/>
      <c r="G89" s="36"/>
      <c r="H89" s="26"/>
      <c r="I89" s="26"/>
      <c r="J89" s="36"/>
      <c r="K89" s="26"/>
      <c r="L89" s="21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s="15" customFormat="1" ht="14.25" customHeight="1">
      <c r="A90" s="9"/>
      <c r="B90" s="26"/>
      <c r="C90" s="26"/>
      <c r="D90" s="36"/>
      <c r="E90" s="26"/>
      <c r="F90" s="26"/>
      <c r="G90" s="36"/>
      <c r="H90" s="26"/>
      <c r="I90" s="26"/>
      <c r="J90" s="36"/>
      <c r="K90" s="26"/>
      <c r="L90" s="21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s="15" customFormat="1" ht="14.25" customHeight="1">
      <c r="A91" s="9"/>
      <c r="B91" s="26"/>
      <c r="C91" s="26"/>
      <c r="D91" s="36"/>
      <c r="E91" s="26"/>
      <c r="F91" s="26"/>
      <c r="G91" s="36"/>
      <c r="H91" s="26"/>
      <c r="I91" s="26"/>
      <c r="J91" s="36"/>
      <c r="K91" s="26"/>
      <c r="L91" s="21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s="15" customFormat="1" ht="14.25" customHeight="1">
      <c r="A92" s="9"/>
      <c r="B92" s="26"/>
      <c r="C92" s="26"/>
      <c r="D92" s="36"/>
      <c r="E92" s="26"/>
      <c r="F92" s="26"/>
      <c r="G92" s="36"/>
      <c r="H92" s="26"/>
      <c r="I92" s="26"/>
      <c r="J92" s="36"/>
      <c r="K92" s="26"/>
      <c r="L92" s="21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s="15" customFormat="1" ht="14.25" customHeight="1">
      <c r="A93" s="9"/>
      <c r="B93" s="26"/>
      <c r="C93" s="26"/>
      <c r="D93" s="36"/>
      <c r="E93" s="26"/>
      <c r="F93" s="26"/>
      <c r="G93" s="36"/>
      <c r="H93" s="26"/>
      <c r="I93" s="26"/>
      <c r="J93" s="36"/>
      <c r="K93" s="26"/>
      <c r="L93" s="21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s="15" customFormat="1" ht="14.25" customHeight="1">
      <c r="A94" s="9"/>
      <c r="B94" s="26"/>
      <c r="C94" s="26"/>
      <c r="D94" s="36"/>
      <c r="E94" s="26"/>
      <c r="F94" s="26"/>
      <c r="G94" s="36"/>
      <c r="H94" s="26"/>
      <c r="I94" s="26"/>
      <c r="J94" s="36"/>
      <c r="K94" s="26"/>
      <c r="L94" s="21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s="15" customFormat="1" ht="14.25" customHeight="1">
      <c r="A95" s="9"/>
      <c r="B95" s="26"/>
      <c r="C95" s="26"/>
      <c r="D95" s="36"/>
      <c r="E95" s="26"/>
      <c r="F95" s="26"/>
      <c r="G95" s="36"/>
      <c r="H95" s="26"/>
      <c r="I95" s="26"/>
      <c r="J95" s="36"/>
      <c r="K95" s="26"/>
      <c r="L95" s="21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s="15" customFormat="1" ht="14.25" customHeight="1">
      <c r="A96" s="9"/>
      <c r="B96" s="26"/>
      <c r="C96" s="26"/>
      <c r="D96" s="36"/>
      <c r="E96" s="26"/>
      <c r="F96" s="26"/>
      <c r="G96" s="36"/>
      <c r="H96" s="26"/>
      <c r="I96" s="26"/>
      <c r="J96" s="36"/>
      <c r="K96" s="26"/>
      <c r="L96" s="21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s="15" customFormat="1" ht="14.25" customHeight="1">
      <c r="A97" s="9"/>
      <c r="B97" s="26"/>
      <c r="C97" s="26"/>
      <c r="D97" s="36"/>
      <c r="E97" s="26"/>
      <c r="F97" s="26"/>
      <c r="G97" s="36"/>
      <c r="H97" s="26"/>
      <c r="I97" s="26"/>
      <c r="J97" s="36"/>
      <c r="K97" s="26"/>
      <c r="L97" s="21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s="15" customFormat="1" ht="14.25" customHeight="1">
      <c r="A98" s="9"/>
      <c r="B98" s="26"/>
      <c r="C98" s="26"/>
      <c r="D98" s="36"/>
      <c r="E98" s="26"/>
      <c r="F98" s="26"/>
      <c r="G98" s="36"/>
      <c r="H98" s="26"/>
      <c r="I98" s="26"/>
      <c r="J98" s="36"/>
      <c r="K98" s="26"/>
      <c r="L98" s="21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s="15" customFormat="1" ht="14.25" customHeight="1">
      <c r="A99" s="9"/>
      <c r="B99" s="26"/>
      <c r="C99" s="26"/>
      <c r="D99" s="36"/>
      <c r="E99" s="26"/>
      <c r="F99" s="26"/>
      <c r="G99" s="36"/>
      <c r="H99" s="26"/>
      <c r="I99" s="26"/>
      <c r="J99" s="36"/>
      <c r="K99" s="26"/>
      <c r="L99" s="21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s="15" customFormat="1" ht="14.25" customHeight="1">
      <c r="A100" s="9"/>
      <c r="B100" s="26"/>
      <c r="C100" s="26"/>
      <c r="D100" s="36"/>
      <c r="E100" s="26"/>
      <c r="F100" s="26"/>
      <c r="G100" s="36"/>
      <c r="H100" s="26"/>
      <c r="I100" s="26"/>
      <c r="J100" s="36"/>
      <c r="K100" s="26"/>
      <c r="L100" s="21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s="15" customFormat="1" ht="14.25" customHeight="1">
      <c r="A101" s="9"/>
      <c r="B101" s="26"/>
      <c r="C101" s="26"/>
      <c r="D101" s="36"/>
      <c r="E101" s="26"/>
      <c r="F101" s="26"/>
      <c r="G101" s="36"/>
      <c r="H101" s="26"/>
      <c r="I101" s="26"/>
      <c r="J101" s="36"/>
      <c r="K101" s="26"/>
      <c r="L101" s="21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s="15" customFormat="1" ht="12">
      <c r="A102" s="9"/>
      <c r="B102" s="11"/>
      <c r="C102" s="11"/>
      <c r="D102" s="68"/>
      <c r="E102" s="11"/>
      <c r="F102" s="11"/>
      <c r="G102" s="68"/>
      <c r="H102" s="11"/>
      <c r="I102" s="11"/>
      <c r="J102" s="68"/>
      <c r="K102" s="11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s="15" customFormat="1" ht="12">
      <c r="A103" s="9"/>
      <c r="B103" s="11"/>
      <c r="C103" s="11"/>
      <c r="D103" s="68"/>
      <c r="E103" s="11"/>
      <c r="F103" s="11"/>
      <c r="G103" s="68"/>
      <c r="H103" s="11"/>
      <c r="I103" s="11"/>
      <c r="J103" s="68"/>
      <c r="K103" s="11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s="15" customFormat="1" ht="12">
      <c r="A104" s="9"/>
      <c r="B104" s="11"/>
      <c r="C104" s="11"/>
      <c r="D104" s="68"/>
      <c r="E104" s="11"/>
      <c r="F104" s="11"/>
      <c r="G104" s="68"/>
      <c r="H104" s="11"/>
      <c r="I104" s="11"/>
      <c r="J104" s="68"/>
      <c r="K104" s="11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s="15" customFormat="1" ht="12">
      <c r="A105" s="9"/>
      <c r="B105" s="11"/>
      <c r="C105" s="11"/>
      <c r="D105" s="68"/>
      <c r="E105" s="11"/>
      <c r="F105" s="11"/>
      <c r="G105" s="68"/>
      <c r="H105" s="11"/>
      <c r="I105" s="11"/>
      <c r="J105" s="68"/>
      <c r="K105" s="11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s="15" customFormat="1" ht="12">
      <c r="A106" s="9"/>
      <c r="B106" s="11"/>
      <c r="C106" s="11"/>
      <c r="D106" s="68"/>
      <c r="E106" s="11"/>
      <c r="F106" s="11"/>
      <c r="G106" s="68"/>
      <c r="H106" s="11"/>
      <c r="I106" s="11"/>
      <c r="J106" s="68"/>
      <c r="K106" s="11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s="15" customFormat="1" ht="12">
      <c r="A107" s="9"/>
      <c r="B107" s="11"/>
      <c r="C107" s="11"/>
      <c r="D107" s="68"/>
      <c r="E107" s="11"/>
      <c r="F107" s="11"/>
      <c r="G107" s="68"/>
      <c r="H107" s="11"/>
      <c r="I107" s="11"/>
      <c r="J107" s="68"/>
      <c r="K107" s="11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s="15" customFormat="1" ht="12">
      <c r="A108" s="9"/>
      <c r="B108" s="11"/>
      <c r="C108" s="11"/>
      <c r="D108" s="68"/>
      <c r="E108" s="11"/>
      <c r="F108" s="11"/>
      <c r="G108" s="68"/>
      <c r="H108" s="11"/>
      <c r="I108" s="11"/>
      <c r="J108" s="68"/>
      <c r="K108" s="11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s="15" customFormat="1" ht="12">
      <c r="A109" s="9"/>
      <c r="B109" s="11"/>
      <c r="C109" s="11"/>
      <c r="D109" s="68"/>
      <c r="E109" s="11"/>
      <c r="F109" s="11"/>
      <c r="G109" s="68"/>
      <c r="H109" s="11"/>
      <c r="I109" s="11"/>
      <c r="J109" s="68"/>
      <c r="K109" s="11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s="15" customFormat="1" ht="12">
      <c r="A110" s="9"/>
      <c r="B110" s="11"/>
      <c r="C110" s="11"/>
      <c r="D110" s="68"/>
      <c r="E110" s="11"/>
      <c r="F110" s="11"/>
      <c r="G110" s="68"/>
      <c r="H110" s="11"/>
      <c r="I110" s="11"/>
      <c r="J110" s="68"/>
      <c r="K110" s="11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s="15" customFormat="1" ht="12.75">
      <c r="A111" s="9"/>
      <c r="B111" s="11"/>
      <c r="C111" s="11"/>
      <c r="D111" s="68"/>
      <c r="E111" s="11"/>
      <c r="F111" s="11"/>
      <c r="G111" s="68"/>
      <c r="H111" s="11"/>
      <c r="I111" s="11"/>
      <c r="J111" s="68"/>
      <c r="K111" s="11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s="15" customFormat="1" ht="12">
      <c r="A112" s="9"/>
      <c r="B112" s="11"/>
      <c r="C112" s="11"/>
      <c r="D112" s="68"/>
      <c r="E112" s="11"/>
      <c r="F112" s="11"/>
      <c r="G112" s="68"/>
      <c r="H112" s="11"/>
      <c r="I112" s="11"/>
      <c r="J112" s="68"/>
      <c r="K112" s="11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s="15" customFormat="1" ht="12">
      <c r="A113" s="9"/>
      <c r="B113" s="11"/>
      <c r="C113" s="11"/>
      <c r="D113" s="68"/>
      <c r="E113" s="11"/>
      <c r="F113" s="11"/>
      <c r="G113" s="68"/>
      <c r="H113" s="11"/>
      <c r="I113" s="11"/>
      <c r="J113" s="68"/>
      <c r="K113" s="11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s="15" customFormat="1" ht="12">
      <c r="A114" s="9"/>
      <c r="B114" s="11"/>
      <c r="C114" s="11"/>
      <c r="D114" s="68"/>
      <c r="E114" s="11"/>
      <c r="F114" s="11"/>
      <c r="G114" s="68"/>
      <c r="H114" s="11"/>
      <c r="I114" s="11"/>
      <c r="J114" s="68"/>
      <c r="K114" s="11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s="15" customFormat="1" ht="12">
      <c r="A115" s="9"/>
      <c r="B115" s="11"/>
      <c r="C115" s="11"/>
      <c r="D115" s="68"/>
      <c r="E115" s="11"/>
      <c r="F115" s="11"/>
      <c r="G115" s="68"/>
      <c r="H115" s="11"/>
      <c r="I115" s="11"/>
      <c r="J115" s="68"/>
      <c r="K115" s="11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s="15" customFormat="1" ht="12">
      <c r="A116" s="9"/>
      <c r="B116" s="11"/>
      <c r="C116" s="11"/>
      <c r="D116" s="68"/>
      <c r="E116" s="11"/>
      <c r="F116" s="11"/>
      <c r="G116" s="68"/>
      <c r="H116" s="11"/>
      <c r="I116" s="11"/>
      <c r="J116" s="68"/>
      <c r="K116" s="11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s="15" customFormat="1" ht="12">
      <c r="A117" s="9"/>
      <c r="B117" s="11"/>
      <c r="C117" s="11"/>
      <c r="D117" s="68"/>
      <c r="E117" s="11"/>
      <c r="F117" s="11"/>
      <c r="G117" s="68"/>
      <c r="H117" s="11"/>
      <c r="I117" s="11"/>
      <c r="J117" s="68"/>
      <c r="K117" s="11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s="15" customFormat="1" ht="12">
      <c r="A118" s="9"/>
      <c r="B118" s="11"/>
      <c r="C118" s="11"/>
      <c r="D118" s="68"/>
      <c r="E118" s="11"/>
      <c r="F118" s="11"/>
      <c r="G118" s="68"/>
      <c r="H118" s="11"/>
      <c r="I118" s="11"/>
      <c r="J118" s="68"/>
      <c r="K118" s="11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s="15" customFormat="1" ht="12">
      <c r="A119" s="9"/>
      <c r="B119" s="11"/>
      <c r="C119" s="11"/>
      <c r="D119" s="68"/>
      <c r="E119" s="11"/>
      <c r="F119" s="11"/>
      <c r="G119" s="68"/>
      <c r="H119" s="11"/>
      <c r="I119" s="11"/>
      <c r="J119" s="68"/>
      <c r="K119" s="11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s="15" customFormat="1" ht="12">
      <c r="A120" s="9"/>
      <c r="B120" s="11"/>
      <c r="C120" s="11"/>
      <c r="D120" s="68"/>
      <c r="E120" s="11"/>
      <c r="F120" s="11"/>
      <c r="G120" s="68"/>
      <c r="H120" s="11"/>
      <c r="I120" s="11"/>
      <c r="J120" s="68"/>
      <c r="K120" s="11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s="15" customFormat="1" ht="12">
      <c r="A121" s="9"/>
      <c r="B121" s="11"/>
      <c r="C121" s="11"/>
      <c r="D121" s="68"/>
      <c r="E121" s="11"/>
      <c r="F121" s="11"/>
      <c r="G121" s="68"/>
      <c r="H121" s="11"/>
      <c r="I121" s="11"/>
      <c r="J121" s="68"/>
      <c r="K121" s="11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s="15" customFormat="1" ht="12">
      <c r="A122" s="9"/>
      <c r="B122" s="11"/>
      <c r="C122" s="11"/>
      <c r="D122" s="68"/>
      <c r="E122" s="11"/>
      <c r="F122" s="11"/>
      <c r="G122" s="68"/>
      <c r="H122" s="11"/>
      <c r="I122" s="11"/>
      <c r="J122" s="68"/>
      <c r="K122" s="11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s="15" customFormat="1" ht="12">
      <c r="A123" s="9"/>
      <c r="B123" s="11"/>
      <c r="C123" s="11"/>
      <c r="D123" s="68"/>
      <c r="E123" s="11"/>
      <c r="F123" s="11"/>
      <c r="G123" s="68"/>
      <c r="H123" s="11"/>
      <c r="I123" s="11"/>
      <c r="J123" s="68"/>
      <c r="K123" s="11"/>
      <c r="L123" s="9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9"/>
      <c r="AV123" s="2"/>
      <c r="AW123" s="2"/>
      <c r="AX123" s="2"/>
    </row>
    <row r="124" spans="1:50" ht="12">
      <c r="A124" s="2"/>
      <c r="B124" s="3"/>
      <c r="C124" s="3"/>
      <c r="D124" s="67"/>
      <c r="E124" s="3"/>
      <c r="F124" s="3"/>
      <c r="G124" s="67"/>
      <c r="H124" s="3"/>
      <c r="I124" s="3"/>
      <c r="J124" s="67"/>
      <c r="K124" s="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ht="12">
      <c r="A125" s="2"/>
      <c r="B125" s="3"/>
      <c r="C125" s="3"/>
      <c r="D125" s="67"/>
      <c r="E125" s="3"/>
      <c r="F125" s="3"/>
      <c r="G125" s="67"/>
      <c r="H125" s="3"/>
      <c r="I125" s="3"/>
      <c r="J125" s="67"/>
      <c r="K125" s="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ht="12">
      <c r="A126" s="2"/>
      <c r="B126" s="3"/>
      <c r="C126" s="3"/>
      <c r="D126" s="67"/>
      <c r="E126" s="3"/>
      <c r="F126" s="3"/>
      <c r="G126" s="67"/>
      <c r="H126" s="3"/>
      <c r="I126" s="3"/>
      <c r="J126" s="67"/>
      <c r="K126" s="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ht="12">
      <c r="A127" s="2"/>
      <c r="B127" s="3"/>
      <c r="C127" s="3"/>
      <c r="D127" s="67"/>
      <c r="E127" s="3"/>
      <c r="F127" s="3"/>
      <c r="G127" s="67"/>
      <c r="H127" s="3"/>
      <c r="I127" s="3"/>
      <c r="J127" s="67"/>
      <c r="K127" s="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ht="12">
      <c r="A128" s="2"/>
      <c r="B128" s="3"/>
      <c r="C128" s="3"/>
      <c r="D128" s="67"/>
      <c r="E128" s="3"/>
      <c r="F128" s="3"/>
      <c r="G128" s="67"/>
      <c r="H128" s="3"/>
      <c r="I128" s="3"/>
      <c r="J128" s="67"/>
      <c r="K128" s="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ht="12">
      <c r="A129" s="2"/>
      <c r="B129" s="3"/>
      <c r="C129" s="3"/>
      <c r="D129" s="67"/>
      <c r="E129" s="3"/>
      <c r="F129" s="3"/>
      <c r="G129" s="67"/>
      <c r="H129" s="3"/>
      <c r="I129" s="3"/>
      <c r="J129" s="67"/>
      <c r="K129" s="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 ht="12">
      <c r="A130" s="2"/>
      <c r="B130" s="3"/>
      <c r="C130" s="3"/>
      <c r="D130" s="67"/>
      <c r="E130" s="3"/>
      <c r="F130" s="3"/>
      <c r="G130" s="67"/>
      <c r="H130" s="3"/>
      <c r="I130" s="3"/>
      <c r="J130" s="67"/>
      <c r="K130" s="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ht="12">
      <c r="A131" s="2"/>
      <c r="B131" s="3"/>
      <c r="C131" s="3"/>
      <c r="D131" s="67"/>
      <c r="E131" s="3"/>
      <c r="F131" s="3"/>
      <c r="G131" s="67"/>
      <c r="H131" s="3"/>
      <c r="I131" s="3"/>
      <c r="J131" s="67"/>
      <c r="K131" s="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ht="12">
      <c r="A132" s="2"/>
      <c r="B132" s="3"/>
      <c r="C132" s="3"/>
      <c r="D132" s="67"/>
      <c r="E132" s="3"/>
      <c r="F132" s="3"/>
      <c r="G132" s="67"/>
      <c r="H132" s="3"/>
      <c r="I132" s="3"/>
      <c r="J132" s="67"/>
      <c r="K132" s="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ht="12">
      <c r="A133" s="2"/>
      <c r="B133" s="3"/>
      <c r="C133" s="3"/>
      <c r="D133" s="67"/>
      <c r="E133" s="3"/>
      <c r="F133" s="3"/>
      <c r="G133" s="67"/>
      <c r="H133" s="3"/>
      <c r="I133" s="3"/>
      <c r="J133" s="67"/>
      <c r="K133" s="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ht="12">
      <c r="A134" s="2"/>
      <c r="B134" s="3"/>
      <c r="C134" s="3"/>
      <c r="D134" s="67"/>
      <c r="E134" s="3"/>
      <c r="F134" s="3"/>
      <c r="G134" s="67"/>
      <c r="H134" s="3"/>
      <c r="I134" s="3"/>
      <c r="J134" s="67"/>
      <c r="K134" s="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47" ht="12">
      <c r="A135" s="2"/>
      <c r="B135" s="3"/>
      <c r="C135" s="3"/>
      <c r="D135" s="67"/>
      <c r="E135" s="3"/>
      <c r="F135" s="3"/>
      <c r="G135" s="67"/>
      <c r="H135" s="3"/>
      <c r="I135" s="3"/>
      <c r="J135" s="67"/>
      <c r="K135" s="3"/>
      <c r="L135" s="2"/>
      <c r="AU135" s="2"/>
    </row>
  </sheetData>
  <mergeCells count="68">
    <mergeCell ref="F16:K16"/>
    <mergeCell ref="F17:K17"/>
    <mergeCell ref="F14:K14"/>
    <mergeCell ref="F15:K15"/>
    <mergeCell ref="F12:K12"/>
    <mergeCell ref="F13:K13"/>
    <mergeCell ref="C40:C41"/>
    <mergeCell ref="D40:D41"/>
    <mergeCell ref="E40:E41"/>
    <mergeCell ref="F40:F41"/>
    <mergeCell ref="G40:G41"/>
    <mergeCell ref="H40:H41"/>
    <mergeCell ref="I40:I41"/>
    <mergeCell ref="J40:J41"/>
    <mergeCell ref="F10:K10"/>
    <mergeCell ref="F11:K11"/>
    <mergeCell ref="K40:K41"/>
    <mergeCell ref="L40:L41"/>
    <mergeCell ref="G28:G29"/>
    <mergeCell ref="H28:H29"/>
    <mergeCell ref="I28:I29"/>
    <mergeCell ref="J28:J29"/>
    <mergeCell ref="K28:K29"/>
    <mergeCell ref="L28:L29"/>
    <mergeCell ref="F8:K8"/>
    <mergeCell ref="F9:K9"/>
    <mergeCell ref="B42:B43"/>
    <mergeCell ref="B10:B11"/>
    <mergeCell ref="B30:B31"/>
    <mergeCell ref="B12:B13"/>
    <mergeCell ref="B14:B15"/>
    <mergeCell ref="B16:B17"/>
    <mergeCell ref="B24:B25"/>
    <mergeCell ref="B20:B21"/>
    <mergeCell ref="B22:B23"/>
    <mergeCell ref="L4:L5"/>
    <mergeCell ref="I4:K4"/>
    <mergeCell ref="C4:E4"/>
    <mergeCell ref="B4:B5"/>
    <mergeCell ref="B6:B7"/>
    <mergeCell ref="B8:B9"/>
    <mergeCell ref="F4:H4"/>
    <mergeCell ref="F6:K6"/>
    <mergeCell ref="F7:K7"/>
    <mergeCell ref="E50:E51"/>
    <mergeCell ref="D46:D47"/>
    <mergeCell ref="E46:E47"/>
    <mergeCell ref="C54:C55"/>
    <mergeCell ref="D54:D55"/>
    <mergeCell ref="E54:E55"/>
    <mergeCell ref="C46:C47"/>
    <mergeCell ref="C50:C51"/>
    <mergeCell ref="D50:D51"/>
    <mergeCell ref="F34:F35"/>
    <mergeCell ref="C28:C29"/>
    <mergeCell ref="D28:D29"/>
    <mergeCell ref="E28:E29"/>
    <mergeCell ref="F28:F29"/>
    <mergeCell ref="K34:K35"/>
    <mergeCell ref="L34:L35"/>
    <mergeCell ref="B36:B37"/>
    <mergeCell ref="G34:G35"/>
    <mergeCell ref="H34:H35"/>
    <mergeCell ref="I34:I35"/>
    <mergeCell ref="J34:J35"/>
    <mergeCell ref="C34:C35"/>
    <mergeCell ref="D34:D35"/>
    <mergeCell ref="E34:E35"/>
  </mergeCells>
  <conditionalFormatting sqref="B88:L101 B58:L86 D46:E46 D50:E50 B54:C55 B50:C51 F50:L51 B46:C47 F46:L47 F54:L55 D54:E54 C28:L28 B28:B30 C30:L31 C34:L34 B34:B36 C6:F17 B20:L25 B16 B14 B12 B10 B8 B6 L6:L17 C36:L37 B40:B42 C40:L40 C42:L43">
    <cfRule type="expression" priority="1" dxfId="1" stopIfTrue="1">
      <formula>MOD(ROW(),2)=0</formula>
    </cfRule>
    <cfRule type="expression" priority="2" dxfId="2" stopIfTrue="1">
      <formula>MOD(ROW(),2)=1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8">
    <tabColor indexed="42"/>
  </sheetPr>
  <dimension ref="A1:CN409"/>
  <sheetViews>
    <sheetView workbookViewId="0" topLeftCell="A1">
      <pane ySplit="6" topLeftCell="BM163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1.75390625" style="0" customWidth="1"/>
    <col min="2" max="2" width="7.625" style="0" customWidth="1"/>
    <col min="3" max="3" width="3.25390625" style="0" customWidth="1"/>
    <col min="4" max="4" width="3.625" style="0" customWidth="1"/>
    <col min="5" max="5" width="9.75390625" style="0" bestFit="1" customWidth="1"/>
    <col min="6" max="6" width="11.875" style="0" bestFit="1" customWidth="1"/>
    <col min="7" max="7" width="2.125" style="0" customWidth="1"/>
    <col min="8" max="8" width="25.375" style="0" bestFit="1" customWidth="1"/>
    <col min="9" max="9" width="22.875" style="0" customWidth="1"/>
    <col min="10" max="10" width="5.00390625" style="20" customWidth="1"/>
    <col min="11" max="11" width="1.00390625" style="20" customWidth="1"/>
    <col min="12" max="15" width="2.875" style="20" customWidth="1"/>
    <col min="16" max="16" width="3.875" style="20" customWidth="1"/>
    <col min="17" max="19" width="3.00390625" style="20" customWidth="1"/>
    <col min="20" max="20" width="3.00390625" style="114" customWidth="1"/>
    <col min="21" max="21" width="3.00390625" style="20" customWidth="1"/>
    <col min="22" max="22" width="2.875" style="20" customWidth="1"/>
    <col min="23" max="23" width="3.00390625" style="117" customWidth="1"/>
    <col min="24" max="24" width="3.875" style="114" customWidth="1"/>
    <col min="25" max="25" width="5.25390625" style="0" customWidth="1"/>
    <col min="26" max="26" width="1.875" style="245" customWidth="1"/>
    <col min="27" max="27" width="2.875" style="246" customWidth="1"/>
    <col min="28" max="28" width="2.75390625" style="246" customWidth="1"/>
    <col min="29" max="29" width="3.00390625" style="246" customWidth="1"/>
    <col min="30" max="30" width="1.12109375" style="212" customWidth="1"/>
    <col min="31" max="31" width="2.875" style="246" customWidth="1"/>
    <col min="32" max="32" width="1.12109375" style="212" customWidth="1"/>
    <col min="33" max="33" width="3.00390625" style="246" customWidth="1"/>
    <col min="34" max="34" width="4.125" style="246" customWidth="1"/>
    <col min="35" max="35" width="1.12109375" style="212" customWidth="1"/>
    <col min="36" max="36" width="3.00390625" style="246" customWidth="1"/>
    <col min="37" max="37" width="4.25390625" style="246" customWidth="1"/>
    <col min="38" max="38" width="1.12109375" style="212" customWidth="1"/>
    <col min="39" max="39" width="3.25390625" style="246" customWidth="1"/>
    <col min="40" max="40" width="2.875" style="246" customWidth="1"/>
    <col min="41" max="42" width="4.75390625" style="0" customWidth="1"/>
    <col min="43" max="43" width="5.125" style="20" customWidth="1"/>
    <col min="44" max="92" width="4.75390625" style="0" customWidth="1"/>
  </cols>
  <sheetData>
    <row r="1" spans="1:92" ht="7.5" customHeight="1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108"/>
      <c r="U1" s="3"/>
      <c r="V1" s="3"/>
      <c r="W1" s="115"/>
      <c r="X1" s="108"/>
      <c r="Y1" s="2"/>
      <c r="Z1" s="213"/>
      <c r="AA1" s="214"/>
      <c r="AB1" s="214"/>
      <c r="AC1" s="214"/>
      <c r="AD1" s="207"/>
      <c r="AE1" s="214"/>
      <c r="AF1" s="207"/>
      <c r="AG1" s="214"/>
      <c r="AH1" s="214"/>
      <c r="AI1" s="207"/>
      <c r="AJ1" s="214"/>
      <c r="AK1" s="214"/>
      <c r="AL1" s="207"/>
      <c r="AM1" s="214"/>
      <c r="AN1" s="214"/>
      <c r="AO1" s="2"/>
      <c r="AP1" s="2"/>
      <c r="AQ1" s="3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</row>
    <row r="2" spans="1:92" s="171" customFormat="1" ht="12">
      <c r="A2" s="128"/>
      <c r="B2" s="126" t="s">
        <v>1567</v>
      </c>
      <c r="C2" s="168"/>
      <c r="D2" s="169"/>
      <c r="E2" s="169"/>
      <c r="F2" s="169"/>
      <c r="G2" s="170"/>
      <c r="H2" s="170"/>
      <c r="I2" s="170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5"/>
      <c r="X2" s="113"/>
      <c r="Y2" s="170"/>
      <c r="Z2" s="213"/>
      <c r="AA2" s="214"/>
      <c r="AB2" s="214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170"/>
      <c r="AP2" s="170"/>
      <c r="AQ2" s="113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</row>
    <row r="3" spans="1:92" ht="12" customHeight="1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108"/>
      <c r="U3" s="3"/>
      <c r="V3" s="3"/>
      <c r="W3" s="115"/>
      <c r="X3" s="108"/>
      <c r="Y3" s="2"/>
      <c r="Z3" s="213"/>
      <c r="AA3" s="214"/>
      <c r="AB3" s="214"/>
      <c r="AC3" s="215"/>
      <c r="AD3" s="207"/>
      <c r="AE3" s="216">
        <f>'[1]ﾛﾚ 武器'!$F$14</f>
        <v>4</v>
      </c>
      <c r="AF3" s="207"/>
      <c r="AG3" s="216">
        <f>'[1]ﾛﾚ 武器'!$F$27</f>
        <v>1</v>
      </c>
      <c r="AH3" s="217">
        <f>'[1]ﾛﾚ 武器'!$F$28</f>
        <v>3</v>
      </c>
      <c r="AI3" s="207"/>
      <c r="AJ3" s="218">
        <f>'[1]ﾛﾚ 武器'!$F$78</f>
        <v>20</v>
      </c>
      <c r="AK3" s="218">
        <f>'[1]ﾛﾚ 武器'!$F$36</f>
        <v>2</v>
      </c>
      <c r="AL3" s="207"/>
      <c r="AM3" s="218">
        <f>'[1]ﾛﾚ 武器'!$F$125</f>
        <v>0</v>
      </c>
      <c r="AN3" s="215"/>
      <c r="AO3" s="2"/>
      <c r="AP3" s="2"/>
      <c r="AQ3" s="3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s="1" customFormat="1" ht="12" customHeight="1">
      <c r="A4" s="5"/>
      <c r="B4" s="298" t="s">
        <v>859</v>
      </c>
      <c r="C4" s="298" t="s">
        <v>1102</v>
      </c>
      <c r="D4" s="298" t="s">
        <v>1103</v>
      </c>
      <c r="E4" s="298" t="s">
        <v>2165</v>
      </c>
      <c r="F4" s="298" t="s">
        <v>510</v>
      </c>
      <c r="G4" s="293" t="s">
        <v>1754</v>
      </c>
      <c r="H4" s="297"/>
      <c r="I4" s="298" t="s">
        <v>1875</v>
      </c>
      <c r="J4" s="298" t="s">
        <v>1019</v>
      </c>
      <c r="K4" s="298"/>
      <c r="L4" s="302" t="s">
        <v>1541</v>
      </c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4"/>
      <c r="Y4" s="298" t="s">
        <v>1372</v>
      </c>
      <c r="Z4" s="215"/>
      <c r="AA4" s="214"/>
      <c r="AB4" s="214"/>
      <c r="AC4" s="207"/>
      <c r="AD4" s="207"/>
      <c r="AE4" s="219" t="s">
        <v>1001</v>
      </c>
      <c r="AF4" s="207"/>
      <c r="AG4" s="350" t="s">
        <v>1373</v>
      </c>
      <c r="AH4" s="351"/>
      <c r="AI4" s="207"/>
      <c r="AJ4" s="350" t="s">
        <v>1374</v>
      </c>
      <c r="AK4" s="351"/>
      <c r="AL4" s="207"/>
      <c r="AM4" s="207"/>
      <c r="AN4" s="207"/>
      <c r="AO4" s="5"/>
      <c r="AP4" s="5"/>
      <c r="AQ4" s="106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</row>
    <row r="5" spans="1:92" s="1" customFormat="1" ht="24" customHeight="1">
      <c r="A5" s="5"/>
      <c r="B5" s="298"/>
      <c r="C5" s="298"/>
      <c r="D5" s="298"/>
      <c r="E5" s="298"/>
      <c r="F5" s="298"/>
      <c r="G5" s="293"/>
      <c r="H5" s="297"/>
      <c r="I5" s="298"/>
      <c r="J5" s="298"/>
      <c r="K5" s="298"/>
      <c r="L5" s="119" t="s">
        <v>209</v>
      </c>
      <c r="M5" s="362" t="s">
        <v>1373</v>
      </c>
      <c r="N5" s="363"/>
      <c r="O5" s="119" t="s">
        <v>923</v>
      </c>
      <c r="P5" s="119" t="s">
        <v>1020</v>
      </c>
      <c r="Q5" s="119" t="s">
        <v>1430</v>
      </c>
      <c r="R5" s="362" t="s">
        <v>208</v>
      </c>
      <c r="S5" s="364"/>
      <c r="T5" s="363"/>
      <c r="U5" s="119" t="s">
        <v>925</v>
      </c>
      <c r="V5" s="119" t="s">
        <v>926</v>
      </c>
      <c r="W5" s="119" t="s">
        <v>927</v>
      </c>
      <c r="X5" s="109" t="s">
        <v>528</v>
      </c>
      <c r="Y5" s="298"/>
      <c r="Z5" s="215"/>
      <c r="AA5" s="220" t="s">
        <v>297</v>
      </c>
      <c r="AB5" s="221" t="s">
        <v>1649</v>
      </c>
      <c r="AC5" s="220"/>
      <c r="AD5" s="208"/>
      <c r="AE5" s="222" t="s">
        <v>509</v>
      </c>
      <c r="AF5" s="208"/>
      <c r="AG5" s="222" t="s">
        <v>1323</v>
      </c>
      <c r="AH5" s="223" t="s">
        <v>1324</v>
      </c>
      <c r="AI5" s="208"/>
      <c r="AJ5" s="220" t="s">
        <v>869</v>
      </c>
      <c r="AK5" s="220" t="s">
        <v>1325</v>
      </c>
      <c r="AL5" s="208"/>
      <c r="AM5" s="220" t="s">
        <v>1326</v>
      </c>
      <c r="AN5" s="220"/>
      <c r="AO5" s="5"/>
      <c r="AP5" s="5"/>
      <c r="AQ5" s="57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s="1" customFormat="1" ht="36.75" customHeight="1">
      <c r="A6" s="5"/>
      <c r="B6" s="298"/>
      <c r="C6" s="298"/>
      <c r="D6" s="298"/>
      <c r="E6" s="298"/>
      <c r="F6" s="298"/>
      <c r="G6" s="293"/>
      <c r="H6" s="297"/>
      <c r="I6" s="298"/>
      <c r="J6" s="298"/>
      <c r="K6" s="298"/>
      <c r="L6" s="57" t="s">
        <v>210</v>
      </c>
      <c r="M6" s="57" t="s">
        <v>1624</v>
      </c>
      <c r="N6" s="56" t="s">
        <v>415</v>
      </c>
      <c r="O6" s="57" t="s">
        <v>922</v>
      </c>
      <c r="P6" s="105" t="s">
        <v>924</v>
      </c>
      <c r="Q6" s="105" t="s">
        <v>1431</v>
      </c>
      <c r="R6" s="118" t="s">
        <v>206</v>
      </c>
      <c r="S6" s="57" t="s">
        <v>207</v>
      </c>
      <c r="T6" s="109" t="s">
        <v>1147</v>
      </c>
      <c r="U6" s="105" t="s">
        <v>1021</v>
      </c>
      <c r="V6" s="57" t="s">
        <v>843</v>
      </c>
      <c r="W6" s="105" t="s">
        <v>928</v>
      </c>
      <c r="X6" s="109" t="s">
        <v>527</v>
      </c>
      <c r="Y6" s="298"/>
      <c r="Z6" s="215"/>
      <c r="AA6" s="224"/>
      <c r="AB6" s="224"/>
      <c r="AC6" s="225"/>
      <c r="AD6" s="208"/>
      <c r="AE6" s="218">
        <f>SUM(AE8:AE370)</f>
        <v>0</v>
      </c>
      <c r="AF6" s="208"/>
      <c r="AG6" s="218">
        <f>SUM(AG8:AG370)</f>
        <v>39</v>
      </c>
      <c r="AH6" s="218">
        <f>SUM(AH8:AH370)</f>
        <v>132</v>
      </c>
      <c r="AI6" s="208"/>
      <c r="AJ6" s="218">
        <f>SUM(AJ8:AJ370)</f>
        <v>30</v>
      </c>
      <c r="AK6" s="218">
        <f>SUM(AK8:AK370)</f>
        <v>230</v>
      </c>
      <c r="AL6" s="208"/>
      <c r="AM6" s="218">
        <f>SUM(AM8:AM370)</f>
        <v>0</v>
      </c>
      <c r="AN6" s="218">
        <f>SUM(AN8:AN370)</f>
        <v>0</v>
      </c>
      <c r="AO6" s="5"/>
      <c r="AP6" s="5"/>
      <c r="AQ6" s="57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s="1" customFormat="1" ht="60" customHeight="1">
      <c r="A7" s="5"/>
      <c r="B7" s="354" t="s">
        <v>1871</v>
      </c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215"/>
      <c r="AA7" s="226">
        <v>0</v>
      </c>
      <c r="AB7" s="227">
        <v>2</v>
      </c>
      <c r="AC7" s="228"/>
      <c r="AD7" s="208"/>
      <c r="AE7" s="229"/>
      <c r="AF7" s="208"/>
      <c r="AG7" s="229"/>
      <c r="AH7" s="229"/>
      <c r="AI7" s="208"/>
      <c r="AJ7" s="229"/>
      <c r="AK7" s="229"/>
      <c r="AL7" s="208"/>
      <c r="AM7" s="229"/>
      <c r="AN7" s="229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s="1" customFormat="1" ht="12" customHeight="1">
      <c r="A8" s="5"/>
      <c r="B8" s="358" t="s">
        <v>178</v>
      </c>
      <c r="C8" s="358" t="s">
        <v>1755</v>
      </c>
      <c r="D8" s="358">
        <v>60</v>
      </c>
      <c r="E8" s="345" t="s">
        <v>846</v>
      </c>
      <c r="F8" s="345" t="s">
        <v>475</v>
      </c>
      <c r="G8" s="341" t="s">
        <v>503</v>
      </c>
      <c r="H8" s="342"/>
      <c r="I8" s="21" t="s">
        <v>131</v>
      </c>
      <c r="J8" s="26">
        <v>5</v>
      </c>
      <c r="K8" s="314"/>
      <c r="L8" s="308"/>
      <c r="M8" s="308">
        <v>5</v>
      </c>
      <c r="N8" s="343">
        <f>SUM(J9,J11,J12)</f>
        <v>17</v>
      </c>
      <c r="O8" s="308"/>
      <c r="P8" s="343"/>
      <c r="Q8" s="343"/>
      <c r="R8" s="308"/>
      <c r="S8" s="308"/>
      <c r="T8" s="344"/>
      <c r="U8" s="343">
        <v>5</v>
      </c>
      <c r="V8" s="308"/>
      <c r="W8" s="343"/>
      <c r="X8" s="344"/>
      <c r="Y8" s="21"/>
      <c r="Z8" s="215"/>
      <c r="AA8" s="230"/>
      <c r="AB8" s="231"/>
      <c r="AC8" s="232"/>
      <c r="AD8" s="208"/>
      <c r="AE8" s="215"/>
      <c r="AF8" s="208"/>
      <c r="AG8" s="215"/>
      <c r="AH8" s="215"/>
      <c r="AI8" s="233"/>
      <c r="AJ8" s="215"/>
      <c r="AK8" s="215"/>
      <c r="AL8" s="233"/>
      <c r="AM8" s="215"/>
      <c r="AN8" s="215"/>
      <c r="AO8" s="5"/>
      <c r="AP8" s="5"/>
      <c r="AQ8" s="308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2" s="1" customFormat="1" ht="21.75" customHeight="1">
      <c r="A9" s="5"/>
      <c r="B9" s="358"/>
      <c r="C9" s="358"/>
      <c r="D9" s="358"/>
      <c r="E9" s="346"/>
      <c r="F9" s="346"/>
      <c r="G9" s="353" t="s">
        <v>1682</v>
      </c>
      <c r="H9" s="342"/>
      <c r="I9" s="55" t="s">
        <v>1872</v>
      </c>
      <c r="J9" s="58">
        <v>1</v>
      </c>
      <c r="K9" s="314"/>
      <c r="L9" s="308"/>
      <c r="M9" s="308"/>
      <c r="N9" s="343"/>
      <c r="O9" s="308"/>
      <c r="P9" s="343"/>
      <c r="Q9" s="343"/>
      <c r="R9" s="308"/>
      <c r="S9" s="308"/>
      <c r="T9" s="344"/>
      <c r="U9" s="343"/>
      <c r="V9" s="308"/>
      <c r="W9" s="343"/>
      <c r="X9" s="344"/>
      <c r="Y9" s="21"/>
      <c r="Z9" s="215"/>
      <c r="AA9" s="230"/>
      <c r="AB9" s="231"/>
      <c r="AC9" s="232"/>
      <c r="AD9" s="208"/>
      <c r="AE9" s="215"/>
      <c r="AF9" s="208"/>
      <c r="AG9" s="215"/>
      <c r="AH9" s="215"/>
      <c r="AI9" s="233"/>
      <c r="AJ9" s="215"/>
      <c r="AK9" s="215"/>
      <c r="AL9" s="233"/>
      <c r="AM9" s="215"/>
      <c r="AN9" s="215"/>
      <c r="AO9" s="5"/>
      <c r="AP9" s="5"/>
      <c r="AQ9" s="308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s="1" customFormat="1" ht="12">
      <c r="A10" s="5"/>
      <c r="B10" s="358"/>
      <c r="C10" s="358"/>
      <c r="D10" s="358"/>
      <c r="E10" s="346"/>
      <c r="F10" s="346"/>
      <c r="G10" s="43"/>
      <c r="H10" s="22" t="s">
        <v>1656</v>
      </c>
      <c r="I10" s="21" t="s">
        <v>1873</v>
      </c>
      <c r="J10" s="26"/>
      <c r="K10" s="314"/>
      <c r="L10" s="308"/>
      <c r="M10" s="308"/>
      <c r="N10" s="343"/>
      <c r="O10" s="308"/>
      <c r="P10" s="343"/>
      <c r="Q10" s="343"/>
      <c r="R10" s="308"/>
      <c r="S10" s="308"/>
      <c r="T10" s="344"/>
      <c r="U10" s="343"/>
      <c r="V10" s="308"/>
      <c r="W10" s="343"/>
      <c r="X10" s="344"/>
      <c r="Y10" s="21"/>
      <c r="Z10" s="215"/>
      <c r="AA10" s="230"/>
      <c r="AB10" s="231"/>
      <c r="AC10" s="232"/>
      <c r="AD10" s="208"/>
      <c r="AE10" s="215"/>
      <c r="AF10" s="208"/>
      <c r="AG10" s="215"/>
      <c r="AH10" s="215"/>
      <c r="AI10" s="233"/>
      <c r="AJ10" s="215"/>
      <c r="AK10" s="215"/>
      <c r="AL10" s="233"/>
      <c r="AM10" s="215"/>
      <c r="AN10" s="215"/>
      <c r="AO10" s="5"/>
      <c r="AP10" s="5"/>
      <c r="AQ10" s="308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s="1" customFormat="1" ht="12">
      <c r="A11" s="5"/>
      <c r="B11" s="358"/>
      <c r="C11" s="358"/>
      <c r="D11" s="358"/>
      <c r="E11" s="346"/>
      <c r="F11" s="346"/>
      <c r="G11" s="43"/>
      <c r="H11" s="22" t="s">
        <v>412</v>
      </c>
      <c r="I11" s="55" t="s">
        <v>1872</v>
      </c>
      <c r="J11" s="58">
        <v>8</v>
      </c>
      <c r="K11" s="314"/>
      <c r="L11" s="308"/>
      <c r="M11" s="308"/>
      <c r="N11" s="343"/>
      <c r="O11" s="308"/>
      <c r="P11" s="343"/>
      <c r="Q11" s="343"/>
      <c r="R11" s="308"/>
      <c r="S11" s="308"/>
      <c r="T11" s="344"/>
      <c r="U11" s="343"/>
      <c r="V11" s="308"/>
      <c r="W11" s="343"/>
      <c r="X11" s="344"/>
      <c r="Y11" s="21"/>
      <c r="Z11" s="215"/>
      <c r="AA11" s="230"/>
      <c r="AB11" s="231"/>
      <c r="AC11" s="232"/>
      <c r="AD11" s="208"/>
      <c r="AE11" s="215"/>
      <c r="AF11" s="208"/>
      <c r="AG11" s="215"/>
      <c r="AH11" s="215"/>
      <c r="AI11" s="233"/>
      <c r="AJ11" s="215"/>
      <c r="AK11" s="215"/>
      <c r="AL11" s="233"/>
      <c r="AM11" s="215"/>
      <c r="AN11" s="215"/>
      <c r="AO11" s="5"/>
      <c r="AP11" s="5"/>
      <c r="AQ11" s="308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92" s="1" customFormat="1" ht="12">
      <c r="A12" s="5"/>
      <c r="B12" s="358"/>
      <c r="C12" s="358"/>
      <c r="D12" s="358"/>
      <c r="E12" s="346"/>
      <c r="F12" s="346"/>
      <c r="G12" s="341" t="s">
        <v>412</v>
      </c>
      <c r="H12" s="342"/>
      <c r="I12" s="55" t="s">
        <v>1872</v>
      </c>
      <c r="J12" s="58">
        <v>8</v>
      </c>
      <c r="K12" s="314"/>
      <c r="L12" s="308"/>
      <c r="M12" s="308"/>
      <c r="N12" s="343"/>
      <c r="O12" s="308"/>
      <c r="P12" s="343"/>
      <c r="Q12" s="343"/>
      <c r="R12" s="308"/>
      <c r="S12" s="308"/>
      <c r="T12" s="344"/>
      <c r="U12" s="343"/>
      <c r="V12" s="308"/>
      <c r="W12" s="343"/>
      <c r="X12" s="344"/>
      <c r="Y12" s="21"/>
      <c r="Z12" s="215"/>
      <c r="AA12" s="230"/>
      <c r="AB12" s="231"/>
      <c r="AC12" s="232"/>
      <c r="AD12" s="208"/>
      <c r="AE12" s="215"/>
      <c r="AF12" s="208"/>
      <c r="AG12" s="215"/>
      <c r="AH12" s="215"/>
      <c r="AI12" s="233"/>
      <c r="AJ12" s="215"/>
      <c r="AK12" s="215"/>
      <c r="AL12" s="233"/>
      <c r="AM12" s="215"/>
      <c r="AN12" s="215"/>
      <c r="AO12" s="5"/>
      <c r="AP12" s="5"/>
      <c r="AQ12" s="308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</row>
    <row r="13" spans="1:92" s="1" customFormat="1" ht="12">
      <c r="A13" s="5"/>
      <c r="B13" s="358"/>
      <c r="C13" s="358"/>
      <c r="D13" s="358"/>
      <c r="E13" s="346"/>
      <c r="F13" s="346"/>
      <c r="G13" s="341" t="s">
        <v>163</v>
      </c>
      <c r="H13" s="342"/>
      <c r="I13" s="28" t="s">
        <v>1874</v>
      </c>
      <c r="J13" s="59">
        <v>5</v>
      </c>
      <c r="K13" s="314"/>
      <c r="L13" s="308"/>
      <c r="M13" s="308"/>
      <c r="N13" s="343"/>
      <c r="O13" s="308"/>
      <c r="P13" s="343"/>
      <c r="Q13" s="343"/>
      <c r="R13" s="308"/>
      <c r="S13" s="308"/>
      <c r="T13" s="344"/>
      <c r="U13" s="343"/>
      <c r="V13" s="308"/>
      <c r="W13" s="343"/>
      <c r="X13" s="344"/>
      <c r="Y13" s="21"/>
      <c r="Z13" s="215"/>
      <c r="AA13" s="230"/>
      <c r="AB13" s="231"/>
      <c r="AC13" s="232"/>
      <c r="AD13" s="208"/>
      <c r="AE13" s="215"/>
      <c r="AF13" s="208"/>
      <c r="AG13" s="215"/>
      <c r="AH13" s="215"/>
      <c r="AI13" s="233"/>
      <c r="AJ13" s="215"/>
      <c r="AK13" s="215"/>
      <c r="AL13" s="233"/>
      <c r="AM13" s="215"/>
      <c r="AN13" s="215"/>
      <c r="AO13" s="5"/>
      <c r="AP13" s="5"/>
      <c r="AQ13" s="308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</row>
    <row r="14" spans="1:92" s="1" customFormat="1" ht="12">
      <c r="A14" s="5"/>
      <c r="B14" s="358"/>
      <c r="C14" s="358"/>
      <c r="D14" s="358"/>
      <c r="E14" s="346"/>
      <c r="F14" s="346"/>
      <c r="G14" s="341" t="s">
        <v>413</v>
      </c>
      <c r="H14" s="342"/>
      <c r="I14" s="21" t="s">
        <v>901</v>
      </c>
      <c r="J14" s="26"/>
      <c r="K14" s="314"/>
      <c r="L14" s="308"/>
      <c r="M14" s="308"/>
      <c r="N14" s="343"/>
      <c r="O14" s="308"/>
      <c r="P14" s="343"/>
      <c r="Q14" s="343"/>
      <c r="R14" s="308"/>
      <c r="S14" s="308"/>
      <c r="T14" s="344"/>
      <c r="U14" s="343"/>
      <c r="V14" s="308"/>
      <c r="W14" s="343"/>
      <c r="X14" s="344"/>
      <c r="Y14" s="21"/>
      <c r="Z14" s="215"/>
      <c r="AA14" s="230"/>
      <c r="AB14" s="231"/>
      <c r="AC14" s="232"/>
      <c r="AD14" s="208"/>
      <c r="AE14" s="215"/>
      <c r="AF14" s="208"/>
      <c r="AG14" s="215"/>
      <c r="AH14" s="215"/>
      <c r="AI14" s="233"/>
      <c r="AJ14" s="215"/>
      <c r="AK14" s="215"/>
      <c r="AL14" s="233"/>
      <c r="AM14" s="215"/>
      <c r="AN14" s="215"/>
      <c r="AO14" s="5"/>
      <c r="AP14" s="5"/>
      <c r="AQ14" s="308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</row>
    <row r="15" spans="1:92" s="1" customFormat="1" ht="3.75" customHeight="1">
      <c r="A15" s="5"/>
      <c r="B15" s="42"/>
      <c r="C15" s="41"/>
      <c r="D15" s="42"/>
      <c r="E15" s="40"/>
      <c r="F15" s="40"/>
      <c r="G15" s="42"/>
      <c r="H15" s="42"/>
      <c r="I15" s="42"/>
      <c r="J15" s="42"/>
      <c r="K15" s="42"/>
      <c r="L15" s="42"/>
      <c r="M15" s="42"/>
      <c r="N15" s="42"/>
      <c r="O15" s="42"/>
      <c r="P15" s="107"/>
      <c r="Q15" s="107"/>
      <c r="R15" s="42"/>
      <c r="S15" s="42"/>
      <c r="T15" s="110"/>
      <c r="U15" s="107"/>
      <c r="V15" s="42"/>
      <c r="W15" s="107"/>
      <c r="X15" s="110"/>
      <c r="Y15" s="42"/>
      <c r="Z15" s="215"/>
      <c r="AA15" s="230"/>
      <c r="AB15" s="224"/>
      <c r="AC15" s="232"/>
      <c r="AD15" s="208"/>
      <c r="AE15" s="215"/>
      <c r="AF15" s="208"/>
      <c r="AG15" s="215"/>
      <c r="AH15" s="215"/>
      <c r="AI15" s="233"/>
      <c r="AJ15" s="215"/>
      <c r="AK15" s="215"/>
      <c r="AL15" s="233"/>
      <c r="AM15" s="215"/>
      <c r="AN15" s="215"/>
      <c r="AO15" s="5"/>
      <c r="AP15" s="5"/>
      <c r="AQ15" s="42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s="1" customFormat="1" ht="12" customHeight="1">
      <c r="A16" s="5"/>
      <c r="B16" s="287" t="s">
        <v>741</v>
      </c>
      <c r="C16" s="287">
        <v>4</v>
      </c>
      <c r="D16" s="287">
        <v>60</v>
      </c>
      <c r="E16" s="346" t="s">
        <v>1562</v>
      </c>
      <c r="F16" s="345" t="s">
        <v>476</v>
      </c>
      <c r="G16" s="341" t="s">
        <v>504</v>
      </c>
      <c r="H16" s="342"/>
      <c r="I16" s="28" t="s">
        <v>1874</v>
      </c>
      <c r="J16" s="59">
        <v>5</v>
      </c>
      <c r="K16" s="314"/>
      <c r="L16" s="308"/>
      <c r="M16" s="308">
        <v>31</v>
      </c>
      <c r="N16" s="343">
        <v>64</v>
      </c>
      <c r="O16" s="308"/>
      <c r="P16" s="343"/>
      <c r="Q16" s="343"/>
      <c r="R16" s="308"/>
      <c r="S16" s="308"/>
      <c r="T16" s="344"/>
      <c r="U16" s="343"/>
      <c r="V16" s="308"/>
      <c r="W16" s="343"/>
      <c r="X16" s="344"/>
      <c r="Y16" s="21"/>
      <c r="Z16" s="215"/>
      <c r="AA16" s="230"/>
      <c r="AB16" s="234" t="s">
        <v>1327</v>
      </c>
      <c r="AC16" s="232"/>
      <c r="AD16" s="208"/>
      <c r="AE16" s="215"/>
      <c r="AF16" s="208"/>
      <c r="AG16" s="215"/>
      <c r="AH16" s="215"/>
      <c r="AI16" s="233"/>
      <c r="AJ16" s="215"/>
      <c r="AK16" s="215"/>
      <c r="AL16" s="233"/>
      <c r="AM16" s="215"/>
      <c r="AN16" s="215"/>
      <c r="AO16" s="5"/>
      <c r="AP16" s="5"/>
      <c r="AQ16" s="308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s="1" customFormat="1" ht="12" customHeight="1">
      <c r="A17" s="5"/>
      <c r="B17" s="287"/>
      <c r="C17" s="287"/>
      <c r="D17" s="287"/>
      <c r="E17" s="346"/>
      <c r="F17" s="346"/>
      <c r="G17" s="341" t="s">
        <v>1637</v>
      </c>
      <c r="H17" s="342"/>
      <c r="I17" s="28" t="s">
        <v>1874</v>
      </c>
      <c r="J17" s="59">
        <v>1</v>
      </c>
      <c r="K17" s="314"/>
      <c r="L17" s="308"/>
      <c r="M17" s="308"/>
      <c r="N17" s="343"/>
      <c r="O17" s="308"/>
      <c r="P17" s="343"/>
      <c r="Q17" s="343"/>
      <c r="R17" s="308"/>
      <c r="S17" s="308"/>
      <c r="T17" s="344"/>
      <c r="U17" s="343"/>
      <c r="V17" s="308"/>
      <c r="W17" s="343"/>
      <c r="X17" s="344"/>
      <c r="Y17" s="21"/>
      <c r="Z17" s="215"/>
      <c r="AA17" s="230"/>
      <c r="AB17" s="235"/>
      <c r="AC17" s="232"/>
      <c r="AD17" s="208"/>
      <c r="AE17" s="215"/>
      <c r="AF17" s="208"/>
      <c r="AG17" s="215"/>
      <c r="AH17" s="215"/>
      <c r="AI17" s="233"/>
      <c r="AJ17" s="215"/>
      <c r="AK17" s="215"/>
      <c r="AL17" s="233"/>
      <c r="AM17" s="215"/>
      <c r="AN17" s="215"/>
      <c r="AO17" s="5"/>
      <c r="AP17" s="5"/>
      <c r="AQ17" s="308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</row>
    <row r="18" spans="1:92" s="1" customFormat="1" ht="12">
      <c r="A18" s="5"/>
      <c r="B18" s="287"/>
      <c r="C18" s="287"/>
      <c r="D18" s="287"/>
      <c r="E18" s="346"/>
      <c r="F18" s="346"/>
      <c r="G18" s="44"/>
      <c r="H18" s="22" t="s">
        <v>565</v>
      </c>
      <c r="I18" s="21" t="s">
        <v>1876</v>
      </c>
      <c r="J18" s="26"/>
      <c r="K18" s="314"/>
      <c r="L18" s="308"/>
      <c r="M18" s="308"/>
      <c r="N18" s="343"/>
      <c r="O18" s="308"/>
      <c r="P18" s="343"/>
      <c r="Q18" s="343"/>
      <c r="R18" s="308"/>
      <c r="S18" s="308"/>
      <c r="T18" s="344"/>
      <c r="U18" s="343"/>
      <c r="V18" s="308"/>
      <c r="W18" s="343"/>
      <c r="X18" s="344"/>
      <c r="Y18" s="21"/>
      <c r="Z18" s="215"/>
      <c r="AA18" s="230"/>
      <c r="AB18" s="235"/>
      <c r="AC18" s="232"/>
      <c r="AD18" s="208"/>
      <c r="AE18" s="215"/>
      <c r="AF18" s="208"/>
      <c r="AG18" s="215"/>
      <c r="AH18" s="215"/>
      <c r="AI18" s="233"/>
      <c r="AJ18" s="215"/>
      <c r="AK18" s="215"/>
      <c r="AL18" s="233"/>
      <c r="AM18" s="215"/>
      <c r="AN18" s="215"/>
      <c r="AO18" s="5"/>
      <c r="AP18" s="5"/>
      <c r="AQ18" s="308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</row>
    <row r="19" spans="1:92" s="1" customFormat="1" ht="12">
      <c r="A19" s="5"/>
      <c r="B19" s="287"/>
      <c r="C19" s="287"/>
      <c r="D19" s="287"/>
      <c r="E19" s="346"/>
      <c r="F19" s="346"/>
      <c r="G19" s="44"/>
      <c r="H19" s="22" t="s">
        <v>592</v>
      </c>
      <c r="I19" s="55" t="s">
        <v>1872</v>
      </c>
      <c r="J19" s="58" t="s">
        <v>1149</v>
      </c>
      <c r="K19" s="314"/>
      <c r="L19" s="308"/>
      <c r="M19" s="308"/>
      <c r="N19" s="343"/>
      <c r="O19" s="308"/>
      <c r="P19" s="343"/>
      <c r="Q19" s="343"/>
      <c r="R19" s="308"/>
      <c r="S19" s="308"/>
      <c r="T19" s="344"/>
      <c r="U19" s="343"/>
      <c r="V19" s="308"/>
      <c r="W19" s="343"/>
      <c r="X19" s="344"/>
      <c r="Y19" s="21"/>
      <c r="Z19" s="215"/>
      <c r="AA19" s="230"/>
      <c r="AB19" s="235"/>
      <c r="AC19" s="232"/>
      <c r="AD19" s="208"/>
      <c r="AE19" s="215"/>
      <c r="AF19" s="208"/>
      <c r="AG19" s="215"/>
      <c r="AH19" s="215"/>
      <c r="AI19" s="233"/>
      <c r="AJ19" s="215"/>
      <c r="AK19" s="215"/>
      <c r="AL19" s="233"/>
      <c r="AM19" s="215"/>
      <c r="AN19" s="215"/>
      <c r="AO19" s="5"/>
      <c r="AP19" s="5"/>
      <c r="AQ19" s="308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s="1" customFormat="1" ht="12">
      <c r="A20" s="5"/>
      <c r="B20" s="287"/>
      <c r="C20" s="287"/>
      <c r="D20" s="287"/>
      <c r="E20" s="346"/>
      <c r="F20" s="346"/>
      <c r="G20" s="44"/>
      <c r="H20" s="22" t="s">
        <v>163</v>
      </c>
      <c r="I20" s="28" t="s">
        <v>502</v>
      </c>
      <c r="J20" s="59">
        <v>5</v>
      </c>
      <c r="K20" s="314"/>
      <c r="L20" s="308"/>
      <c r="M20" s="308"/>
      <c r="N20" s="343"/>
      <c r="O20" s="308"/>
      <c r="P20" s="343"/>
      <c r="Q20" s="343"/>
      <c r="R20" s="308"/>
      <c r="S20" s="308"/>
      <c r="T20" s="344"/>
      <c r="U20" s="343"/>
      <c r="V20" s="308"/>
      <c r="W20" s="343"/>
      <c r="X20" s="344"/>
      <c r="Y20" s="31"/>
      <c r="Z20" s="215"/>
      <c r="AA20" s="230"/>
      <c r="AB20" s="235"/>
      <c r="AC20" s="232"/>
      <c r="AD20" s="208"/>
      <c r="AE20" s="215"/>
      <c r="AF20" s="208"/>
      <c r="AG20" s="215"/>
      <c r="AH20" s="215"/>
      <c r="AI20" s="233"/>
      <c r="AJ20" s="215"/>
      <c r="AK20" s="215"/>
      <c r="AL20" s="233"/>
      <c r="AM20" s="215"/>
      <c r="AN20" s="215"/>
      <c r="AO20" s="5"/>
      <c r="AP20" s="5"/>
      <c r="AQ20" s="308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s="1" customFormat="1" ht="12">
      <c r="A21" s="5"/>
      <c r="B21" s="287"/>
      <c r="C21" s="287"/>
      <c r="D21" s="287"/>
      <c r="E21" s="346"/>
      <c r="F21" s="346"/>
      <c r="G21" s="341" t="s">
        <v>133</v>
      </c>
      <c r="H21" s="342"/>
      <c r="I21" s="55" t="s">
        <v>1872</v>
      </c>
      <c r="J21" s="58" t="s">
        <v>1592</v>
      </c>
      <c r="K21" s="314"/>
      <c r="L21" s="308"/>
      <c r="M21" s="308"/>
      <c r="N21" s="343"/>
      <c r="O21" s="308"/>
      <c r="P21" s="343"/>
      <c r="Q21" s="343"/>
      <c r="R21" s="308"/>
      <c r="S21" s="308"/>
      <c r="T21" s="344"/>
      <c r="U21" s="343"/>
      <c r="V21" s="308"/>
      <c r="W21" s="343"/>
      <c r="X21" s="344"/>
      <c r="Y21" s="21"/>
      <c r="Z21" s="215"/>
      <c r="AA21" s="230"/>
      <c r="AB21" s="235"/>
      <c r="AC21" s="232"/>
      <c r="AD21" s="208"/>
      <c r="AE21" s="215"/>
      <c r="AF21" s="208"/>
      <c r="AG21" s="215"/>
      <c r="AH21" s="215"/>
      <c r="AI21" s="233"/>
      <c r="AJ21" s="215"/>
      <c r="AK21" s="215"/>
      <c r="AL21" s="233"/>
      <c r="AM21" s="215"/>
      <c r="AN21" s="215"/>
      <c r="AO21" s="5"/>
      <c r="AP21" s="5"/>
      <c r="AQ21" s="308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s="1" customFormat="1" ht="12">
      <c r="A22" s="5"/>
      <c r="B22" s="287"/>
      <c r="C22" s="287"/>
      <c r="D22" s="287"/>
      <c r="E22" s="346"/>
      <c r="F22" s="346"/>
      <c r="G22" s="341" t="s">
        <v>134</v>
      </c>
      <c r="H22" s="342"/>
      <c r="I22" s="28" t="s">
        <v>502</v>
      </c>
      <c r="J22" s="59" t="s">
        <v>1593</v>
      </c>
      <c r="K22" s="314"/>
      <c r="L22" s="308"/>
      <c r="M22" s="308"/>
      <c r="N22" s="343"/>
      <c r="O22" s="308"/>
      <c r="P22" s="343"/>
      <c r="Q22" s="343"/>
      <c r="R22" s="308"/>
      <c r="S22" s="308"/>
      <c r="T22" s="344"/>
      <c r="U22" s="343"/>
      <c r="V22" s="308"/>
      <c r="W22" s="343"/>
      <c r="X22" s="344"/>
      <c r="Y22" s="21"/>
      <c r="Z22" s="215"/>
      <c r="AA22" s="230"/>
      <c r="AB22" s="235"/>
      <c r="AC22" s="232"/>
      <c r="AD22" s="208"/>
      <c r="AE22" s="215"/>
      <c r="AF22" s="208"/>
      <c r="AG22" s="215"/>
      <c r="AH22" s="215"/>
      <c r="AI22" s="233"/>
      <c r="AJ22" s="215"/>
      <c r="AK22" s="215"/>
      <c r="AL22" s="233"/>
      <c r="AM22" s="215"/>
      <c r="AN22" s="215"/>
      <c r="AO22" s="5"/>
      <c r="AP22" s="5"/>
      <c r="AQ22" s="308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s="1" customFormat="1" ht="12">
      <c r="A23" s="5"/>
      <c r="B23" s="287"/>
      <c r="C23" s="287"/>
      <c r="D23" s="287"/>
      <c r="E23" s="346"/>
      <c r="F23" s="346"/>
      <c r="G23" s="341" t="s">
        <v>1172</v>
      </c>
      <c r="H23" s="342"/>
      <c r="I23" s="28" t="s">
        <v>502</v>
      </c>
      <c r="J23" s="59">
        <v>10</v>
      </c>
      <c r="K23" s="314"/>
      <c r="L23" s="308"/>
      <c r="M23" s="308"/>
      <c r="N23" s="343"/>
      <c r="O23" s="308"/>
      <c r="P23" s="343"/>
      <c r="Q23" s="343"/>
      <c r="R23" s="308"/>
      <c r="S23" s="308"/>
      <c r="T23" s="344"/>
      <c r="U23" s="343"/>
      <c r="V23" s="308"/>
      <c r="W23" s="343"/>
      <c r="X23" s="344"/>
      <c r="Y23" s="21"/>
      <c r="Z23" s="215"/>
      <c r="AA23" s="230"/>
      <c r="AB23" s="235"/>
      <c r="AC23" s="232"/>
      <c r="AD23" s="208"/>
      <c r="AE23" s="215"/>
      <c r="AF23" s="208"/>
      <c r="AG23" s="215"/>
      <c r="AH23" s="215"/>
      <c r="AI23" s="233"/>
      <c r="AJ23" s="215"/>
      <c r="AK23" s="215"/>
      <c r="AL23" s="233"/>
      <c r="AM23" s="215"/>
      <c r="AN23" s="215"/>
      <c r="AO23" s="5"/>
      <c r="AP23" s="5"/>
      <c r="AQ23" s="308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s="1" customFormat="1" ht="3.75" customHeight="1">
      <c r="A24" s="5"/>
      <c r="B24" s="42"/>
      <c r="C24" s="41"/>
      <c r="D24" s="42"/>
      <c r="E24" s="40"/>
      <c r="F24" s="40"/>
      <c r="G24" s="42"/>
      <c r="H24" s="42"/>
      <c r="I24" s="42"/>
      <c r="J24" s="42"/>
      <c r="K24" s="42"/>
      <c r="L24" s="42"/>
      <c r="M24" s="42"/>
      <c r="N24" s="42"/>
      <c r="O24" s="42"/>
      <c r="P24" s="107"/>
      <c r="Q24" s="107"/>
      <c r="R24" s="42"/>
      <c r="S24" s="42"/>
      <c r="T24" s="110"/>
      <c r="U24" s="107"/>
      <c r="V24" s="42"/>
      <c r="W24" s="107"/>
      <c r="X24" s="110"/>
      <c r="Y24" s="42"/>
      <c r="Z24" s="215"/>
      <c r="AA24" s="230"/>
      <c r="AB24" s="224"/>
      <c r="AC24" s="232"/>
      <c r="AD24" s="208"/>
      <c r="AE24" s="215"/>
      <c r="AF24" s="208"/>
      <c r="AG24" s="215"/>
      <c r="AH24" s="215"/>
      <c r="AI24" s="233"/>
      <c r="AJ24" s="215"/>
      <c r="AK24" s="215"/>
      <c r="AL24" s="233"/>
      <c r="AM24" s="215"/>
      <c r="AN24" s="215"/>
      <c r="AO24" s="5"/>
      <c r="AP24" s="5"/>
      <c r="AQ24" s="42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s="1" customFormat="1" ht="12" customHeight="1">
      <c r="A25" s="5"/>
      <c r="B25" s="358" t="s">
        <v>180</v>
      </c>
      <c r="C25" s="358" t="s">
        <v>1169</v>
      </c>
      <c r="D25" s="358">
        <v>60</v>
      </c>
      <c r="E25" s="346" t="s">
        <v>179</v>
      </c>
      <c r="F25" s="345" t="s">
        <v>919</v>
      </c>
      <c r="G25" s="341" t="s">
        <v>999</v>
      </c>
      <c r="H25" s="342"/>
      <c r="I25" s="21" t="s">
        <v>529</v>
      </c>
      <c r="J25" s="26">
        <v>5</v>
      </c>
      <c r="K25" s="314"/>
      <c r="L25" s="308"/>
      <c r="M25" s="308">
        <f>SUM(J29,J34)</f>
        <v>6</v>
      </c>
      <c r="N25" s="343">
        <v>41</v>
      </c>
      <c r="O25" s="308"/>
      <c r="P25" s="343"/>
      <c r="Q25" s="343"/>
      <c r="R25" s="308"/>
      <c r="S25" s="308"/>
      <c r="T25" s="344"/>
      <c r="U25" s="343">
        <v>5</v>
      </c>
      <c r="V25" s="308"/>
      <c r="W25" s="343"/>
      <c r="X25" s="344"/>
      <c r="Y25" s="21"/>
      <c r="Z25" s="215"/>
      <c r="AA25" s="230" t="s">
        <v>1097</v>
      </c>
      <c r="AB25" s="235" t="s">
        <v>1328</v>
      </c>
      <c r="AC25" s="232"/>
      <c r="AD25" s="208"/>
      <c r="AE25" s="215"/>
      <c r="AF25" s="208"/>
      <c r="AG25" s="215">
        <v>6</v>
      </c>
      <c r="AH25" s="215">
        <v>17</v>
      </c>
      <c r="AI25" s="233"/>
      <c r="AJ25" s="215">
        <v>5</v>
      </c>
      <c r="AK25" s="215"/>
      <c r="AL25" s="233"/>
      <c r="AM25" s="215"/>
      <c r="AN25" s="215"/>
      <c r="AO25" s="5"/>
      <c r="AP25" s="5"/>
      <c r="AQ25" s="308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s="1" customFormat="1" ht="12">
      <c r="A26" s="5"/>
      <c r="B26" s="358"/>
      <c r="C26" s="358"/>
      <c r="D26" s="358"/>
      <c r="E26" s="346"/>
      <c r="F26" s="346"/>
      <c r="G26" s="341" t="s">
        <v>1638</v>
      </c>
      <c r="H26" s="342"/>
      <c r="I26" s="55" t="s">
        <v>1872</v>
      </c>
      <c r="J26" s="58">
        <v>1</v>
      </c>
      <c r="K26" s="314"/>
      <c r="L26" s="308"/>
      <c r="M26" s="308"/>
      <c r="N26" s="343"/>
      <c r="O26" s="308"/>
      <c r="P26" s="343"/>
      <c r="Q26" s="343"/>
      <c r="R26" s="308"/>
      <c r="S26" s="308"/>
      <c r="T26" s="344"/>
      <c r="U26" s="343"/>
      <c r="V26" s="308"/>
      <c r="W26" s="343"/>
      <c r="X26" s="344"/>
      <c r="Y26" s="21"/>
      <c r="Z26" s="215"/>
      <c r="AA26" s="230" t="s">
        <v>1097</v>
      </c>
      <c r="AB26" s="235" t="s">
        <v>1328</v>
      </c>
      <c r="AC26" s="232"/>
      <c r="AD26" s="208"/>
      <c r="AE26" s="215"/>
      <c r="AF26" s="208"/>
      <c r="AG26" s="215"/>
      <c r="AH26" s="215"/>
      <c r="AI26" s="233"/>
      <c r="AJ26" s="215"/>
      <c r="AK26" s="215"/>
      <c r="AL26" s="233"/>
      <c r="AM26" s="215"/>
      <c r="AN26" s="215"/>
      <c r="AO26" s="5"/>
      <c r="AP26" s="5"/>
      <c r="AQ26" s="308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s="1" customFormat="1" ht="12">
      <c r="A27" s="5"/>
      <c r="B27" s="358"/>
      <c r="C27" s="358"/>
      <c r="D27" s="358"/>
      <c r="E27" s="346"/>
      <c r="F27" s="346"/>
      <c r="G27" s="44"/>
      <c r="H27" s="22" t="s">
        <v>1376</v>
      </c>
      <c r="I27" s="21" t="s">
        <v>1876</v>
      </c>
      <c r="J27" s="26"/>
      <c r="K27" s="314"/>
      <c r="L27" s="308"/>
      <c r="M27" s="308"/>
      <c r="N27" s="343"/>
      <c r="O27" s="308"/>
      <c r="P27" s="343"/>
      <c r="Q27" s="343"/>
      <c r="R27" s="308"/>
      <c r="S27" s="308"/>
      <c r="T27" s="344"/>
      <c r="U27" s="343"/>
      <c r="V27" s="308"/>
      <c r="W27" s="343"/>
      <c r="X27" s="344"/>
      <c r="Y27" s="21"/>
      <c r="Z27" s="215"/>
      <c r="AA27" s="230" t="s">
        <v>1097</v>
      </c>
      <c r="AB27" s="235" t="s">
        <v>1328</v>
      </c>
      <c r="AC27" s="232"/>
      <c r="AD27" s="208"/>
      <c r="AE27" s="215"/>
      <c r="AF27" s="208"/>
      <c r="AG27" s="215"/>
      <c r="AH27" s="215"/>
      <c r="AI27" s="233"/>
      <c r="AJ27" s="215"/>
      <c r="AK27" s="215"/>
      <c r="AL27" s="233"/>
      <c r="AM27" s="215"/>
      <c r="AN27" s="215"/>
      <c r="AO27" s="5"/>
      <c r="AP27" s="5"/>
      <c r="AQ27" s="308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s="1" customFormat="1" ht="12">
      <c r="A28" s="5"/>
      <c r="B28" s="358"/>
      <c r="C28" s="358"/>
      <c r="D28" s="358"/>
      <c r="E28" s="346"/>
      <c r="F28" s="346"/>
      <c r="G28" s="44"/>
      <c r="H28" s="22" t="s">
        <v>1171</v>
      </c>
      <c r="I28" s="55" t="s">
        <v>1872</v>
      </c>
      <c r="J28" s="58">
        <v>8</v>
      </c>
      <c r="K28" s="314"/>
      <c r="L28" s="308"/>
      <c r="M28" s="308"/>
      <c r="N28" s="343"/>
      <c r="O28" s="308"/>
      <c r="P28" s="343"/>
      <c r="Q28" s="343"/>
      <c r="R28" s="308"/>
      <c r="S28" s="308"/>
      <c r="T28" s="344"/>
      <c r="U28" s="343"/>
      <c r="V28" s="308"/>
      <c r="W28" s="343"/>
      <c r="X28" s="344"/>
      <c r="Y28" s="21"/>
      <c r="Z28" s="215"/>
      <c r="AA28" s="230" t="s">
        <v>1097</v>
      </c>
      <c r="AB28" s="235" t="s">
        <v>1328</v>
      </c>
      <c r="AC28" s="232"/>
      <c r="AD28" s="208"/>
      <c r="AE28" s="215"/>
      <c r="AF28" s="208"/>
      <c r="AG28" s="215"/>
      <c r="AH28" s="215"/>
      <c r="AI28" s="233"/>
      <c r="AJ28" s="215"/>
      <c r="AK28" s="215"/>
      <c r="AL28" s="233"/>
      <c r="AM28" s="215"/>
      <c r="AN28" s="215"/>
      <c r="AO28" s="5"/>
      <c r="AP28" s="5"/>
      <c r="AQ28" s="308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s="1" customFormat="1" ht="12">
      <c r="A29" s="5"/>
      <c r="B29" s="358"/>
      <c r="C29" s="358"/>
      <c r="D29" s="358"/>
      <c r="E29" s="346"/>
      <c r="F29" s="346"/>
      <c r="G29" s="341" t="s">
        <v>563</v>
      </c>
      <c r="H29" s="342"/>
      <c r="I29" s="28" t="s">
        <v>1874</v>
      </c>
      <c r="J29" s="59">
        <v>1</v>
      </c>
      <c r="K29" s="314"/>
      <c r="L29" s="308"/>
      <c r="M29" s="308"/>
      <c r="N29" s="343"/>
      <c r="O29" s="308"/>
      <c r="P29" s="343"/>
      <c r="Q29" s="343"/>
      <c r="R29" s="308"/>
      <c r="S29" s="308"/>
      <c r="T29" s="344"/>
      <c r="U29" s="343"/>
      <c r="V29" s="308"/>
      <c r="W29" s="343"/>
      <c r="X29" s="344"/>
      <c r="Y29" s="21"/>
      <c r="Z29" s="215"/>
      <c r="AA29" s="230" t="s">
        <v>1097</v>
      </c>
      <c r="AB29" s="235" t="s">
        <v>1328</v>
      </c>
      <c r="AC29" s="232"/>
      <c r="AD29" s="208"/>
      <c r="AE29" s="215"/>
      <c r="AF29" s="208"/>
      <c r="AG29" s="215"/>
      <c r="AH29" s="215"/>
      <c r="AI29" s="233"/>
      <c r="AJ29" s="215"/>
      <c r="AK29" s="215"/>
      <c r="AL29" s="233"/>
      <c r="AM29" s="215"/>
      <c r="AN29" s="215"/>
      <c r="AO29" s="5"/>
      <c r="AP29" s="5"/>
      <c r="AQ29" s="308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s="1" customFormat="1" ht="12">
      <c r="A30" s="5"/>
      <c r="B30" s="358"/>
      <c r="C30" s="358"/>
      <c r="D30" s="358"/>
      <c r="E30" s="346"/>
      <c r="F30" s="346"/>
      <c r="G30" s="44"/>
      <c r="H30" s="22" t="s">
        <v>1570</v>
      </c>
      <c r="I30" s="55" t="s">
        <v>1872</v>
      </c>
      <c r="J30" s="58" t="s">
        <v>1671</v>
      </c>
      <c r="K30" s="314"/>
      <c r="L30" s="308"/>
      <c r="M30" s="308"/>
      <c r="N30" s="343"/>
      <c r="O30" s="308"/>
      <c r="P30" s="343"/>
      <c r="Q30" s="343"/>
      <c r="R30" s="308"/>
      <c r="S30" s="308"/>
      <c r="T30" s="344"/>
      <c r="U30" s="343"/>
      <c r="V30" s="308"/>
      <c r="W30" s="343"/>
      <c r="X30" s="344"/>
      <c r="Y30" s="21"/>
      <c r="Z30" s="215"/>
      <c r="AA30" s="230" t="s">
        <v>1097</v>
      </c>
      <c r="AB30" s="235" t="s">
        <v>1328</v>
      </c>
      <c r="AC30" s="232"/>
      <c r="AD30" s="208"/>
      <c r="AE30" s="215"/>
      <c r="AF30" s="208"/>
      <c r="AG30" s="215"/>
      <c r="AH30" s="215"/>
      <c r="AI30" s="233"/>
      <c r="AJ30" s="215"/>
      <c r="AK30" s="215"/>
      <c r="AL30" s="233"/>
      <c r="AM30" s="215"/>
      <c r="AN30" s="215"/>
      <c r="AO30" s="5"/>
      <c r="AP30" s="5"/>
      <c r="AQ30" s="308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s="1" customFormat="1" ht="12">
      <c r="A31" s="5"/>
      <c r="B31" s="358"/>
      <c r="C31" s="358"/>
      <c r="D31" s="358"/>
      <c r="E31" s="346"/>
      <c r="F31" s="346"/>
      <c r="G31" s="44"/>
      <c r="H31" s="60" t="s">
        <v>1571</v>
      </c>
      <c r="I31" s="21" t="s">
        <v>1876</v>
      </c>
      <c r="J31" s="58"/>
      <c r="K31" s="314"/>
      <c r="L31" s="308"/>
      <c r="M31" s="308"/>
      <c r="N31" s="343"/>
      <c r="O31" s="308"/>
      <c r="P31" s="343"/>
      <c r="Q31" s="343"/>
      <c r="R31" s="308"/>
      <c r="S31" s="308"/>
      <c r="T31" s="344"/>
      <c r="U31" s="343"/>
      <c r="V31" s="308"/>
      <c r="W31" s="343"/>
      <c r="X31" s="344"/>
      <c r="Y31" s="21"/>
      <c r="Z31" s="215"/>
      <c r="AA31" s="230" t="s">
        <v>1097</v>
      </c>
      <c r="AB31" s="235" t="s">
        <v>1328</v>
      </c>
      <c r="AC31" s="232"/>
      <c r="AD31" s="208"/>
      <c r="AE31" s="215"/>
      <c r="AF31" s="208"/>
      <c r="AG31" s="215"/>
      <c r="AH31" s="215"/>
      <c r="AI31" s="233"/>
      <c r="AJ31" s="215"/>
      <c r="AK31" s="215"/>
      <c r="AL31" s="233"/>
      <c r="AM31" s="215"/>
      <c r="AN31" s="215"/>
      <c r="AO31" s="5"/>
      <c r="AP31" s="5"/>
      <c r="AQ31" s="308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</row>
    <row r="32" spans="1:92" s="1" customFormat="1" ht="12">
      <c r="A32" s="5"/>
      <c r="B32" s="358"/>
      <c r="C32" s="358"/>
      <c r="D32" s="358"/>
      <c r="E32" s="346"/>
      <c r="F32" s="346"/>
      <c r="G32" s="44"/>
      <c r="H32" s="60" t="s">
        <v>1572</v>
      </c>
      <c r="I32" s="55" t="s">
        <v>1872</v>
      </c>
      <c r="J32" s="58">
        <v>8</v>
      </c>
      <c r="K32" s="314"/>
      <c r="L32" s="308"/>
      <c r="M32" s="308"/>
      <c r="N32" s="343"/>
      <c r="O32" s="308"/>
      <c r="P32" s="343"/>
      <c r="Q32" s="343"/>
      <c r="R32" s="308"/>
      <c r="S32" s="308"/>
      <c r="T32" s="344"/>
      <c r="U32" s="343"/>
      <c r="V32" s="308"/>
      <c r="W32" s="343"/>
      <c r="X32" s="344"/>
      <c r="Y32" s="21"/>
      <c r="Z32" s="215"/>
      <c r="AA32" s="230" t="s">
        <v>1097</v>
      </c>
      <c r="AB32" s="235" t="s">
        <v>1328</v>
      </c>
      <c r="AC32" s="232"/>
      <c r="AD32" s="208"/>
      <c r="AE32" s="215"/>
      <c r="AF32" s="208"/>
      <c r="AG32" s="215"/>
      <c r="AH32" s="215"/>
      <c r="AI32" s="233"/>
      <c r="AJ32" s="215"/>
      <c r="AK32" s="215"/>
      <c r="AL32" s="233"/>
      <c r="AM32" s="215"/>
      <c r="AN32" s="215"/>
      <c r="AO32" s="5"/>
      <c r="AP32" s="5"/>
      <c r="AQ32" s="308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</row>
    <row r="33" spans="1:92" s="1" customFormat="1" ht="12">
      <c r="A33" s="5"/>
      <c r="B33" s="358"/>
      <c r="C33" s="358"/>
      <c r="D33" s="358"/>
      <c r="E33" s="346"/>
      <c r="F33" s="346"/>
      <c r="G33" s="44"/>
      <c r="H33" s="22" t="s">
        <v>592</v>
      </c>
      <c r="I33" s="55" t="s">
        <v>1872</v>
      </c>
      <c r="J33" s="58" t="s">
        <v>1375</v>
      </c>
      <c r="K33" s="314"/>
      <c r="L33" s="308"/>
      <c r="M33" s="308"/>
      <c r="N33" s="343"/>
      <c r="O33" s="308"/>
      <c r="P33" s="343"/>
      <c r="Q33" s="343"/>
      <c r="R33" s="308"/>
      <c r="S33" s="308"/>
      <c r="T33" s="344"/>
      <c r="U33" s="343"/>
      <c r="V33" s="308"/>
      <c r="W33" s="343"/>
      <c r="X33" s="344"/>
      <c r="Y33" s="21"/>
      <c r="Z33" s="215"/>
      <c r="AA33" s="230" t="s">
        <v>1097</v>
      </c>
      <c r="AB33" s="235" t="s">
        <v>1328</v>
      </c>
      <c r="AC33" s="232"/>
      <c r="AD33" s="208"/>
      <c r="AE33" s="215"/>
      <c r="AF33" s="208"/>
      <c r="AG33" s="215"/>
      <c r="AH33" s="215"/>
      <c r="AI33" s="233"/>
      <c r="AJ33" s="215"/>
      <c r="AK33" s="215"/>
      <c r="AL33" s="233"/>
      <c r="AM33" s="215"/>
      <c r="AN33" s="215"/>
      <c r="AO33" s="5"/>
      <c r="AP33" s="5"/>
      <c r="AQ33" s="308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</row>
    <row r="34" spans="1:92" s="1" customFormat="1" ht="12">
      <c r="A34" s="5"/>
      <c r="B34" s="358"/>
      <c r="C34" s="358"/>
      <c r="D34" s="358"/>
      <c r="E34" s="346"/>
      <c r="F34" s="346"/>
      <c r="G34" s="44"/>
      <c r="H34" s="22" t="s">
        <v>163</v>
      </c>
      <c r="I34" s="28" t="s">
        <v>1874</v>
      </c>
      <c r="J34" s="59">
        <v>5</v>
      </c>
      <c r="K34" s="314"/>
      <c r="L34" s="308"/>
      <c r="M34" s="308"/>
      <c r="N34" s="343"/>
      <c r="O34" s="308"/>
      <c r="P34" s="343"/>
      <c r="Q34" s="343"/>
      <c r="R34" s="308"/>
      <c r="S34" s="308"/>
      <c r="T34" s="344"/>
      <c r="U34" s="343"/>
      <c r="V34" s="308"/>
      <c r="W34" s="343"/>
      <c r="X34" s="344"/>
      <c r="Y34" s="31"/>
      <c r="Z34" s="215"/>
      <c r="AA34" s="230" t="s">
        <v>1097</v>
      </c>
      <c r="AB34" s="235" t="s">
        <v>1328</v>
      </c>
      <c r="AC34" s="232"/>
      <c r="AD34" s="208"/>
      <c r="AE34" s="215"/>
      <c r="AF34" s="208"/>
      <c r="AG34" s="215"/>
      <c r="AH34" s="215"/>
      <c r="AI34" s="233"/>
      <c r="AJ34" s="215"/>
      <c r="AK34" s="215"/>
      <c r="AL34" s="233"/>
      <c r="AM34" s="215"/>
      <c r="AN34" s="215"/>
      <c r="AO34" s="5"/>
      <c r="AP34" s="5"/>
      <c r="AQ34" s="308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s="1" customFormat="1" ht="12" customHeight="1">
      <c r="A35" s="5"/>
      <c r="B35" s="358"/>
      <c r="C35" s="358"/>
      <c r="D35" s="358"/>
      <c r="E35" s="346"/>
      <c r="F35" s="346"/>
      <c r="G35" s="341" t="s">
        <v>414</v>
      </c>
      <c r="H35" s="342"/>
      <c r="I35" s="21" t="s">
        <v>1583</v>
      </c>
      <c r="J35" s="26"/>
      <c r="K35" s="314"/>
      <c r="L35" s="308"/>
      <c r="M35" s="308"/>
      <c r="N35" s="343"/>
      <c r="O35" s="308"/>
      <c r="P35" s="343"/>
      <c r="Q35" s="343"/>
      <c r="R35" s="308"/>
      <c r="S35" s="308"/>
      <c r="T35" s="344"/>
      <c r="U35" s="343"/>
      <c r="V35" s="308"/>
      <c r="W35" s="343"/>
      <c r="X35" s="344"/>
      <c r="Y35" s="21"/>
      <c r="Z35" s="215"/>
      <c r="AA35" s="230" t="s">
        <v>1097</v>
      </c>
      <c r="AB35" s="235" t="s">
        <v>1328</v>
      </c>
      <c r="AC35" s="232"/>
      <c r="AD35" s="208"/>
      <c r="AE35" s="215"/>
      <c r="AF35" s="208"/>
      <c r="AG35" s="215"/>
      <c r="AH35" s="215"/>
      <c r="AI35" s="233"/>
      <c r="AJ35" s="215"/>
      <c r="AK35" s="215"/>
      <c r="AL35" s="233"/>
      <c r="AM35" s="215"/>
      <c r="AN35" s="215"/>
      <c r="AO35" s="5"/>
      <c r="AP35" s="5"/>
      <c r="AQ35" s="308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s="1" customFormat="1" ht="12">
      <c r="A36" s="5"/>
      <c r="B36" s="358"/>
      <c r="C36" s="358"/>
      <c r="D36" s="358"/>
      <c r="E36" s="346"/>
      <c r="F36" s="346"/>
      <c r="G36" s="359" t="s">
        <v>1877</v>
      </c>
      <c r="H36" s="360"/>
      <c r="I36" s="122" t="s">
        <v>653</v>
      </c>
      <c r="J36" s="26"/>
      <c r="K36" s="314"/>
      <c r="L36" s="308"/>
      <c r="M36" s="308"/>
      <c r="N36" s="343"/>
      <c r="O36" s="308"/>
      <c r="P36" s="343"/>
      <c r="Q36" s="343"/>
      <c r="R36" s="308"/>
      <c r="S36" s="308"/>
      <c r="T36" s="344"/>
      <c r="U36" s="343"/>
      <c r="V36" s="308"/>
      <c r="W36" s="343"/>
      <c r="X36" s="344"/>
      <c r="Y36" s="21"/>
      <c r="Z36" s="215"/>
      <c r="AA36" s="230" t="s">
        <v>1097</v>
      </c>
      <c r="AB36" s="236"/>
      <c r="AC36" s="232"/>
      <c r="AD36" s="208"/>
      <c r="AE36" s="215"/>
      <c r="AF36" s="208"/>
      <c r="AG36" s="215"/>
      <c r="AH36" s="215"/>
      <c r="AI36" s="233"/>
      <c r="AJ36" s="215"/>
      <c r="AK36" s="215"/>
      <c r="AL36" s="233"/>
      <c r="AM36" s="215"/>
      <c r="AN36" s="215"/>
      <c r="AO36" s="5"/>
      <c r="AP36" s="5"/>
      <c r="AQ36" s="308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s="1" customFormat="1" ht="3.75" customHeight="1">
      <c r="A37" s="5"/>
      <c r="B37" s="42"/>
      <c r="C37" s="41"/>
      <c r="D37" s="42"/>
      <c r="E37" s="40"/>
      <c r="F37" s="40"/>
      <c r="G37" s="42"/>
      <c r="H37" s="42"/>
      <c r="I37" s="42"/>
      <c r="J37" s="42"/>
      <c r="K37" s="42"/>
      <c r="L37" s="42"/>
      <c r="M37" s="42"/>
      <c r="N37" s="42"/>
      <c r="O37" s="42"/>
      <c r="P37" s="107"/>
      <c r="Q37" s="107"/>
      <c r="R37" s="42"/>
      <c r="S37" s="42"/>
      <c r="T37" s="110"/>
      <c r="U37" s="107"/>
      <c r="V37" s="42"/>
      <c r="W37" s="107"/>
      <c r="X37" s="110"/>
      <c r="Y37" s="42"/>
      <c r="Z37" s="215"/>
      <c r="AA37" s="237"/>
      <c r="AB37" s="224"/>
      <c r="AC37" s="232"/>
      <c r="AD37" s="208"/>
      <c r="AE37" s="215"/>
      <c r="AF37" s="208"/>
      <c r="AG37" s="215"/>
      <c r="AH37" s="215"/>
      <c r="AI37" s="233"/>
      <c r="AJ37" s="215"/>
      <c r="AK37" s="215"/>
      <c r="AL37" s="233"/>
      <c r="AM37" s="215"/>
      <c r="AN37" s="215"/>
      <c r="AO37" s="5"/>
      <c r="AP37" s="5"/>
      <c r="AQ37" s="42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s="1" customFormat="1" ht="12" customHeight="1">
      <c r="A38" s="5"/>
      <c r="B38" s="358" t="s">
        <v>544</v>
      </c>
      <c r="C38" s="358" t="s">
        <v>1173</v>
      </c>
      <c r="D38" s="358">
        <v>60</v>
      </c>
      <c r="E38" s="349" t="s">
        <v>1625</v>
      </c>
      <c r="F38" s="348" t="s">
        <v>1442</v>
      </c>
      <c r="G38" s="341" t="s">
        <v>1000</v>
      </c>
      <c r="H38" s="342"/>
      <c r="I38" s="21" t="s">
        <v>529</v>
      </c>
      <c r="J38" s="26">
        <v>10</v>
      </c>
      <c r="K38" s="314"/>
      <c r="L38" s="308"/>
      <c r="M38" s="308">
        <v>15</v>
      </c>
      <c r="N38" s="343">
        <v>89</v>
      </c>
      <c r="O38" s="308"/>
      <c r="P38" s="343"/>
      <c r="Q38" s="343"/>
      <c r="R38" s="308"/>
      <c r="S38" s="308"/>
      <c r="T38" s="344"/>
      <c r="U38" s="343">
        <v>10</v>
      </c>
      <c r="V38" s="308"/>
      <c r="W38" s="343"/>
      <c r="X38" s="344"/>
      <c r="Y38" s="21"/>
      <c r="Z38" s="215"/>
      <c r="AA38" s="230" t="s">
        <v>1097</v>
      </c>
      <c r="AB38" s="235" t="s">
        <v>1328</v>
      </c>
      <c r="AC38" s="232"/>
      <c r="AD38" s="208"/>
      <c r="AE38" s="215"/>
      <c r="AF38" s="208"/>
      <c r="AG38" s="215">
        <v>6</v>
      </c>
      <c r="AH38" s="215">
        <v>17</v>
      </c>
      <c r="AI38" s="233"/>
      <c r="AJ38" s="215">
        <v>10</v>
      </c>
      <c r="AK38" s="215"/>
      <c r="AL38" s="233"/>
      <c r="AM38" s="215"/>
      <c r="AN38" s="215"/>
      <c r="AO38" s="5"/>
      <c r="AP38" s="5"/>
      <c r="AQ38" s="308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s="1" customFormat="1" ht="12" customHeight="1">
      <c r="A39" s="5"/>
      <c r="B39" s="358"/>
      <c r="C39" s="358"/>
      <c r="D39" s="358"/>
      <c r="E39" s="349"/>
      <c r="F39" s="349"/>
      <c r="G39" s="341" t="s">
        <v>1639</v>
      </c>
      <c r="H39" s="342"/>
      <c r="I39" s="55" t="s">
        <v>1872</v>
      </c>
      <c r="J39" s="58">
        <v>1</v>
      </c>
      <c r="K39" s="314"/>
      <c r="L39" s="308"/>
      <c r="M39" s="308"/>
      <c r="N39" s="343"/>
      <c r="O39" s="308"/>
      <c r="P39" s="343"/>
      <c r="Q39" s="343"/>
      <c r="R39" s="308"/>
      <c r="S39" s="308"/>
      <c r="T39" s="344"/>
      <c r="U39" s="343"/>
      <c r="V39" s="308"/>
      <c r="W39" s="343"/>
      <c r="X39" s="344"/>
      <c r="Y39" s="21"/>
      <c r="Z39" s="215"/>
      <c r="AA39" s="230" t="s">
        <v>1097</v>
      </c>
      <c r="AB39" s="235" t="s">
        <v>1328</v>
      </c>
      <c r="AC39" s="232"/>
      <c r="AD39" s="208"/>
      <c r="AE39" s="215"/>
      <c r="AF39" s="208"/>
      <c r="AG39" s="215"/>
      <c r="AH39" s="215"/>
      <c r="AI39" s="233"/>
      <c r="AJ39" s="215"/>
      <c r="AK39" s="215"/>
      <c r="AL39" s="233"/>
      <c r="AM39" s="215"/>
      <c r="AN39" s="215"/>
      <c r="AO39" s="5"/>
      <c r="AP39" s="5"/>
      <c r="AQ39" s="308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s="1" customFormat="1" ht="12">
      <c r="A40" s="5"/>
      <c r="B40" s="358"/>
      <c r="C40" s="358"/>
      <c r="D40" s="358"/>
      <c r="E40" s="349"/>
      <c r="F40" s="349"/>
      <c r="G40" s="44"/>
      <c r="H40" s="22" t="s">
        <v>1377</v>
      </c>
      <c r="I40" s="21" t="s">
        <v>1876</v>
      </c>
      <c r="J40" s="26"/>
      <c r="K40" s="314"/>
      <c r="L40" s="308"/>
      <c r="M40" s="308"/>
      <c r="N40" s="343"/>
      <c r="O40" s="308"/>
      <c r="P40" s="343"/>
      <c r="Q40" s="343"/>
      <c r="R40" s="308"/>
      <c r="S40" s="308"/>
      <c r="T40" s="344"/>
      <c r="U40" s="343"/>
      <c r="V40" s="308"/>
      <c r="W40" s="343"/>
      <c r="X40" s="344"/>
      <c r="Y40" s="21"/>
      <c r="Z40" s="215"/>
      <c r="AA40" s="230" t="s">
        <v>1097</v>
      </c>
      <c r="AB40" s="235" t="s">
        <v>1328</v>
      </c>
      <c r="AC40" s="232"/>
      <c r="AD40" s="208"/>
      <c r="AE40" s="215"/>
      <c r="AF40" s="208"/>
      <c r="AG40" s="215"/>
      <c r="AH40" s="215"/>
      <c r="AI40" s="233"/>
      <c r="AJ40" s="215"/>
      <c r="AK40" s="215"/>
      <c r="AL40" s="233"/>
      <c r="AM40" s="215"/>
      <c r="AN40" s="215"/>
      <c r="AO40" s="5"/>
      <c r="AP40" s="5"/>
      <c r="AQ40" s="308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s="1" customFormat="1" ht="12">
      <c r="A41" s="5"/>
      <c r="B41" s="358"/>
      <c r="C41" s="358"/>
      <c r="D41" s="358"/>
      <c r="E41" s="349"/>
      <c r="F41" s="349"/>
      <c r="G41" s="44"/>
      <c r="H41" s="22" t="s">
        <v>830</v>
      </c>
      <c r="I41" s="55" t="s">
        <v>1872</v>
      </c>
      <c r="J41" s="58">
        <v>8</v>
      </c>
      <c r="K41" s="314"/>
      <c r="L41" s="308"/>
      <c r="M41" s="308"/>
      <c r="N41" s="343"/>
      <c r="O41" s="308"/>
      <c r="P41" s="343"/>
      <c r="Q41" s="343"/>
      <c r="R41" s="308"/>
      <c r="S41" s="308"/>
      <c r="T41" s="344"/>
      <c r="U41" s="343"/>
      <c r="V41" s="308"/>
      <c r="W41" s="343"/>
      <c r="X41" s="344"/>
      <c r="Y41" s="21"/>
      <c r="Z41" s="215"/>
      <c r="AA41" s="230" t="s">
        <v>1097</v>
      </c>
      <c r="AB41" s="235" t="s">
        <v>1328</v>
      </c>
      <c r="AC41" s="232"/>
      <c r="AD41" s="208"/>
      <c r="AE41" s="215"/>
      <c r="AF41" s="208"/>
      <c r="AG41" s="215"/>
      <c r="AH41" s="215"/>
      <c r="AI41" s="233"/>
      <c r="AJ41" s="215"/>
      <c r="AK41" s="215"/>
      <c r="AL41" s="233"/>
      <c r="AM41" s="215"/>
      <c r="AN41" s="215"/>
      <c r="AO41" s="5"/>
      <c r="AP41" s="5"/>
      <c r="AQ41" s="308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</row>
    <row r="42" spans="1:92" s="1" customFormat="1" ht="12">
      <c r="A42" s="5"/>
      <c r="B42" s="358"/>
      <c r="C42" s="358"/>
      <c r="D42" s="358"/>
      <c r="E42" s="349"/>
      <c r="F42" s="349"/>
      <c r="G42" s="341" t="s">
        <v>738</v>
      </c>
      <c r="H42" s="342"/>
      <c r="I42" s="55" t="s">
        <v>1872</v>
      </c>
      <c r="J42" s="58" t="s">
        <v>739</v>
      </c>
      <c r="K42" s="314"/>
      <c r="L42" s="308"/>
      <c r="M42" s="308"/>
      <c r="N42" s="343"/>
      <c r="O42" s="308"/>
      <c r="P42" s="343"/>
      <c r="Q42" s="343"/>
      <c r="R42" s="308"/>
      <c r="S42" s="308"/>
      <c r="T42" s="344"/>
      <c r="U42" s="343"/>
      <c r="V42" s="308"/>
      <c r="W42" s="343"/>
      <c r="X42" s="344"/>
      <c r="Y42" s="21"/>
      <c r="Z42" s="215"/>
      <c r="AA42" s="230" t="s">
        <v>1097</v>
      </c>
      <c r="AB42" s="238"/>
      <c r="AC42" s="232"/>
      <c r="AD42" s="208"/>
      <c r="AE42" s="215"/>
      <c r="AF42" s="208"/>
      <c r="AG42" s="215"/>
      <c r="AH42" s="215"/>
      <c r="AI42" s="233"/>
      <c r="AJ42" s="215"/>
      <c r="AK42" s="215"/>
      <c r="AL42" s="233"/>
      <c r="AM42" s="215"/>
      <c r="AN42" s="215"/>
      <c r="AO42" s="5"/>
      <c r="AP42" s="5"/>
      <c r="AQ42" s="308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</row>
    <row r="43" spans="1:92" s="1" customFormat="1" ht="12">
      <c r="A43" s="5"/>
      <c r="B43" s="358"/>
      <c r="C43" s="358"/>
      <c r="D43" s="358"/>
      <c r="E43" s="349"/>
      <c r="F43" s="349"/>
      <c r="G43" s="341" t="s">
        <v>471</v>
      </c>
      <c r="H43" s="342"/>
      <c r="I43" s="28" t="s">
        <v>1874</v>
      </c>
      <c r="J43" s="59" t="s">
        <v>740</v>
      </c>
      <c r="K43" s="314"/>
      <c r="L43" s="308"/>
      <c r="M43" s="308"/>
      <c r="N43" s="343"/>
      <c r="O43" s="308"/>
      <c r="P43" s="343"/>
      <c r="Q43" s="343"/>
      <c r="R43" s="308"/>
      <c r="S43" s="308"/>
      <c r="T43" s="344"/>
      <c r="U43" s="343"/>
      <c r="V43" s="308"/>
      <c r="W43" s="343"/>
      <c r="X43" s="344"/>
      <c r="Y43" s="21"/>
      <c r="Z43" s="215"/>
      <c r="AA43" s="230" t="s">
        <v>1097</v>
      </c>
      <c r="AB43" s="238"/>
      <c r="AC43" s="232"/>
      <c r="AD43" s="208"/>
      <c r="AE43" s="215"/>
      <c r="AF43" s="208"/>
      <c r="AG43" s="215"/>
      <c r="AH43" s="215"/>
      <c r="AI43" s="233"/>
      <c r="AJ43" s="215"/>
      <c r="AK43" s="215"/>
      <c r="AL43" s="233"/>
      <c r="AM43" s="215"/>
      <c r="AN43" s="215"/>
      <c r="AO43" s="5"/>
      <c r="AP43" s="5"/>
      <c r="AQ43" s="308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s="1" customFormat="1" ht="12">
      <c r="A44" s="5"/>
      <c r="B44" s="358"/>
      <c r="C44" s="358"/>
      <c r="D44" s="358"/>
      <c r="E44" s="349"/>
      <c r="F44" s="349"/>
      <c r="G44" s="359" t="s">
        <v>1878</v>
      </c>
      <c r="H44" s="360"/>
      <c r="I44" s="122" t="s">
        <v>653</v>
      </c>
      <c r="J44" s="26"/>
      <c r="K44" s="314"/>
      <c r="L44" s="308"/>
      <c r="M44" s="308"/>
      <c r="N44" s="343"/>
      <c r="O44" s="308"/>
      <c r="P44" s="343"/>
      <c r="Q44" s="343"/>
      <c r="R44" s="308"/>
      <c r="S44" s="308"/>
      <c r="T44" s="344"/>
      <c r="U44" s="343"/>
      <c r="V44" s="308"/>
      <c r="W44" s="343"/>
      <c r="X44" s="344"/>
      <c r="Y44" s="21"/>
      <c r="Z44" s="215"/>
      <c r="AA44" s="230" t="s">
        <v>1097</v>
      </c>
      <c r="AB44" s="238"/>
      <c r="AC44" s="232"/>
      <c r="AD44" s="208"/>
      <c r="AE44" s="215"/>
      <c r="AF44" s="208"/>
      <c r="AG44" s="215"/>
      <c r="AH44" s="215"/>
      <c r="AI44" s="233"/>
      <c r="AJ44" s="215"/>
      <c r="AK44" s="215"/>
      <c r="AL44" s="233"/>
      <c r="AM44" s="215"/>
      <c r="AN44" s="215"/>
      <c r="AO44" s="5"/>
      <c r="AP44" s="5"/>
      <c r="AQ44" s="308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s="1" customFormat="1" ht="3.75" customHeight="1">
      <c r="A45" s="5"/>
      <c r="B45" s="42"/>
      <c r="C45" s="41"/>
      <c r="D45" s="42"/>
      <c r="E45" s="40"/>
      <c r="F45" s="40"/>
      <c r="G45" s="42"/>
      <c r="H45" s="42"/>
      <c r="I45" s="42"/>
      <c r="J45" s="42"/>
      <c r="K45" s="42"/>
      <c r="L45" s="42"/>
      <c r="M45" s="42"/>
      <c r="N45" s="42"/>
      <c r="O45" s="42"/>
      <c r="P45" s="107"/>
      <c r="Q45" s="107"/>
      <c r="R45" s="42"/>
      <c r="S45" s="42"/>
      <c r="T45" s="110"/>
      <c r="U45" s="107"/>
      <c r="V45" s="42"/>
      <c r="W45" s="107"/>
      <c r="X45" s="110"/>
      <c r="Y45" s="42"/>
      <c r="Z45" s="215"/>
      <c r="AA45" s="230"/>
      <c r="AB45" s="224"/>
      <c r="AC45" s="232"/>
      <c r="AD45" s="208"/>
      <c r="AE45" s="215"/>
      <c r="AF45" s="208"/>
      <c r="AG45" s="215"/>
      <c r="AH45" s="215"/>
      <c r="AI45" s="233"/>
      <c r="AJ45" s="215"/>
      <c r="AK45" s="215"/>
      <c r="AL45" s="233"/>
      <c r="AM45" s="215"/>
      <c r="AN45" s="215"/>
      <c r="AO45" s="5"/>
      <c r="AP45" s="5"/>
      <c r="AQ45" s="42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s="1" customFormat="1" ht="12" customHeight="1">
      <c r="A46" s="5"/>
      <c r="B46" s="334" t="s">
        <v>1701</v>
      </c>
      <c r="C46" s="287">
        <v>4</v>
      </c>
      <c r="D46" s="287">
        <v>60</v>
      </c>
      <c r="E46" s="345" t="s">
        <v>1559</v>
      </c>
      <c r="F46" s="345" t="s">
        <v>1105</v>
      </c>
      <c r="G46" s="341" t="s">
        <v>786</v>
      </c>
      <c r="H46" s="342"/>
      <c r="I46" s="21" t="s">
        <v>130</v>
      </c>
      <c r="J46" s="26">
        <v>10</v>
      </c>
      <c r="K46" s="314"/>
      <c r="L46" s="308"/>
      <c r="M46" s="308">
        <v>11</v>
      </c>
      <c r="N46" s="343">
        <v>32</v>
      </c>
      <c r="O46" s="308"/>
      <c r="P46" s="343">
        <v>40</v>
      </c>
      <c r="Q46" s="343"/>
      <c r="R46" s="308"/>
      <c r="S46" s="308"/>
      <c r="T46" s="344"/>
      <c r="U46" s="343"/>
      <c r="V46" s="308"/>
      <c r="W46" s="343"/>
      <c r="X46" s="344"/>
      <c r="Y46" s="21"/>
      <c r="Z46" s="215"/>
      <c r="AA46" s="230"/>
      <c r="AB46" s="235" t="s">
        <v>1327</v>
      </c>
      <c r="AC46" s="232"/>
      <c r="AD46" s="208"/>
      <c r="AE46" s="215"/>
      <c r="AF46" s="208"/>
      <c r="AG46" s="215"/>
      <c r="AH46" s="215"/>
      <c r="AI46" s="233"/>
      <c r="AJ46" s="215"/>
      <c r="AK46" s="215"/>
      <c r="AL46" s="233"/>
      <c r="AM46" s="215"/>
      <c r="AN46" s="215"/>
      <c r="AO46" s="5"/>
      <c r="AP46" s="5"/>
      <c r="AQ46" s="308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s="1" customFormat="1" ht="12" customHeight="1">
      <c r="A47" s="5"/>
      <c r="B47" s="287"/>
      <c r="C47" s="287"/>
      <c r="D47" s="287"/>
      <c r="E47" s="346"/>
      <c r="F47" s="346"/>
      <c r="G47" s="341" t="s">
        <v>573</v>
      </c>
      <c r="H47" s="342"/>
      <c r="I47" s="28" t="s">
        <v>1874</v>
      </c>
      <c r="J47" s="59">
        <v>1</v>
      </c>
      <c r="K47" s="314"/>
      <c r="L47" s="308"/>
      <c r="M47" s="308"/>
      <c r="N47" s="343"/>
      <c r="O47" s="308"/>
      <c r="P47" s="343"/>
      <c r="Q47" s="343"/>
      <c r="R47" s="308"/>
      <c r="S47" s="308"/>
      <c r="T47" s="344"/>
      <c r="U47" s="343"/>
      <c r="V47" s="308"/>
      <c r="W47" s="343"/>
      <c r="X47" s="344"/>
      <c r="Y47" s="21"/>
      <c r="Z47" s="215"/>
      <c r="AA47" s="230"/>
      <c r="AB47" s="231"/>
      <c r="AC47" s="232"/>
      <c r="AD47" s="208"/>
      <c r="AE47" s="215"/>
      <c r="AF47" s="208"/>
      <c r="AG47" s="215"/>
      <c r="AH47" s="215"/>
      <c r="AI47" s="233"/>
      <c r="AJ47" s="215"/>
      <c r="AK47" s="215"/>
      <c r="AL47" s="233"/>
      <c r="AM47" s="215"/>
      <c r="AN47" s="215"/>
      <c r="AO47" s="5"/>
      <c r="AP47" s="5"/>
      <c r="AQ47" s="308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s="1" customFormat="1" ht="12">
      <c r="A48" s="5"/>
      <c r="B48" s="287"/>
      <c r="C48" s="287"/>
      <c r="D48" s="287"/>
      <c r="E48" s="346"/>
      <c r="F48" s="346"/>
      <c r="G48" s="44"/>
      <c r="H48" s="22" t="s">
        <v>1148</v>
      </c>
      <c r="I48" s="21" t="s">
        <v>1876</v>
      </c>
      <c r="J48" s="26"/>
      <c r="K48" s="314"/>
      <c r="L48" s="308"/>
      <c r="M48" s="308"/>
      <c r="N48" s="343"/>
      <c r="O48" s="308"/>
      <c r="P48" s="343"/>
      <c r="Q48" s="343"/>
      <c r="R48" s="308"/>
      <c r="S48" s="308"/>
      <c r="T48" s="344"/>
      <c r="U48" s="343"/>
      <c r="V48" s="308"/>
      <c r="W48" s="343"/>
      <c r="X48" s="344"/>
      <c r="Y48" s="21"/>
      <c r="Z48" s="215"/>
      <c r="AA48" s="230"/>
      <c r="AB48" s="231"/>
      <c r="AC48" s="232"/>
      <c r="AD48" s="208"/>
      <c r="AE48" s="215"/>
      <c r="AF48" s="208"/>
      <c r="AG48" s="215"/>
      <c r="AH48" s="215"/>
      <c r="AI48" s="233"/>
      <c r="AJ48" s="215"/>
      <c r="AK48" s="215"/>
      <c r="AL48" s="233"/>
      <c r="AM48" s="215"/>
      <c r="AN48" s="215"/>
      <c r="AO48" s="5"/>
      <c r="AP48" s="5"/>
      <c r="AQ48" s="308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s="1" customFormat="1" ht="12">
      <c r="A49" s="5"/>
      <c r="B49" s="287"/>
      <c r="C49" s="287"/>
      <c r="D49" s="287"/>
      <c r="E49" s="346"/>
      <c r="F49" s="346"/>
      <c r="G49" s="44"/>
      <c r="H49" s="22" t="s">
        <v>572</v>
      </c>
      <c r="I49" s="55" t="s">
        <v>851</v>
      </c>
      <c r="J49" s="58">
        <v>24</v>
      </c>
      <c r="K49" s="314"/>
      <c r="L49" s="308"/>
      <c r="M49" s="308"/>
      <c r="N49" s="343"/>
      <c r="O49" s="308"/>
      <c r="P49" s="343"/>
      <c r="Q49" s="343"/>
      <c r="R49" s="308"/>
      <c r="S49" s="308"/>
      <c r="T49" s="344"/>
      <c r="U49" s="343"/>
      <c r="V49" s="308"/>
      <c r="W49" s="343"/>
      <c r="X49" s="344"/>
      <c r="Y49" s="21"/>
      <c r="Z49" s="215"/>
      <c r="AA49" s="230"/>
      <c r="AB49" s="231"/>
      <c r="AC49" s="232"/>
      <c r="AD49" s="208"/>
      <c r="AE49" s="215"/>
      <c r="AF49" s="208"/>
      <c r="AG49" s="215"/>
      <c r="AH49" s="215"/>
      <c r="AI49" s="233"/>
      <c r="AJ49" s="215"/>
      <c r="AK49" s="215"/>
      <c r="AL49" s="233"/>
      <c r="AM49" s="215"/>
      <c r="AN49" s="215"/>
      <c r="AO49" s="5"/>
      <c r="AP49" s="5"/>
      <c r="AQ49" s="308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s="1" customFormat="1" ht="12">
      <c r="A50" s="5"/>
      <c r="B50" s="287"/>
      <c r="C50" s="287"/>
      <c r="D50" s="287"/>
      <c r="E50" s="346"/>
      <c r="F50" s="346"/>
      <c r="G50" s="44"/>
      <c r="H50" s="22" t="s">
        <v>163</v>
      </c>
      <c r="I50" s="28" t="s">
        <v>1874</v>
      </c>
      <c r="J50" s="59">
        <v>5</v>
      </c>
      <c r="K50" s="314"/>
      <c r="L50" s="308"/>
      <c r="M50" s="308"/>
      <c r="N50" s="343"/>
      <c r="O50" s="308"/>
      <c r="P50" s="343"/>
      <c r="Q50" s="343"/>
      <c r="R50" s="308"/>
      <c r="S50" s="308"/>
      <c r="T50" s="344"/>
      <c r="U50" s="343"/>
      <c r="V50" s="308"/>
      <c r="W50" s="343"/>
      <c r="X50" s="344"/>
      <c r="Y50" s="31"/>
      <c r="Z50" s="215"/>
      <c r="AA50" s="230"/>
      <c r="AB50" s="231"/>
      <c r="AC50" s="232"/>
      <c r="AD50" s="208"/>
      <c r="AE50" s="215"/>
      <c r="AF50" s="208"/>
      <c r="AG50" s="215"/>
      <c r="AH50" s="215"/>
      <c r="AI50" s="233"/>
      <c r="AJ50" s="215"/>
      <c r="AK50" s="215"/>
      <c r="AL50" s="233"/>
      <c r="AM50" s="215"/>
      <c r="AN50" s="215"/>
      <c r="AO50" s="5"/>
      <c r="AP50" s="5"/>
      <c r="AQ50" s="308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s="1" customFormat="1" ht="12">
      <c r="A51" s="5"/>
      <c r="B51" s="287"/>
      <c r="C51" s="287"/>
      <c r="D51" s="287"/>
      <c r="E51" s="346"/>
      <c r="F51" s="346"/>
      <c r="G51" s="341" t="s">
        <v>1171</v>
      </c>
      <c r="H51" s="342"/>
      <c r="I51" s="55" t="s">
        <v>851</v>
      </c>
      <c r="J51" s="58">
        <v>8</v>
      </c>
      <c r="K51" s="314"/>
      <c r="L51" s="308"/>
      <c r="M51" s="308"/>
      <c r="N51" s="343"/>
      <c r="O51" s="308"/>
      <c r="P51" s="343"/>
      <c r="Q51" s="343"/>
      <c r="R51" s="308"/>
      <c r="S51" s="308"/>
      <c r="T51" s="344"/>
      <c r="U51" s="343"/>
      <c r="V51" s="308"/>
      <c r="W51" s="343"/>
      <c r="X51" s="344"/>
      <c r="Y51" s="21"/>
      <c r="Z51" s="215"/>
      <c r="AA51" s="230"/>
      <c r="AB51" s="231"/>
      <c r="AC51" s="232"/>
      <c r="AD51" s="208"/>
      <c r="AE51" s="215"/>
      <c r="AF51" s="208"/>
      <c r="AG51" s="215"/>
      <c r="AH51" s="215"/>
      <c r="AI51" s="233"/>
      <c r="AJ51" s="215"/>
      <c r="AK51" s="215"/>
      <c r="AL51" s="233"/>
      <c r="AM51" s="215"/>
      <c r="AN51" s="215"/>
      <c r="AO51" s="5"/>
      <c r="AP51" s="5"/>
      <c r="AQ51" s="308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s="1" customFormat="1" ht="12">
      <c r="A52" s="5"/>
      <c r="B52" s="287"/>
      <c r="C52" s="287"/>
      <c r="D52" s="287"/>
      <c r="E52" s="346"/>
      <c r="F52" s="346"/>
      <c r="G52" s="341" t="s">
        <v>163</v>
      </c>
      <c r="H52" s="342"/>
      <c r="I52" s="28" t="s">
        <v>502</v>
      </c>
      <c r="J52" s="59">
        <v>5</v>
      </c>
      <c r="K52" s="314"/>
      <c r="L52" s="308"/>
      <c r="M52" s="308"/>
      <c r="N52" s="343"/>
      <c r="O52" s="308"/>
      <c r="P52" s="343"/>
      <c r="Q52" s="343"/>
      <c r="R52" s="308"/>
      <c r="S52" s="308"/>
      <c r="T52" s="344"/>
      <c r="U52" s="343"/>
      <c r="V52" s="308"/>
      <c r="W52" s="343"/>
      <c r="X52" s="344"/>
      <c r="Y52" s="21"/>
      <c r="Z52" s="215"/>
      <c r="AA52" s="230"/>
      <c r="AB52" s="231"/>
      <c r="AC52" s="232"/>
      <c r="AD52" s="208"/>
      <c r="AE52" s="215"/>
      <c r="AF52" s="208"/>
      <c r="AG52" s="215"/>
      <c r="AH52" s="215"/>
      <c r="AI52" s="233"/>
      <c r="AJ52" s="215"/>
      <c r="AK52" s="215"/>
      <c r="AL52" s="233"/>
      <c r="AM52" s="215"/>
      <c r="AN52" s="215"/>
      <c r="AO52" s="5"/>
      <c r="AP52" s="5"/>
      <c r="AQ52" s="308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s="1" customFormat="1" ht="12">
      <c r="A53" s="5"/>
      <c r="B53" s="287"/>
      <c r="C53" s="287"/>
      <c r="D53" s="287"/>
      <c r="E53" s="346"/>
      <c r="F53" s="346"/>
      <c r="G53" s="341" t="s">
        <v>1879</v>
      </c>
      <c r="H53" s="342"/>
      <c r="I53" s="21" t="s">
        <v>902</v>
      </c>
      <c r="J53" s="26">
        <v>30</v>
      </c>
      <c r="K53" s="314"/>
      <c r="L53" s="308"/>
      <c r="M53" s="308"/>
      <c r="N53" s="343"/>
      <c r="O53" s="308"/>
      <c r="P53" s="343"/>
      <c r="Q53" s="343"/>
      <c r="R53" s="308"/>
      <c r="S53" s="308"/>
      <c r="T53" s="344"/>
      <c r="U53" s="343"/>
      <c r="V53" s="308"/>
      <c r="W53" s="343"/>
      <c r="X53" s="344"/>
      <c r="Y53" s="21"/>
      <c r="Z53" s="215"/>
      <c r="AA53" s="230"/>
      <c r="AB53" s="231"/>
      <c r="AC53" s="232"/>
      <c r="AD53" s="208"/>
      <c r="AE53" s="215"/>
      <c r="AF53" s="208"/>
      <c r="AG53" s="215"/>
      <c r="AH53" s="215"/>
      <c r="AI53" s="233"/>
      <c r="AJ53" s="215"/>
      <c r="AK53" s="215"/>
      <c r="AL53" s="233"/>
      <c r="AM53" s="215"/>
      <c r="AN53" s="215"/>
      <c r="AO53" s="5"/>
      <c r="AP53" s="5"/>
      <c r="AQ53" s="308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s="1" customFormat="1" ht="3.75" customHeight="1">
      <c r="A54" s="5"/>
      <c r="B54" s="42"/>
      <c r="C54" s="41"/>
      <c r="D54" s="42"/>
      <c r="E54" s="40"/>
      <c r="F54" s="40"/>
      <c r="G54" s="42"/>
      <c r="H54" s="42"/>
      <c r="I54" s="42"/>
      <c r="J54" s="42"/>
      <c r="K54" s="42"/>
      <c r="L54" s="42"/>
      <c r="M54" s="42"/>
      <c r="N54" s="42"/>
      <c r="O54" s="42"/>
      <c r="P54" s="107"/>
      <c r="Q54" s="107"/>
      <c r="R54" s="42"/>
      <c r="S54" s="42"/>
      <c r="T54" s="110"/>
      <c r="U54" s="107"/>
      <c r="V54" s="42"/>
      <c r="W54" s="107"/>
      <c r="X54" s="110"/>
      <c r="Y54" s="42"/>
      <c r="Z54" s="215"/>
      <c r="AA54" s="230"/>
      <c r="AB54" s="224"/>
      <c r="AC54" s="232"/>
      <c r="AD54" s="208"/>
      <c r="AE54" s="215"/>
      <c r="AF54" s="208"/>
      <c r="AG54" s="215"/>
      <c r="AH54" s="215"/>
      <c r="AI54" s="233"/>
      <c r="AJ54" s="215"/>
      <c r="AK54" s="215"/>
      <c r="AL54" s="233"/>
      <c r="AM54" s="215"/>
      <c r="AN54" s="215"/>
      <c r="AO54" s="5"/>
      <c r="AP54" s="5"/>
      <c r="AQ54" s="42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s="1" customFormat="1" ht="12" customHeight="1">
      <c r="A55" s="5"/>
      <c r="B55" s="358" t="s">
        <v>545</v>
      </c>
      <c r="C55" s="358" t="s">
        <v>663</v>
      </c>
      <c r="D55" s="358">
        <v>60</v>
      </c>
      <c r="E55" s="356" t="s">
        <v>845</v>
      </c>
      <c r="F55" s="356" t="s">
        <v>417</v>
      </c>
      <c r="G55" s="341" t="s">
        <v>787</v>
      </c>
      <c r="H55" s="342"/>
      <c r="I55" s="21" t="s">
        <v>529</v>
      </c>
      <c r="J55" s="26">
        <v>5</v>
      </c>
      <c r="K55" s="314"/>
      <c r="L55" s="308"/>
      <c r="M55" s="308">
        <f>SUM(J60)</f>
        <v>10</v>
      </c>
      <c r="N55" s="343">
        <f>SUM(J56,J58,J59)</f>
        <v>49</v>
      </c>
      <c r="O55" s="308"/>
      <c r="P55" s="343"/>
      <c r="Q55" s="343"/>
      <c r="R55" s="308"/>
      <c r="S55" s="308"/>
      <c r="T55" s="344"/>
      <c r="U55" s="343">
        <v>5</v>
      </c>
      <c r="V55" s="308"/>
      <c r="W55" s="343"/>
      <c r="X55" s="344"/>
      <c r="Y55" s="21"/>
      <c r="Z55" s="215"/>
      <c r="AA55" s="230"/>
      <c r="AB55" s="235" t="s">
        <v>1327</v>
      </c>
      <c r="AC55" s="232"/>
      <c r="AD55" s="208"/>
      <c r="AE55" s="215"/>
      <c r="AF55" s="208"/>
      <c r="AG55" s="215"/>
      <c r="AH55" s="215"/>
      <c r="AI55" s="233"/>
      <c r="AJ55" s="215"/>
      <c r="AK55" s="215"/>
      <c r="AL55" s="233"/>
      <c r="AM55" s="215"/>
      <c r="AN55" s="215"/>
      <c r="AO55" s="5"/>
      <c r="AP55" s="5"/>
      <c r="AQ55" s="308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s="1" customFormat="1" ht="25.5" customHeight="1">
      <c r="A56" s="5"/>
      <c r="B56" s="358"/>
      <c r="C56" s="358"/>
      <c r="D56" s="358"/>
      <c r="E56" s="357"/>
      <c r="F56" s="357"/>
      <c r="G56" s="353" t="s">
        <v>1652</v>
      </c>
      <c r="H56" s="342"/>
      <c r="I56" s="55" t="s">
        <v>851</v>
      </c>
      <c r="J56" s="58">
        <v>1</v>
      </c>
      <c r="K56" s="314"/>
      <c r="L56" s="308"/>
      <c r="M56" s="308"/>
      <c r="N56" s="343"/>
      <c r="O56" s="308"/>
      <c r="P56" s="343"/>
      <c r="Q56" s="343"/>
      <c r="R56" s="308"/>
      <c r="S56" s="308"/>
      <c r="T56" s="344"/>
      <c r="U56" s="343"/>
      <c r="V56" s="308"/>
      <c r="W56" s="343"/>
      <c r="X56" s="344"/>
      <c r="Y56" s="21"/>
      <c r="Z56" s="215"/>
      <c r="AA56" s="230"/>
      <c r="AB56" s="231"/>
      <c r="AC56" s="232"/>
      <c r="AD56" s="208"/>
      <c r="AE56" s="215"/>
      <c r="AF56" s="208"/>
      <c r="AG56" s="215"/>
      <c r="AH56" s="215"/>
      <c r="AI56" s="233"/>
      <c r="AJ56" s="215"/>
      <c r="AK56" s="215"/>
      <c r="AL56" s="233"/>
      <c r="AM56" s="215"/>
      <c r="AN56" s="215"/>
      <c r="AO56" s="5"/>
      <c r="AP56" s="5"/>
      <c r="AQ56" s="308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1:92" s="1" customFormat="1" ht="12">
      <c r="A57" s="5"/>
      <c r="B57" s="358"/>
      <c r="C57" s="358"/>
      <c r="D57" s="358"/>
      <c r="E57" s="357"/>
      <c r="F57" s="357"/>
      <c r="G57" s="44"/>
      <c r="H57" s="29" t="s">
        <v>1653</v>
      </c>
      <c r="I57" s="21" t="s">
        <v>1654</v>
      </c>
      <c r="J57" s="26"/>
      <c r="K57" s="314"/>
      <c r="L57" s="308"/>
      <c r="M57" s="308"/>
      <c r="N57" s="343"/>
      <c r="O57" s="308"/>
      <c r="P57" s="343"/>
      <c r="Q57" s="343"/>
      <c r="R57" s="308"/>
      <c r="S57" s="308"/>
      <c r="T57" s="344"/>
      <c r="U57" s="343"/>
      <c r="V57" s="308"/>
      <c r="W57" s="343"/>
      <c r="X57" s="344"/>
      <c r="Y57" s="21"/>
      <c r="Z57" s="215"/>
      <c r="AA57" s="230"/>
      <c r="AB57" s="231"/>
      <c r="AC57" s="232"/>
      <c r="AD57" s="208"/>
      <c r="AE57" s="215"/>
      <c r="AF57" s="208"/>
      <c r="AG57" s="215"/>
      <c r="AH57" s="215"/>
      <c r="AI57" s="233"/>
      <c r="AJ57" s="215"/>
      <c r="AK57" s="215"/>
      <c r="AL57" s="233"/>
      <c r="AM57" s="215"/>
      <c r="AN57" s="215"/>
      <c r="AO57" s="5"/>
      <c r="AP57" s="5"/>
      <c r="AQ57" s="308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s="1" customFormat="1" ht="12">
      <c r="A58" s="5"/>
      <c r="B58" s="358"/>
      <c r="C58" s="358"/>
      <c r="D58" s="358"/>
      <c r="E58" s="357"/>
      <c r="F58" s="357"/>
      <c r="G58" s="44"/>
      <c r="H58" s="22" t="s">
        <v>1171</v>
      </c>
      <c r="I58" s="55" t="s">
        <v>851</v>
      </c>
      <c r="J58" s="58">
        <v>8</v>
      </c>
      <c r="K58" s="314"/>
      <c r="L58" s="308"/>
      <c r="M58" s="308"/>
      <c r="N58" s="343"/>
      <c r="O58" s="308"/>
      <c r="P58" s="343"/>
      <c r="Q58" s="343"/>
      <c r="R58" s="308"/>
      <c r="S58" s="308"/>
      <c r="T58" s="344"/>
      <c r="U58" s="343"/>
      <c r="V58" s="308"/>
      <c r="W58" s="343"/>
      <c r="X58" s="344"/>
      <c r="Y58" s="21"/>
      <c r="Z58" s="215"/>
      <c r="AA58" s="230"/>
      <c r="AB58" s="231"/>
      <c r="AC58" s="232"/>
      <c r="AD58" s="208"/>
      <c r="AE58" s="215"/>
      <c r="AF58" s="208"/>
      <c r="AG58" s="215"/>
      <c r="AH58" s="215"/>
      <c r="AI58" s="233"/>
      <c r="AJ58" s="215"/>
      <c r="AK58" s="215"/>
      <c r="AL58" s="233"/>
      <c r="AM58" s="215"/>
      <c r="AN58" s="215"/>
      <c r="AO58" s="5"/>
      <c r="AP58" s="5"/>
      <c r="AQ58" s="308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</row>
    <row r="59" spans="1:92" s="1" customFormat="1" ht="12">
      <c r="A59" s="5"/>
      <c r="B59" s="358"/>
      <c r="C59" s="358"/>
      <c r="D59" s="358"/>
      <c r="E59" s="357"/>
      <c r="F59" s="357"/>
      <c r="G59" s="341" t="s">
        <v>1432</v>
      </c>
      <c r="H59" s="342"/>
      <c r="I59" s="55" t="s">
        <v>851</v>
      </c>
      <c r="J59" s="58">
        <v>40</v>
      </c>
      <c r="K59" s="314"/>
      <c r="L59" s="308"/>
      <c r="M59" s="308"/>
      <c r="N59" s="343"/>
      <c r="O59" s="308"/>
      <c r="P59" s="343"/>
      <c r="Q59" s="343"/>
      <c r="R59" s="308"/>
      <c r="S59" s="308"/>
      <c r="T59" s="344"/>
      <c r="U59" s="343"/>
      <c r="V59" s="308"/>
      <c r="W59" s="343"/>
      <c r="X59" s="344"/>
      <c r="Y59" s="21"/>
      <c r="Z59" s="215"/>
      <c r="AA59" s="230"/>
      <c r="AB59" s="231"/>
      <c r="AC59" s="232"/>
      <c r="AD59" s="208"/>
      <c r="AE59" s="215"/>
      <c r="AF59" s="208"/>
      <c r="AG59" s="215"/>
      <c r="AH59" s="215"/>
      <c r="AI59" s="233"/>
      <c r="AJ59" s="215"/>
      <c r="AK59" s="215"/>
      <c r="AL59" s="233"/>
      <c r="AM59" s="215"/>
      <c r="AN59" s="215"/>
      <c r="AO59" s="5"/>
      <c r="AP59" s="5"/>
      <c r="AQ59" s="308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</row>
    <row r="60" spans="1:92" s="1" customFormat="1" ht="12">
      <c r="A60" s="5"/>
      <c r="B60" s="358"/>
      <c r="C60" s="358"/>
      <c r="D60" s="358"/>
      <c r="E60" s="357"/>
      <c r="F60" s="357"/>
      <c r="G60" s="341" t="s">
        <v>1569</v>
      </c>
      <c r="H60" s="342"/>
      <c r="I60" s="28" t="s">
        <v>1874</v>
      </c>
      <c r="J60" s="59">
        <v>10</v>
      </c>
      <c r="K60" s="314"/>
      <c r="L60" s="308"/>
      <c r="M60" s="308"/>
      <c r="N60" s="343"/>
      <c r="O60" s="308"/>
      <c r="P60" s="343"/>
      <c r="Q60" s="343"/>
      <c r="R60" s="308"/>
      <c r="S60" s="308"/>
      <c r="T60" s="344"/>
      <c r="U60" s="343"/>
      <c r="V60" s="308"/>
      <c r="W60" s="343"/>
      <c r="X60" s="344"/>
      <c r="Y60" s="21"/>
      <c r="Z60" s="215"/>
      <c r="AA60" s="230"/>
      <c r="AB60" s="231"/>
      <c r="AC60" s="232"/>
      <c r="AD60" s="208"/>
      <c r="AE60" s="215"/>
      <c r="AF60" s="208"/>
      <c r="AG60" s="215"/>
      <c r="AH60" s="215"/>
      <c r="AI60" s="233"/>
      <c r="AJ60" s="215"/>
      <c r="AK60" s="215"/>
      <c r="AL60" s="233"/>
      <c r="AM60" s="215"/>
      <c r="AN60" s="215"/>
      <c r="AO60" s="5"/>
      <c r="AP60" s="5"/>
      <c r="AQ60" s="308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1:92" s="1" customFormat="1" ht="12">
      <c r="A61" s="5"/>
      <c r="B61" s="358"/>
      <c r="C61" s="358"/>
      <c r="D61" s="358"/>
      <c r="E61" s="357"/>
      <c r="F61" s="357"/>
      <c r="G61" s="341" t="s">
        <v>1880</v>
      </c>
      <c r="H61" s="342"/>
      <c r="I61" s="21" t="s">
        <v>901</v>
      </c>
      <c r="J61" s="26" t="s">
        <v>152</v>
      </c>
      <c r="K61" s="314"/>
      <c r="L61" s="308"/>
      <c r="M61" s="308"/>
      <c r="N61" s="343"/>
      <c r="O61" s="308"/>
      <c r="P61" s="343"/>
      <c r="Q61" s="343"/>
      <c r="R61" s="308"/>
      <c r="S61" s="308"/>
      <c r="T61" s="344"/>
      <c r="U61" s="343"/>
      <c r="V61" s="308"/>
      <c r="W61" s="343"/>
      <c r="X61" s="344"/>
      <c r="Y61" s="21"/>
      <c r="Z61" s="215"/>
      <c r="AA61" s="230"/>
      <c r="AB61" s="231"/>
      <c r="AC61" s="232"/>
      <c r="AD61" s="208"/>
      <c r="AE61" s="215"/>
      <c r="AF61" s="208"/>
      <c r="AG61" s="215"/>
      <c r="AH61" s="215"/>
      <c r="AI61" s="233"/>
      <c r="AJ61" s="215"/>
      <c r="AK61" s="215"/>
      <c r="AL61" s="233"/>
      <c r="AM61" s="215"/>
      <c r="AN61" s="215"/>
      <c r="AO61" s="5"/>
      <c r="AP61" s="5"/>
      <c r="AQ61" s="308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</row>
    <row r="62" spans="1:92" s="1" customFormat="1" ht="3.75" customHeight="1">
      <c r="A62" s="5"/>
      <c r="B62" s="42"/>
      <c r="C62" s="41"/>
      <c r="D62" s="42"/>
      <c r="E62" s="40"/>
      <c r="F62" s="40"/>
      <c r="G62" s="42"/>
      <c r="H62" s="42"/>
      <c r="I62" s="42"/>
      <c r="J62" s="42"/>
      <c r="K62" s="42"/>
      <c r="L62" s="42"/>
      <c r="M62" s="42"/>
      <c r="N62" s="42"/>
      <c r="O62" s="42"/>
      <c r="P62" s="107"/>
      <c r="Q62" s="107"/>
      <c r="R62" s="42"/>
      <c r="S62" s="42"/>
      <c r="T62" s="110"/>
      <c r="U62" s="107"/>
      <c r="V62" s="42"/>
      <c r="W62" s="107"/>
      <c r="X62" s="110"/>
      <c r="Y62" s="42"/>
      <c r="Z62" s="215"/>
      <c r="AA62" s="230"/>
      <c r="AB62" s="224"/>
      <c r="AC62" s="232"/>
      <c r="AD62" s="208"/>
      <c r="AE62" s="215"/>
      <c r="AF62" s="208"/>
      <c r="AG62" s="215"/>
      <c r="AH62" s="215"/>
      <c r="AI62" s="233"/>
      <c r="AJ62" s="215"/>
      <c r="AK62" s="215"/>
      <c r="AL62" s="233"/>
      <c r="AM62" s="215"/>
      <c r="AN62" s="215"/>
      <c r="AO62" s="5"/>
      <c r="AP62" s="5"/>
      <c r="AQ62" s="42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</row>
    <row r="63" spans="1:92" s="1" customFormat="1" ht="12" customHeight="1">
      <c r="A63" s="5"/>
      <c r="B63" s="287" t="s">
        <v>1174</v>
      </c>
      <c r="C63" s="287">
        <v>5</v>
      </c>
      <c r="D63" s="287">
        <v>60</v>
      </c>
      <c r="E63" s="356" t="s">
        <v>1543</v>
      </c>
      <c r="F63" s="356" t="s">
        <v>153</v>
      </c>
      <c r="G63" s="353" t="s">
        <v>1651</v>
      </c>
      <c r="H63" s="342"/>
      <c r="I63" s="55" t="s">
        <v>851</v>
      </c>
      <c r="J63" s="58">
        <v>1</v>
      </c>
      <c r="K63" s="314"/>
      <c r="L63" s="308">
        <v>5</v>
      </c>
      <c r="M63" s="308">
        <v>0</v>
      </c>
      <c r="N63" s="343">
        <v>9</v>
      </c>
      <c r="O63" s="308"/>
      <c r="P63" s="343"/>
      <c r="Q63" s="343"/>
      <c r="R63" s="308"/>
      <c r="S63" s="308"/>
      <c r="T63" s="344"/>
      <c r="U63" s="343"/>
      <c r="V63" s="308"/>
      <c r="W63" s="343"/>
      <c r="X63" s="344"/>
      <c r="Y63" s="21"/>
      <c r="Z63" s="215"/>
      <c r="AA63" s="230"/>
      <c r="AB63" s="235" t="s">
        <v>1327</v>
      </c>
      <c r="AC63" s="232"/>
      <c r="AD63" s="208"/>
      <c r="AE63" s="215"/>
      <c r="AF63" s="208"/>
      <c r="AG63" s="215"/>
      <c r="AH63" s="215"/>
      <c r="AI63" s="233"/>
      <c r="AJ63" s="215"/>
      <c r="AK63" s="215"/>
      <c r="AL63" s="233"/>
      <c r="AM63" s="215"/>
      <c r="AN63" s="215"/>
      <c r="AO63" s="5"/>
      <c r="AP63" s="5"/>
      <c r="AQ63" s="308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</row>
    <row r="64" spans="1:92" s="1" customFormat="1" ht="12" customHeight="1">
      <c r="A64" s="5"/>
      <c r="B64" s="287"/>
      <c r="C64" s="287"/>
      <c r="D64" s="287"/>
      <c r="E64" s="357"/>
      <c r="F64" s="357"/>
      <c r="G64" s="341" t="s">
        <v>1650</v>
      </c>
      <c r="H64" s="342"/>
      <c r="I64" s="21" t="s">
        <v>1106</v>
      </c>
      <c r="J64" s="26">
        <v>5</v>
      </c>
      <c r="K64" s="314"/>
      <c r="L64" s="308"/>
      <c r="M64" s="308"/>
      <c r="N64" s="343"/>
      <c r="O64" s="308"/>
      <c r="P64" s="343"/>
      <c r="Q64" s="343"/>
      <c r="R64" s="308"/>
      <c r="S64" s="308"/>
      <c r="T64" s="344"/>
      <c r="U64" s="343"/>
      <c r="V64" s="308"/>
      <c r="W64" s="343"/>
      <c r="X64" s="344"/>
      <c r="Y64" s="21"/>
      <c r="Z64" s="215"/>
      <c r="AA64" s="230"/>
      <c r="AB64" s="231"/>
      <c r="AC64" s="232"/>
      <c r="AD64" s="208"/>
      <c r="AE64" s="215"/>
      <c r="AF64" s="208"/>
      <c r="AG64" s="215"/>
      <c r="AH64" s="215"/>
      <c r="AI64" s="233"/>
      <c r="AJ64" s="215"/>
      <c r="AK64" s="215"/>
      <c r="AL64" s="233"/>
      <c r="AM64" s="215"/>
      <c r="AN64" s="215"/>
      <c r="AO64" s="5"/>
      <c r="AP64" s="5"/>
      <c r="AQ64" s="308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</row>
    <row r="65" spans="1:92" s="1" customFormat="1" ht="12">
      <c r="A65" s="5"/>
      <c r="B65" s="287"/>
      <c r="C65" s="287"/>
      <c r="D65" s="287"/>
      <c r="E65" s="357"/>
      <c r="F65" s="357"/>
      <c r="G65" s="341" t="s">
        <v>1881</v>
      </c>
      <c r="H65" s="342"/>
      <c r="I65" s="55" t="s">
        <v>851</v>
      </c>
      <c r="J65" s="58">
        <v>8</v>
      </c>
      <c r="K65" s="314"/>
      <c r="L65" s="308"/>
      <c r="M65" s="308"/>
      <c r="N65" s="343"/>
      <c r="O65" s="308"/>
      <c r="P65" s="343"/>
      <c r="Q65" s="343"/>
      <c r="R65" s="308"/>
      <c r="S65" s="308"/>
      <c r="T65" s="344"/>
      <c r="U65" s="343"/>
      <c r="V65" s="308"/>
      <c r="W65" s="343"/>
      <c r="X65" s="344"/>
      <c r="Y65" s="21"/>
      <c r="Z65" s="215"/>
      <c r="AA65" s="230"/>
      <c r="AB65" s="231"/>
      <c r="AC65" s="232"/>
      <c r="AD65" s="208"/>
      <c r="AE65" s="215"/>
      <c r="AF65" s="208"/>
      <c r="AG65" s="215"/>
      <c r="AH65" s="215"/>
      <c r="AI65" s="233"/>
      <c r="AJ65" s="215"/>
      <c r="AK65" s="215"/>
      <c r="AL65" s="233"/>
      <c r="AM65" s="215"/>
      <c r="AN65" s="215"/>
      <c r="AO65" s="5"/>
      <c r="AP65" s="5"/>
      <c r="AQ65" s="308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</row>
    <row r="66" spans="1:92" s="1" customFormat="1" ht="3.75" customHeight="1">
      <c r="A66" s="5"/>
      <c r="B66" s="42"/>
      <c r="C66" s="41"/>
      <c r="D66" s="42"/>
      <c r="E66" s="40"/>
      <c r="F66" s="40"/>
      <c r="G66" s="42"/>
      <c r="H66" s="42"/>
      <c r="I66" s="42"/>
      <c r="J66" s="42"/>
      <c r="K66" s="42"/>
      <c r="L66" s="42"/>
      <c r="M66" s="42"/>
      <c r="N66" s="42"/>
      <c r="O66" s="42"/>
      <c r="P66" s="107"/>
      <c r="Q66" s="107"/>
      <c r="R66" s="42"/>
      <c r="S66" s="42"/>
      <c r="T66" s="110"/>
      <c r="U66" s="107"/>
      <c r="V66" s="42"/>
      <c r="W66" s="107"/>
      <c r="X66" s="110"/>
      <c r="Y66" s="42"/>
      <c r="Z66" s="215"/>
      <c r="AA66" s="230"/>
      <c r="AB66" s="224"/>
      <c r="AC66" s="232"/>
      <c r="AD66" s="208"/>
      <c r="AE66" s="215"/>
      <c r="AF66" s="208"/>
      <c r="AG66" s="215"/>
      <c r="AH66" s="215"/>
      <c r="AI66" s="233"/>
      <c r="AJ66" s="215"/>
      <c r="AK66" s="215"/>
      <c r="AL66" s="233"/>
      <c r="AM66" s="215"/>
      <c r="AN66" s="215"/>
      <c r="AO66" s="5"/>
      <c r="AP66" s="5"/>
      <c r="AQ66" s="42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</row>
    <row r="67" spans="1:92" s="1" customFormat="1" ht="12" customHeight="1">
      <c r="A67" s="5"/>
      <c r="B67" s="287" t="s">
        <v>1863</v>
      </c>
      <c r="C67" s="287">
        <v>5</v>
      </c>
      <c r="D67" s="287">
        <v>60</v>
      </c>
      <c r="E67" s="357" t="s">
        <v>500</v>
      </c>
      <c r="F67" s="356" t="s">
        <v>513</v>
      </c>
      <c r="G67" s="341" t="s">
        <v>788</v>
      </c>
      <c r="H67" s="342"/>
      <c r="I67" s="28" t="s">
        <v>1874</v>
      </c>
      <c r="J67" s="59">
        <v>1</v>
      </c>
      <c r="K67" s="314"/>
      <c r="L67" s="308"/>
      <c r="M67" s="308">
        <v>6</v>
      </c>
      <c r="N67" s="343">
        <v>17</v>
      </c>
      <c r="O67" s="308"/>
      <c r="P67" s="343"/>
      <c r="Q67" s="343">
        <v>15</v>
      </c>
      <c r="R67" s="308"/>
      <c r="S67" s="308"/>
      <c r="T67" s="344"/>
      <c r="U67" s="343"/>
      <c r="V67" s="308"/>
      <c r="W67" s="343"/>
      <c r="X67" s="344"/>
      <c r="Y67" s="21"/>
      <c r="Z67" s="215"/>
      <c r="AA67" s="230"/>
      <c r="AB67" s="235"/>
      <c r="AC67" s="232"/>
      <c r="AD67" s="208"/>
      <c r="AE67" s="215"/>
      <c r="AF67" s="208"/>
      <c r="AG67" s="215"/>
      <c r="AH67" s="215"/>
      <c r="AI67" s="233"/>
      <c r="AJ67" s="215"/>
      <c r="AK67" s="215"/>
      <c r="AL67" s="233"/>
      <c r="AM67" s="215"/>
      <c r="AN67" s="215"/>
      <c r="AO67" s="5"/>
      <c r="AP67" s="5"/>
      <c r="AQ67" s="308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s="1" customFormat="1" ht="12" customHeight="1">
      <c r="A68" s="5"/>
      <c r="B68" s="287"/>
      <c r="C68" s="287"/>
      <c r="D68" s="287"/>
      <c r="E68" s="357"/>
      <c r="F68" s="357"/>
      <c r="G68" s="341" t="s">
        <v>1655</v>
      </c>
      <c r="H68" s="342"/>
      <c r="I68" s="55" t="s">
        <v>1872</v>
      </c>
      <c r="J68" s="58">
        <v>1</v>
      </c>
      <c r="K68" s="314"/>
      <c r="L68" s="308"/>
      <c r="M68" s="308"/>
      <c r="N68" s="343"/>
      <c r="O68" s="308"/>
      <c r="P68" s="343"/>
      <c r="Q68" s="343"/>
      <c r="R68" s="308"/>
      <c r="S68" s="308"/>
      <c r="T68" s="344"/>
      <c r="U68" s="343"/>
      <c r="V68" s="308"/>
      <c r="W68" s="343"/>
      <c r="X68" s="344"/>
      <c r="Y68" s="21"/>
      <c r="Z68" s="215"/>
      <c r="AA68" s="230"/>
      <c r="AB68" s="231"/>
      <c r="AC68" s="232"/>
      <c r="AD68" s="208"/>
      <c r="AE68" s="215"/>
      <c r="AF68" s="208"/>
      <c r="AG68" s="215"/>
      <c r="AH68" s="215"/>
      <c r="AI68" s="233"/>
      <c r="AJ68" s="215"/>
      <c r="AK68" s="215"/>
      <c r="AL68" s="233"/>
      <c r="AM68" s="215"/>
      <c r="AN68" s="215"/>
      <c r="AO68" s="5"/>
      <c r="AP68" s="5"/>
      <c r="AQ68" s="308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s="1" customFormat="1" ht="12">
      <c r="A69" s="5"/>
      <c r="B69" s="287"/>
      <c r="C69" s="287"/>
      <c r="D69" s="287"/>
      <c r="E69" s="357"/>
      <c r="F69" s="357"/>
      <c r="G69" s="44"/>
      <c r="H69" s="22" t="s">
        <v>1429</v>
      </c>
      <c r="I69" s="124" t="s">
        <v>1566</v>
      </c>
      <c r="J69" s="58">
        <v>15</v>
      </c>
      <c r="K69" s="314"/>
      <c r="L69" s="308"/>
      <c r="M69" s="308"/>
      <c r="N69" s="343"/>
      <c r="O69" s="308"/>
      <c r="P69" s="343"/>
      <c r="Q69" s="343"/>
      <c r="R69" s="308"/>
      <c r="S69" s="308"/>
      <c r="T69" s="344"/>
      <c r="U69" s="343"/>
      <c r="V69" s="308"/>
      <c r="W69" s="343"/>
      <c r="X69" s="344"/>
      <c r="Y69" s="21"/>
      <c r="Z69" s="215"/>
      <c r="AA69" s="230"/>
      <c r="AB69" s="231"/>
      <c r="AC69" s="232"/>
      <c r="AD69" s="208"/>
      <c r="AE69" s="215"/>
      <c r="AF69" s="208"/>
      <c r="AG69" s="215"/>
      <c r="AH69" s="215"/>
      <c r="AI69" s="233"/>
      <c r="AJ69" s="215"/>
      <c r="AK69" s="215"/>
      <c r="AL69" s="233"/>
      <c r="AM69" s="215"/>
      <c r="AN69" s="215"/>
      <c r="AO69" s="5"/>
      <c r="AP69" s="5"/>
      <c r="AQ69" s="308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</row>
    <row r="70" spans="1:92" s="1" customFormat="1" ht="12">
      <c r="A70" s="5"/>
      <c r="B70" s="287"/>
      <c r="C70" s="287"/>
      <c r="D70" s="287"/>
      <c r="E70" s="357"/>
      <c r="F70" s="357"/>
      <c r="G70" s="44"/>
      <c r="H70" s="22" t="s">
        <v>769</v>
      </c>
      <c r="I70" s="55" t="s">
        <v>1872</v>
      </c>
      <c r="J70" s="58">
        <v>8</v>
      </c>
      <c r="K70" s="314"/>
      <c r="L70" s="308"/>
      <c r="M70" s="308"/>
      <c r="N70" s="343"/>
      <c r="O70" s="308"/>
      <c r="P70" s="343"/>
      <c r="Q70" s="343"/>
      <c r="R70" s="308"/>
      <c r="S70" s="308"/>
      <c r="T70" s="344"/>
      <c r="U70" s="343"/>
      <c r="V70" s="308"/>
      <c r="W70" s="343"/>
      <c r="X70" s="344"/>
      <c r="Y70" s="21"/>
      <c r="Z70" s="215"/>
      <c r="AA70" s="230"/>
      <c r="AB70" s="231"/>
      <c r="AC70" s="232"/>
      <c r="AD70" s="208"/>
      <c r="AE70" s="215"/>
      <c r="AF70" s="208"/>
      <c r="AG70" s="215"/>
      <c r="AH70" s="215"/>
      <c r="AI70" s="233"/>
      <c r="AJ70" s="215"/>
      <c r="AK70" s="215"/>
      <c r="AL70" s="233"/>
      <c r="AM70" s="215"/>
      <c r="AN70" s="215"/>
      <c r="AO70" s="5"/>
      <c r="AP70" s="5"/>
      <c r="AQ70" s="308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</row>
    <row r="71" spans="1:92" s="1" customFormat="1" ht="12">
      <c r="A71" s="5"/>
      <c r="B71" s="287"/>
      <c r="C71" s="287"/>
      <c r="D71" s="287"/>
      <c r="E71" s="357"/>
      <c r="F71" s="357"/>
      <c r="G71" s="341" t="s">
        <v>1882</v>
      </c>
      <c r="H71" s="342"/>
      <c r="I71" s="55" t="s">
        <v>851</v>
      </c>
      <c r="J71" s="58">
        <v>8</v>
      </c>
      <c r="K71" s="314"/>
      <c r="L71" s="308"/>
      <c r="M71" s="308"/>
      <c r="N71" s="343"/>
      <c r="O71" s="308"/>
      <c r="P71" s="343"/>
      <c r="Q71" s="343"/>
      <c r="R71" s="308"/>
      <c r="S71" s="308"/>
      <c r="T71" s="344"/>
      <c r="U71" s="343"/>
      <c r="V71" s="308"/>
      <c r="W71" s="343"/>
      <c r="X71" s="344"/>
      <c r="Y71" s="21"/>
      <c r="Z71" s="215"/>
      <c r="AA71" s="230"/>
      <c r="AB71" s="231"/>
      <c r="AC71" s="232"/>
      <c r="AD71" s="208"/>
      <c r="AE71" s="215"/>
      <c r="AF71" s="208"/>
      <c r="AG71" s="215"/>
      <c r="AH71" s="215"/>
      <c r="AI71" s="233"/>
      <c r="AJ71" s="215"/>
      <c r="AK71" s="215"/>
      <c r="AL71" s="233"/>
      <c r="AM71" s="215"/>
      <c r="AN71" s="215"/>
      <c r="AO71" s="5"/>
      <c r="AP71" s="5"/>
      <c r="AQ71" s="308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</row>
    <row r="72" spans="1:92" s="1" customFormat="1" ht="12">
      <c r="A72" s="5"/>
      <c r="B72" s="287"/>
      <c r="C72" s="287"/>
      <c r="D72" s="287"/>
      <c r="E72" s="357"/>
      <c r="F72" s="357"/>
      <c r="G72" s="341" t="s">
        <v>163</v>
      </c>
      <c r="H72" s="342"/>
      <c r="I72" s="28" t="s">
        <v>502</v>
      </c>
      <c r="J72" s="59">
        <v>5</v>
      </c>
      <c r="K72" s="314"/>
      <c r="L72" s="308"/>
      <c r="M72" s="308"/>
      <c r="N72" s="343"/>
      <c r="O72" s="308"/>
      <c r="P72" s="343"/>
      <c r="Q72" s="343"/>
      <c r="R72" s="308"/>
      <c r="S72" s="308"/>
      <c r="T72" s="344"/>
      <c r="U72" s="343"/>
      <c r="V72" s="308"/>
      <c r="W72" s="343"/>
      <c r="X72" s="344"/>
      <c r="Y72" s="21"/>
      <c r="Z72" s="215"/>
      <c r="AA72" s="230"/>
      <c r="AB72" s="231"/>
      <c r="AC72" s="232"/>
      <c r="AD72" s="208"/>
      <c r="AE72" s="215"/>
      <c r="AF72" s="208"/>
      <c r="AG72" s="215"/>
      <c r="AH72" s="215"/>
      <c r="AI72" s="233"/>
      <c r="AJ72" s="215"/>
      <c r="AK72" s="215"/>
      <c r="AL72" s="233"/>
      <c r="AM72" s="215"/>
      <c r="AN72" s="215"/>
      <c r="AO72" s="5"/>
      <c r="AP72" s="5"/>
      <c r="AQ72" s="308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</row>
    <row r="73" spans="1:92" s="1" customFormat="1" ht="3.75" customHeight="1">
      <c r="A73" s="5"/>
      <c r="B73" s="42"/>
      <c r="C73" s="41"/>
      <c r="D73" s="42"/>
      <c r="E73" s="40"/>
      <c r="F73" s="40"/>
      <c r="G73" s="42"/>
      <c r="H73" s="42"/>
      <c r="I73" s="42"/>
      <c r="J73" s="42"/>
      <c r="K73" s="42"/>
      <c r="L73" s="42"/>
      <c r="M73" s="42"/>
      <c r="N73" s="42"/>
      <c r="O73" s="42"/>
      <c r="P73" s="107"/>
      <c r="Q73" s="107"/>
      <c r="R73" s="42"/>
      <c r="S73" s="42"/>
      <c r="T73" s="110"/>
      <c r="U73" s="107"/>
      <c r="V73" s="42"/>
      <c r="W73" s="107"/>
      <c r="X73" s="110"/>
      <c r="Y73" s="42"/>
      <c r="Z73" s="215"/>
      <c r="AA73" s="230"/>
      <c r="AB73" s="224"/>
      <c r="AC73" s="232"/>
      <c r="AD73" s="208"/>
      <c r="AE73" s="215"/>
      <c r="AF73" s="208"/>
      <c r="AG73" s="215"/>
      <c r="AH73" s="215"/>
      <c r="AI73" s="233"/>
      <c r="AJ73" s="215"/>
      <c r="AK73" s="215"/>
      <c r="AL73" s="233"/>
      <c r="AM73" s="215"/>
      <c r="AN73" s="215"/>
      <c r="AO73" s="5"/>
      <c r="AP73" s="5"/>
      <c r="AQ73" s="42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</row>
    <row r="74" spans="1:92" s="1" customFormat="1" ht="12" customHeight="1">
      <c r="A74" s="5"/>
      <c r="B74" s="287" t="s">
        <v>25</v>
      </c>
      <c r="C74" s="287">
        <v>4</v>
      </c>
      <c r="D74" s="287">
        <v>80</v>
      </c>
      <c r="E74" s="345" t="s">
        <v>23</v>
      </c>
      <c r="F74" s="345" t="s">
        <v>24</v>
      </c>
      <c r="G74" s="167" t="s">
        <v>31</v>
      </c>
      <c r="H74" s="21"/>
      <c r="I74" s="28" t="s">
        <v>29</v>
      </c>
      <c r="J74" s="59">
        <v>5</v>
      </c>
      <c r="K74" s="26"/>
      <c r="L74" s="26"/>
      <c r="M74" s="26"/>
      <c r="N74" s="26"/>
      <c r="O74" s="26"/>
      <c r="P74" s="58"/>
      <c r="Q74" s="58"/>
      <c r="R74" s="26"/>
      <c r="S74" s="26"/>
      <c r="T74" s="111"/>
      <c r="U74" s="58"/>
      <c r="V74" s="26"/>
      <c r="W74" s="58"/>
      <c r="X74" s="111"/>
      <c r="Y74" s="21"/>
      <c r="Z74" s="215"/>
      <c r="AA74" s="230"/>
      <c r="AB74" s="231"/>
      <c r="AC74" s="232"/>
      <c r="AD74" s="208"/>
      <c r="AE74" s="215"/>
      <c r="AF74" s="208"/>
      <c r="AG74" s="215"/>
      <c r="AH74" s="215"/>
      <c r="AI74" s="233"/>
      <c r="AJ74" s="215"/>
      <c r="AK74" s="215"/>
      <c r="AL74" s="233"/>
      <c r="AM74" s="215"/>
      <c r="AN74" s="215"/>
      <c r="AO74" s="5"/>
      <c r="AP74" s="5"/>
      <c r="AQ74" s="26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</row>
    <row r="75" spans="1:92" s="1" customFormat="1" ht="12" customHeight="1">
      <c r="A75" s="5"/>
      <c r="B75" s="287"/>
      <c r="C75" s="287"/>
      <c r="D75" s="287"/>
      <c r="E75" s="346"/>
      <c r="F75" s="346"/>
      <c r="G75" s="167" t="s">
        <v>148</v>
      </c>
      <c r="H75" s="21"/>
      <c r="I75" s="21"/>
      <c r="J75" s="26"/>
      <c r="K75" s="26"/>
      <c r="L75" s="26"/>
      <c r="M75" s="26"/>
      <c r="N75" s="26"/>
      <c r="O75" s="26"/>
      <c r="P75" s="58"/>
      <c r="Q75" s="58"/>
      <c r="R75" s="26"/>
      <c r="S75" s="26"/>
      <c r="T75" s="111"/>
      <c r="U75" s="58"/>
      <c r="V75" s="26"/>
      <c r="W75" s="58"/>
      <c r="X75" s="111"/>
      <c r="Y75" s="21"/>
      <c r="Z75" s="215"/>
      <c r="AA75" s="230"/>
      <c r="AB75" s="231"/>
      <c r="AC75" s="232"/>
      <c r="AD75" s="208"/>
      <c r="AE75" s="215"/>
      <c r="AF75" s="208"/>
      <c r="AG75" s="215"/>
      <c r="AH75" s="215"/>
      <c r="AI75" s="233"/>
      <c r="AJ75" s="215"/>
      <c r="AK75" s="215"/>
      <c r="AL75" s="233"/>
      <c r="AM75" s="215"/>
      <c r="AN75" s="215"/>
      <c r="AO75" s="5"/>
      <c r="AP75" s="5"/>
      <c r="AQ75" s="26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</row>
    <row r="76" spans="1:92" s="1" customFormat="1" ht="12" customHeight="1">
      <c r="A76" s="5"/>
      <c r="B76" s="287"/>
      <c r="C76" s="287"/>
      <c r="D76" s="287"/>
      <c r="E76" s="346"/>
      <c r="F76" s="346"/>
      <c r="G76" s="167" t="s">
        <v>149</v>
      </c>
      <c r="H76" s="21"/>
      <c r="I76" s="21"/>
      <c r="J76" s="26"/>
      <c r="K76" s="26"/>
      <c r="L76" s="26"/>
      <c r="M76" s="26"/>
      <c r="N76" s="26"/>
      <c r="O76" s="26"/>
      <c r="P76" s="58"/>
      <c r="Q76" s="58"/>
      <c r="R76" s="26"/>
      <c r="S76" s="26"/>
      <c r="T76" s="111"/>
      <c r="U76" s="58"/>
      <c r="V76" s="26"/>
      <c r="W76" s="58"/>
      <c r="X76" s="111"/>
      <c r="Y76" s="21"/>
      <c r="Z76" s="215"/>
      <c r="AA76" s="230"/>
      <c r="AB76" s="231"/>
      <c r="AC76" s="232"/>
      <c r="AD76" s="208"/>
      <c r="AE76" s="215"/>
      <c r="AF76" s="208"/>
      <c r="AG76" s="215"/>
      <c r="AH76" s="215"/>
      <c r="AI76" s="233"/>
      <c r="AJ76" s="215"/>
      <c r="AK76" s="215"/>
      <c r="AL76" s="233"/>
      <c r="AM76" s="215"/>
      <c r="AN76" s="215"/>
      <c r="AO76" s="5"/>
      <c r="AP76" s="5"/>
      <c r="AQ76" s="26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</row>
    <row r="77" spans="1:92" s="1" customFormat="1" ht="3.75" customHeight="1">
      <c r="A77" s="5"/>
      <c r="B77" s="42"/>
      <c r="C77" s="41"/>
      <c r="D77" s="42"/>
      <c r="E77" s="40"/>
      <c r="F77" s="40"/>
      <c r="G77" s="42"/>
      <c r="H77" s="42"/>
      <c r="I77" s="42"/>
      <c r="J77" s="42"/>
      <c r="K77" s="42"/>
      <c r="L77" s="42"/>
      <c r="M77" s="42"/>
      <c r="N77" s="42"/>
      <c r="O77" s="42"/>
      <c r="P77" s="107"/>
      <c r="Q77" s="107"/>
      <c r="R77" s="42"/>
      <c r="S77" s="42"/>
      <c r="T77" s="110"/>
      <c r="U77" s="107"/>
      <c r="V77" s="42"/>
      <c r="W77" s="107"/>
      <c r="X77" s="110"/>
      <c r="Y77" s="42"/>
      <c r="Z77" s="215"/>
      <c r="AA77" s="230"/>
      <c r="AB77" s="224"/>
      <c r="AC77" s="232"/>
      <c r="AD77" s="208"/>
      <c r="AE77" s="215"/>
      <c r="AF77" s="208"/>
      <c r="AG77" s="215"/>
      <c r="AH77" s="215"/>
      <c r="AI77" s="233"/>
      <c r="AJ77" s="215"/>
      <c r="AK77" s="215"/>
      <c r="AL77" s="233"/>
      <c r="AM77" s="215"/>
      <c r="AN77" s="215"/>
      <c r="AO77" s="5"/>
      <c r="AP77" s="5"/>
      <c r="AQ77" s="42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</row>
    <row r="78" spans="1:92" s="1" customFormat="1" ht="12" customHeight="1">
      <c r="A78" s="5"/>
      <c r="B78" s="334" t="s">
        <v>1701</v>
      </c>
      <c r="C78" s="287" t="s">
        <v>26</v>
      </c>
      <c r="D78" s="287">
        <v>80</v>
      </c>
      <c r="E78" s="345" t="s">
        <v>27</v>
      </c>
      <c r="F78" s="345" t="s">
        <v>28</v>
      </c>
      <c r="G78" s="167" t="s">
        <v>2142</v>
      </c>
      <c r="H78" s="21"/>
      <c r="I78" s="28" t="s">
        <v>29</v>
      </c>
      <c r="J78" s="59">
        <v>5</v>
      </c>
      <c r="K78" s="26"/>
      <c r="L78" s="26"/>
      <c r="M78" s="26"/>
      <c r="N78" s="26"/>
      <c r="O78" s="26"/>
      <c r="P78" s="58"/>
      <c r="Q78" s="58"/>
      <c r="R78" s="26"/>
      <c r="S78" s="26"/>
      <c r="T78" s="111"/>
      <c r="U78" s="58"/>
      <c r="V78" s="26"/>
      <c r="W78" s="58"/>
      <c r="X78" s="111"/>
      <c r="Y78" s="21"/>
      <c r="Z78" s="215"/>
      <c r="AA78" s="230"/>
      <c r="AB78" s="231"/>
      <c r="AC78" s="232"/>
      <c r="AD78" s="208"/>
      <c r="AE78" s="215"/>
      <c r="AF78" s="208"/>
      <c r="AG78" s="215"/>
      <c r="AH78" s="215"/>
      <c r="AI78" s="233"/>
      <c r="AJ78" s="215"/>
      <c r="AK78" s="215"/>
      <c r="AL78" s="233"/>
      <c r="AM78" s="215"/>
      <c r="AN78" s="215"/>
      <c r="AO78" s="5"/>
      <c r="AP78" s="5"/>
      <c r="AQ78" s="26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</row>
    <row r="79" spans="1:92" s="1" customFormat="1" ht="12" customHeight="1">
      <c r="A79" s="5"/>
      <c r="B79" s="334"/>
      <c r="C79" s="287"/>
      <c r="D79" s="287"/>
      <c r="E79" s="345"/>
      <c r="F79" s="345"/>
      <c r="G79" s="21"/>
      <c r="H79" s="21"/>
      <c r="I79" s="21"/>
      <c r="J79" s="26"/>
      <c r="K79" s="26"/>
      <c r="L79" s="26"/>
      <c r="M79" s="26"/>
      <c r="N79" s="26"/>
      <c r="O79" s="26"/>
      <c r="P79" s="58"/>
      <c r="Q79" s="58"/>
      <c r="R79" s="26"/>
      <c r="S79" s="26"/>
      <c r="T79" s="111"/>
      <c r="U79" s="58"/>
      <c r="V79" s="26"/>
      <c r="W79" s="58"/>
      <c r="X79" s="111"/>
      <c r="Y79" s="21"/>
      <c r="Z79" s="215"/>
      <c r="AA79" s="230"/>
      <c r="AB79" s="231"/>
      <c r="AC79" s="232"/>
      <c r="AD79" s="208"/>
      <c r="AE79" s="215"/>
      <c r="AF79" s="208"/>
      <c r="AG79" s="215"/>
      <c r="AH79" s="215"/>
      <c r="AI79" s="233"/>
      <c r="AJ79" s="215"/>
      <c r="AK79" s="215"/>
      <c r="AL79" s="233"/>
      <c r="AM79" s="215"/>
      <c r="AN79" s="215"/>
      <c r="AO79" s="5"/>
      <c r="AP79" s="5"/>
      <c r="AQ79" s="26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</row>
    <row r="80" spans="1:92" s="1" customFormat="1" ht="12" customHeight="1">
      <c r="A80" s="5"/>
      <c r="B80" s="287"/>
      <c r="C80" s="287"/>
      <c r="D80" s="287"/>
      <c r="E80" s="346"/>
      <c r="F80" s="346"/>
      <c r="G80" s="21"/>
      <c r="H80" s="21"/>
      <c r="I80" s="21"/>
      <c r="J80" s="26"/>
      <c r="K80" s="26"/>
      <c r="L80" s="26"/>
      <c r="M80" s="26"/>
      <c r="N80" s="26"/>
      <c r="O80" s="26"/>
      <c r="P80" s="58"/>
      <c r="Q80" s="58"/>
      <c r="R80" s="26"/>
      <c r="S80" s="26"/>
      <c r="T80" s="111"/>
      <c r="U80" s="58"/>
      <c r="V80" s="26"/>
      <c r="W80" s="58"/>
      <c r="X80" s="111"/>
      <c r="Y80" s="21"/>
      <c r="Z80" s="215"/>
      <c r="AA80" s="230"/>
      <c r="AB80" s="231"/>
      <c r="AC80" s="232"/>
      <c r="AD80" s="208"/>
      <c r="AE80" s="215"/>
      <c r="AF80" s="208"/>
      <c r="AG80" s="215"/>
      <c r="AH80" s="215"/>
      <c r="AI80" s="233"/>
      <c r="AJ80" s="215"/>
      <c r="AK80" s="215"/>
      <c r="AL80" s="233"/>
      <c r="AM80" s="215"/>
      <c r="AN80" s="215"/>
      <c r="AO80" s="5"/>
      <c r="AP80" s="5"/>
      <c r="AQ80" s="26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</row>
    <row r="81" spans="1:92" s="1" customFormat="1" ht="12" customHeight="1">
      <c r="A81" s="5"/>
      <c r="B81" s="287"/>
      <c r="C81" s="287"/>
      <c r="D81" s="287"/>
      <c r="E81" s="346"/>
      <c r="F81" s="346"/>
      <c r="G81" s="21"/>
      <c r="H81" s="21"/>
      <c r="I81" s="21"/>
      <c r="J81" s="26"/>
      <c r="K81" s="26"/>
      <c r="L81" s="26"/>
      <c r="M81" s="26"/>
      <c r="N81" s="26"/>
      <c r="O81" s="26"/>
      <c r="P81" s="58"/>
      <c r="Q81" s="58"/>
      <c r="R81" s="26"/>
      <c r="S81" s="26"/>
      <c r="T81" s="111"/>
      <c r="U81" s="58"/>
      <c r="V81" s="26"/>
      <c r="W81" s="58"/>
      <c r="X81" s="111"/>
      <c r="Y81" s="21"/>
      <c r="Z81" s="215"/>
      <c r="AA81" s="230"/>
      <c r="AB81" s="231"/>
      <c r="AC81" s="232"/>
      <c r="AD81" s="208"/>
      <c r="AE81" s="215"/>
      <c r="AF81" s="208"/>
      <c r="AG81" s="215"/>
      <c r="AH81" s="215"/>
      <c r="AI81" s="233"/>
      <c r="AJ81" s="215"/>
      <c r="AK81" s="215"/>
      <c r="AL81" s="233"/>
      <c r="AM81" s="215"/>
      <c r="AN81" s="215"/>
      <c r="AO81" s="5"/>
      <c r="AP81" s="5"/>
      <c r="AQ81" s="26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</row>
    <row r="82" spans="1:92" s="1" customFormat="1" ht="3" customHeight="1">
      <c r="A82" s="5"/>
      <c r="B82" s="365"/>
      <c r="C82" s="365"/>
      <c r="D82" s="365"/>
      <c r="E82" s="365"/>
      <c r="F82" s="365"/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365"/>
      <c r="V82" s="365"/>
      <c r="W82" s="365"/>
      <c r="X82" s="365"/>
      <c r="Y82" s="365"/>
      <c r="Z82" s="215"/>
      <c r="AA82" s="230"/>
      <c r="AB82" s="224"/>
      <c r="AC82" s="232"/>
      <c r="AD82" s="208"/>
      <c r="AE82" s="215"/>
      <c r="AF82" s="208"/>
      <c r="AG82" s="215"/>
      <c r="AH82" s="215"/>
      <c r="AI82" s="233"/>
      <c r="AJ82" s="215"/>
      <c r="AK82" s="215"/>
      <c r="AL82" s="233"/>
      <c r="AM82" s="215"/>
      <c r="AN82" s="21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</row>
    <row r="83" spans="1:92" s="1" customFormat="1" ht="3" customHeight="1">
      <c r="A83" s="5"/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215"/>
      <c r="AA83" s="230"/>
      <c r="AB83" s="224"/>
      <c r="AC83" s="232"/>
      <c r="AD83" s="208"/>
      <c r="AE83" s="215"/>
      <c r="AF83" s="208"/>
      <c r="AG83" s="215"/>
      <c r="AH83" s="215"/>
      <c r="AI83" s="233"/>
      <c r="AJ83" s="215"/>
      <c r="AK83" s="215"/>
      <c r="AL83" s="233"/>
      <c r="AM83" s="215"/>
      <c r="AN83" s="21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</row>
    <row r="84" spans="1:92" s="1" customFormat="1" ht="66.75" customHeight="1">
      <c r="A84" s="5"/>
      <c r="B84" s="354" t="s">
        <v>33</v>
      </c>
      <c r="C84" s="355"/>
      <c r="D84" s="355"/>
      <c r="E84" s="355"/>
      <c r="F84" s="355"/>
      <c r="G84" s="355"/>
      <c r="H84" s="355"/>
      <c r="I84" s="355"/>
      <c r="J84" s="355"/>
      <c r="K84" s="355"/>
      <c r="L84" s="355"/>
      <c r="M84" s="355"/>
      <c r="N84" s="355"/>
      <c r="O84" s="355"/>
      <c r="P84" s="355"/>
      <c r="Q84" s="355"/>
      <c r="R84" s="355"/>
      <c r="S84" s="355"/>
      <c r="T84" s="355"/>
      <c r="U84" s="355"/>
      <c r="V84" s="355"/>
      <c r="W84" s="355"/>
      <c r="X84" s="355"/>
      <c r="Y84" s="355"/>
      <c r="Z84" s="215"/>
      <c r="AA84" s="226">
        <v>2</v>
      </c>
      <c r="AB84" s="239">
        <v>4</v>
      </c>
      <c r="AC84" s="228"/>
      <c r="AD84" s="208"/>
      <c r="AE84" s="215"/>
      <c r="AF84" s="208"/>
      <c r="AG84" s="215"/>
      <c r="AH84" s="215"/>
      <c r="AI84" s="233"/>
      <c r="AJ84" s="215"/>
      <c r="AK84" s="215"/>
      <c r="AL84" s="233"/>
      <c r="AM84" s="215"/>
      <c r="AN84" s="21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</row>
    <row r="85" spans="1:92" s="1" customFormat="1" ht="12" customHeight="1">
      <c r="A85" s="5"/>
      <c r="B85" s="358" t="s">
        <v>1886</v>
      </c>
      <c r="C85" s="358" t="s">
        <v>1864</v>
      </c>
      <c r="D85" s="358">
        <v>60</v>
      </c>
      <c r="E85" s="345" t="s">
        <v>844</v>
      </c>
      <c r="F85" s="345" t="s">
        <v>512</v>
      </c>
      <c r="G85" s="341" t="s">
        <v>789</v>
      </c>
      <c r="H85" s="342"/>
      <c r="I85" s="21" t="s">
        <v>131</v>
      </c>
      <c r="J85" s="26">
        <v>5</v>
      </c>
      <c r="K85" s="314"/>
      <c r="L85" s="308"/>
      <c r="M85" s="308">
        <v>5</v>
      </c>
      <c r="N85" s="343">
        <v>17</v>
      </c>
      <c r="O85" s="308"/>
      <c r="P85" s="343"/>
      <c r="Q85" s="343"/>
      <c r="R85" s="308"/>
      <c r="S85" s="308"/>
      <c r="T85" s="344"/>
      <c r="U85" s="343">
        <v>5</v>
      </c>
      <c r="V85" s="308"/>
      <c r="W85" s="343"/>
      <c r="X85" s="344"/>
      <c r="Y85" s="21"/>
      <c r="Z85" s="215"/>
      <c r="AA85" s="230"/>
      <c r="AB85" s="235" t="s">
        <v>1097</v>
      </c>
      <c r="AC85" s="232"/>
      <c r="AD85" s="208"/>
      <c r="AE85" s="215"/>
      <c r="AF85" s="208"/>
      <c r="AG85" s="215">
        <v>5</v>
      </c>
      <c r="AH85" s="215">
        <v>17</v>
      </c>
      <c r="AI85" s="233"/>
      <c r="AJ85" s="215">
        <v>5</v>
      </c>
      <c r="AK85" s="215"/>
      <c r="AL85" s="233"/>
      <c r="AM85" s="215"/>
      <c r="AN85" s="215"/>
      <c r="AO85" s="5"/>
      <c r="AP85" s="5"/>
      <c r="AQ85" s="308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</row>
    <row r="86" spans="1:92" s="1" customFormat="1" ht="12">
      <c r="A86" s="5"/>
      <c r="B86" s="358"/>
      <c r="C86" s="358"/>
      <c r="D86" s="358"/>
      <c r="E86" s="346"/>
      <c r="F86" s="346"/>
      <c r="G86" s="341" t="s">
        <v>562</v>
      </c>
      <c r="H86" s="342"/>
      <c r="I86" s="55" t="s">
        <v>1582</v>
      </c>
      <c r="J86" s="58">
        <v>1</v>
      </c>
      <c r="K86" s="314"/>
      <c r="L86" s="308"/>
      <c r="M86" s="308"/>
      <c r="N86" s="343"/>
      <c r="O86" s="308"/>
      <c r="P86" s="343"/>
      <c r="Q86" s="343"/>
      <c r="R86" s="308"/>
      <c r="S86" s="308"/>
      <c r="T86" s="344"/>
      <c r="U86" s="343"/>
      <c r="V86" s="308"/>
      <c r="W86" s="343"/>
      <c r="X86" s="344"/>
      <c r="Y86" s="21"/>
      <c r="Z86" s="215"/>
      <c r="AA86" s="230"/>
      <c r="AB86" s="235" t="s">
        <v>1097</v>
      </c>
      <c r="AC86" s="232"/>
      <c r="AD86" s="208"/>
      <c r="AE86" s="215"/>
      <c r="AF86" s="208"/>
      <c r="AG86" s="215"/>
      <c r="AH86" s="215"/>
      <c r="AI86" s="233"/>
      <c r="AJ86" s="215"/>
      <c r="AK86" s="215"/>
      <c r="AL86" s="233"/>
      <c r="AM86" s="215"/>
      <c r="AN86" s="215"/>
      <c r="AO86" s="5"/>
      <c r="AP86" s="5"/>
      <c r="AQ86" s="308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</row>
    <row r="87" spans="1:92" s="1" customFormat="1" ht="12">
      <c r="A87" s="5"/>
      <c r="B87" s="358"/>
      <c r="C87" s="358"/>
      <c r="D87" s="358"/>
      <c r="E87" s="346"/>
      <c r="F87" s="346"/>
      <c r="G87" s="43"/>
      <c r="H87" s="22" t="s">
        <v>1640</v>
      </c>
      <c r="I87" s="21" t="s">
        <v>1873</v>
      </c>
      <c r="J87" s="26"/>
      <c r="K87" s="314"/>
      <c r="L87" s="308"/>
      <c r="M87" s="308"/>
      <c r="N87" s="343"/>
      <c r="O87" s="308"/>
      <c r="P87" s="343"/>
      <c r="Q87" s="343"/>
      <c r="R87" s="308"/>
      <c r="S87" s="308"/>
      <c r="T87" s="344"/>
      <c r="U87" s="343"/>
      <c r="V87" s="308"/>
      <c r="W87" s="343"/>
      <c r="X87" s="344"/>
      <c r="Y87" s="21"/>
      <c r="Z87" s="215"/>
      <c r="AA87" s="230"/>
      <c r="AB87" s="235" t="s">
        <v>1097</v>
      </c>
      <c r="AC87" s="232"/>
      <c r="AD87" s="208"/>
      <c r="AE87" s="215"/>
      <c r="AF87" s="208"/>
      <c r="AG87" s="215"/>
      <c r="AH87" s="215"/>
      <c r="AI87" s="233"/>
      <c r="AJ87" s="215"/>
      <c r="AK87" s="215"/>
      <c r="AL87" s="233"/>
      <c r="AM87" s="215"/>
      <c r="AN87" s="215"/>
      <c r="AO87" s="5"/>
      <c r="AP87" s="5"/>
      <c r="AQ87" s="308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</row>
    <row r="88" spans="1:92" s="1" customFormat="1" ht="12">
      <c r="A88" s="5"/>
      <c r="B88" s="358"/>
      <c r="C88" s="358"/>
      <c r="D88" s="358"/>
      <c r="E88" s="346"/>
      <c r="F88" s="346"/>
      <c r="G88" s="43"/>
      <c r="H88" s="22" t="s">
        <v>1883</v>
      </c>
      <c r="I88" s="55" t="s">
        <v>1585</v>
      </c>
      <c r="J88" s="58">
        <v>8</v>
      </c>
      <c r="K88" s="314"/>
      <c r="L88" s="308"/>
      <c r="M88" s="308"/>
      <c r="N88" s="343"/>
      <c r="O88" s="308"/>
      <c r="P88" s="343"/>
      <c r="Q88" s="343"/>
      <c r="R88" s="308"/>
      <c r="S88" s="308"/>
      <c r="T88" s="344"/>
      <c r="U88" s="343"/>
      <c r="V88" s="308"/>
      <c r="W88" s="343"/>
      <c r="X88" s="344"/>
      <c r="Y88" s="21"/>
      <c r="Z88" s="215"/>
      <c r="AA88" s="230"/>
      <c r="AB88" s="235" t="s">
        <v>1097</v>
      </c>
      <c r="AC88" s="232"/>
      <c r="AD88" s="208"/>
      <c r="AE88" s="215"/>
      <c r="AF88" s="208"/>
      <c r="AG88" s="215"/>
      <c r="AH88" s="215"/>
      <c r="AI88" s="233"/>
      <c r="AJ88" s="215"/>
      <c r="AK88" s="215"/>
      <c r="AL88" s="233"/>
      <c r="AM88" s="215"/>
      <c r="AN88" s="215"/>
      <c r="AO88" s="5"/>
      <c r="AP88" s="5"/>
      <c r="AQ88" s="308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</row>
    <row r="89" spans="1:92" s="1" customFormat="1" ht="12">
      <c r="A89" s="5"/>
      <c r="B89" s="358"/>
      <c r="C89" s="358"/>
      <c r="D89" s="358"/>
      <c r="E89" s="346"/>
      <c r="F89" s="346"/>
      <c r="G89" s="341" t="s">
        <v>1883</v>
      </c>
      <c r="H89" s="342"/>
      <c r="I89" s="55" t="s">
        <v>1585</v>
      </c>
      <c r="J89" s="58">
        <v>8</v>
      </c>
      <c r="K89" s="314"/>
      <c r="L89" s="308"/>
      <c r="M89" s="308"/>
      <c r="N89" s="343"/>
      <c r="O89" s="308"/>
      <c r="P89" s="343"/>
      <c r="Q89" s="343"/>
      <c r="R89" s="308"/>
      <c r="S89" s="308"/>
      <c r="T89" s="344"/>
      <c r="U89" s="343"/>
      <c r="V89" s="308"/>
      <c r="W89" s="343"/>
      <c r="X89" s="344"/>
      <c r="Y89" s="21"/>
      <c r="Z89" s="215"/>
      <c r="AA89" s="230"/>
      <c r="AB89" s="235" t="s">
        <v>1097</v>
      </c>
      <c r="AC89" s="232"/>
      <c r="AD89" s="208"/>
      <c r="AE89" s="215"/>
      <c r="AF89" s="208"/>
      <c r="AG89" s="215"/>
      <c r="AH89" s="215"/>
      <c r="AI89" s="233"/>
      <c r="AJ89" s="215"/>
      <c r="AK89" s="215"/>
      <c r="AL89" s="233"/>
      <c r="AM89" s="215"/>
      <c r="AN89" s="215"/>
      <c r="AO89" s="5"/>
      <c r="AP89" s="5"/>
      <c r="AQ89" s="308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</row>
    <row r="90" spans="1:92" s="1" customFormat="1" ht="12">
      <c r="A90" s="5"/>
      <c r="B90" s="358"/>
      <c r="C90" s="358"/>
      <c r="D90" s="358"/>
      <c r="E90" s="346"/>
      <c r="F90" s="346"/>
      <c r="G90" s="341" t="s">
        <v>163</v>
      </c>
      <c r="H90" s="342"/>
      <c r="I90" s="28" t="s">
        <v>1874</v>
      </c>
      <c r="J90" s="59">
        <v>5</v>
      </c>
      <c r="K90" s="314"/>
      <c r="L90" s="308"/>
      <c r="M90" s="308"/>
      <c r="N90" s="343"/>
      <c r="O90" s="308"/>
      <c r="P90" s="343"/>
      <c r="Q90" s="343"/>
      <c r="R90" s="308"/>
      <c r="S90" s="308"/>
      <c r="T90" s="344"/>
      <c r="U90" s="343"/>
      <c r="V90" s="308"/>
      <c r="W90" s="343"/>
      <c r="X90" s="344"/>
      <c r="Y90" s="21"/>
      <c r="Z90" s="215"/>
      <c r="AA90" s="230"/>
      <c r="AB90" s="235" t="s">
        <v>1097</v>
      </c>
      <c r="AC90" s="232"/>
      <c r="AD90" s="208"/>
      <c r="AE90" s="215"/>
      <c r="AF90" s="208"/>
      <c r="AG90" s="215"/>
      <c r="AH90" s="215"/>
      <c r="AI90" s="233"/>
      <c r="AJ90" s="215"/>
      <c r="AK90" s="215"/>
      <c r="AL90" s="233"/>
      <c r="AM90" s="215"/>
      <c r="AN90" s="215"/>
      <c r="AO90" s="5"/>
      <c r="AP90" s="5"/>
      <c r="AQ90" s="308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</row>
    <row r="91" spans="1:92" s="1" customFormat="1" ht="12">
      <c r="A91" s="5"/>
      <c r="B91" s="358"/>
      <c r="C91" s="358"/>
      <c r="D91" s="358"/>
      <c r="E91" s="346"/>
      <c r="F91" s="346"/>
      <c r="G91" s="359" t="s">
        <v>413</v>
      </c>
      <c r="H91" s="360"/>
      <c r="I91" s="21" t="s">
        <v>901</v>
      </c>
      <c r="J91" s="26"/>
      <c r="K91" s="314"/>
      <c r="L91" s="308"/>
      <c r="M91" s="308"/>
      <c r="N91" s="343"/>
      <c r="O91" s="308"/>
      <c r="P91" s="343"/>
      <c r="Q91" s="343"/>
      <c r="R91" s="308"/>
      <c r="S91" s="308"/>
      <c r="T91" s="344"/>
      <c r="U91" s="343"/>
      <c r="V91" s="308"/>
      <c r="W91" s="343"/>
      <c r="X91" s="344"/>
      <c r="Y91" s="21"/>
      <c r="Z91" s="215"/>
      <c r="AA91" s="230"/>
      <c r="AB91" s="235" t="s">
        <v>1097</v>
      </c>
      <c r="AC91" s="232"/>
      <c r="AD91" s="208"/>
      <c r="AE91" s="215"/>
      <c r="AF91" s="208"/>
      <c r="AG91" s="215"/>
      <c r="AH91" s="215"/>
      <c r="AI91" s="233"/>
      <c r="AJ91" s="215"/>
      <c r="AK91" s="215"/>
      <c r="AL91" s="233"/>
      <c r="AM91" s="215"/>
      <c r="AN91" s="215"/>
      <c r="AO91" s="5"/>
      <c r="AP91" s="5"/>
      <c r="AQ91" s="308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</row>
    <row r="92" spans="1:92" s="1" customFormat="1" ht="3.75" customHeight="1">
      <c r="A92" s="5"/>
      <c r="B92" s="42"/>
      <c r="C92" s="41"/>
      <c r="D92" s="42"/>
      <c r="E92" s="40"/>
      <c r="F92" s="40"/>
      <c r="G92" s="42"/>
      <c r="H92" s="42"/>
      <c r="I92" s="42"/>
      <c r="J92" s="42"/>
      <c r="K92" s="42"/>
      <c r="L92" s="42"/>
      <c r="M92" s="42"/>
      <c r="N92" s="42"/>
      <c r="O92" s="42"/>
      <c r="P92" s="107"/>
      <c r="Q92" s="107"/>
      <c r="R92" s="42"/>
      <c r="S92" s="42"/>
      <c r="T92" s="110"/>
      <c r="U92" s="107"/>
      <c r="V92" s="42"/>
      <c r="W92" s="107"/>
      <c r="X92" s="110"/>
      <c r="Y92" s="42"/>
      <c r="Z92" s="215"/>
      <c r="AA92" s="230"/>
      <c r="AB92" s="224"/>
      <c r="AC92" s="232"/>
      <c r="AD92" s="208"/>
      <c r="AE92" s="215"/>
      <c r="AF92" s="208"/>
      <c r="AG92" s="215"/>
      <c r="AH92" s="215"/>
      <c r="AI92" s="233"/>
      <c r="AJ92" s="215"/>
      <c r="AK92" s="215"/>
      <c r="AL92" s="233"/>
      <c r="AM92" s="215"/>
      <c r="AN92" s="215"/>
      <c r="AO92" s="5"/>
      <c r="AP92" s="5"/>
      <c r="AQ92" s="42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</row>
    <row r="93" spans="1:92" s="1" customFormat="1" ht="12" customHeight="1">
      <c r="A93" s="5"/>
      <c r="B93" s="287" t="s">
        <v>1865</v>
      </c>
      <c r="C93" s="287">
        <v>4</v>
      </c>
      <c r="D93" s="287">
        <v>60</v>
      </c>
      <c r="E93" s="346" t="s">
        <v>1626</v>
      </c>
      <c r="F93" s="345" t="s">
        <v>775</v>
      </c>
      <c r="G93" s="341" t="s">
        <v>790</v>
      </c>
      <c r="H93" s="342"/>
      <c r="I93" s="28" t="s">
        <v>1874</v>
      </c>
      <c r="J93" s="59">
        <v>5</v>
      </c>
      <c r="K93" s="314"/>
      <c r="L93" s="308"/>
      <c r="M93" s="308">
        <v>25</v>
      </c>
      <c r="N93" s="343">
        <v>49</v>
      </c>
      <c r="O93" s="308"/>
      <c r="P93" s="343"/>
      <c r="Q93" s="343"/>
      <c r="R93" s="308"/>
      <c r="S93" s="308"/>
      <c r="T93" s="344"/>
      <c r="U93" s="343"/>
      <c r="V93" s="308"/>
      <c r="W93" s="343"/>
      <c r="X93" s="344"/>
      <c r="Y93" s="21"/>
      <c r="Z93" s="215"/>
      <c r="AA93" s="230"/>
      <c r="AB93" s="235" t="s">
        <v>1329</v>
      </c>
      <c r="AC93" s="232"/>
      <c r="AD93" s="208"/>
      <c r="AE93" s="215"/>
      <c r="AF93" s="208"/>
      <c r="AG93" s="215"/>
      <c r="AH93" s="215"/>
      <c r="AI93" s="233"/>
      <c r="AJ93" s="215"/>
      <c r="AK93" s="215"/>
      <c r="AL93" s="233"/>
      <c r="AM93" s="215"/>
      <c r="AN93" s="215"/>
      <c r="AO93" s="5"/>
      <c r="AP93" s="5"/>
      <c r="AQ93" s="308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</row>
    <row r="94" spans="1:92" s="1" customFormat="1" ht="12">
      <c r="A94" s="5"/>
      <c r="B94" s="287"/>
      <c r="C94" s="287"/>
      <c r="D94" s="287"/>
      <c r="E94" s="346"/>
      <c r="F94" s="346"/>
      <c r="G94" s="341" t="s">
        <v>162</v>
      </c>
      <c r="H94" s="342"/>
      <c r="I94" s="55" t="s">
        <v>851</v>
      </c>
      <c r="J94" s="58">
        <v>1</v>
      </c>
      <c r="K94" s="314"/>
      <c r="L94" s="308"/>
      <c r="M94" s="308"/>
      <c r="N94" s="343"/>
      <c r="O94" s="308"/>
      <c r="P94" s="343"/>
      <c r="Q94" s="343"/>
      <c r="R94" s="308"/>
      <c r="S94" s="308"/>
      <c r="T94" s="344"/>
      <c r="U94" s="343"/>
      <c r="V94" s="308"/>
      <c r="W94" s="343"/>
      <c r="X94" s="344"/>
      <c r="Y94" s="21"/>
      <c r="Z94" s="215"/>
      <c r="AA94" s="230"/>
      <c r="AB94" s="235" t="s">
        <v>1329</v>
      </c>
      <c r="AC94" s="232"/>
      <c r="AD94" s="208"/>
      <c r="AE94" s="215"/>
      <c r="AF94" s="208"/>
      <c r="AG94" s="215"/>
      <c r="AH94" s="215"/>
      <c r="AI94" s="233"/>
      <c r="AJ94" s="215"/>
      <c r="AK94" s="215"/>
      <c r="AL94" s="233"/>
      <c r="AM94" s="215"/>
      <c r="AN94" s="215"/>
      <c r="AO94" s="5"/>
      <c r="AP94" s="5"/>
      <c r="AQ94" s="308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</row>
    <row r="95" spans="1:92" s="1" customFormat="1" ht="12">
      <c r="A95" s="5"/>
      <c r="B95" s="287"/>
      <c r="C95" s="287"/>
      <c r="D95" s="287"/>
      <c r="E95" s="346"/>
      <c r="F95" s="346"/>
      <c r="G95" s="44"/>
      <c r="H95" s="22" t="s">
        <v>161</v>
      </c>
      <c r="I95" s="21" t="s">
        <v>1876</v>
      </c>
      <c r="J95" s="26"/>
      <c r="K95" s="314"/>
      <c r="L95" s="308"/>
      <c r="M95" s="308"/>
      <c r="N95" s="343"/>
      <c r="O95" s="308"/>
      <c r="P95" s="343"/>
      <c r="Q95" s="343"/>
      <c r="R95" s="308"/>
      <c r="S95" s="308"/>
      <c r="T95" s="344"/>
      <c r="U95" s="343"/>
      <c r="V95" s="308"/>
      <c r="W95" s="343"/>
      <c r="X95" s="344"/>
      <c r="Y95" s="21"/>
      <c r="Z95" s="215"/>
      <c r="AA95" s="230"/>
      <c r="AB95" s="235" t="s">
        <v>1329</v>
      </c>
      <c r="AC95" s="232"/>
      <c r="AD95" s="208"/>
      <c r="AE95" s="215"/>
      <c r="AF95" s="208"/>
      <c r="AG95" s="215"/>
      <c r="AH95" s="215"/>
      <c r="AI95" s="233"/>
      <c r="AJ95" s="215"/>
      <c r="AK95" s="215"/>
      <c r="AL95" s="233"/>
      <c r="AM95" s="215"/>
      <c r="AN95" s="215"/>
      <c r="AO95" s="5"/>
      <c r="AP95" s="5"/>
      <c r="AQ95" s="308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</row>
    <row r="96" spans="1:92" s="1" customFormat="1" ht="12">
      <c r="A96" s="5"/>
      <c r="B96" s="287"/>
      <c r="C96" s="287"/>
      <c r="D96" s="287"/>
      <c r="E96" s="346"/>
      <c r="F96" s="346"/>
      <c r="G96" s="44"/>
      <c r="H96" s="22" t="s">
        <v>1884</v>
      </c>
      <c r="I96" s="55" t="s">
        <v>851</v>
      </c>
      <c r="J96" s="58">
        <v>8</v>
      </c>
      <c r="K96" s="314"/>
      <c r="L96" s="308"/>
      <c r="M96" s="308"/>
      <c r="N96" s="343"/>
      <c r="O96" s="308"/>
      <c r="P96" s="343"/>
      <c r="Q96" s="343"/>
      <c r="R96" s="308"/>
      <c r="S96" s="308"/>
      <c r="T96" s="344"/>
      <c r="U96" s="343"/>
      <c r="V96" s="308"/>
      <c r="W96" s="343"/>
      <c r="X96" s="344"/>
      <c r="Y96" s="21"/>
      <c r="Z96" s="215"/>
      <c r="AA96" s="230"/>
      <c r="AB96" s="235" t="s">
        <v>1329</v>
      </c>
      <c r="AC96" s="232"/>
      <c r="AD96" s="208"/>
      <c r="AE96" s="215"/>
      <c r="AF96" s="208"/>
      <c r="AG96" s="215"/>
      <c r="AH96" s="215"/>
      <c r="AI96" s="233"/>
      <c r="AJ96" s="215"/>
      <c r="AK96" s="215"/>
      <c r="AL96" s="233"/>
      <c r="AM96" s="215"/>
      <c r="AN96" s="215"/>
      <c r="AO96" s="5"/>
      <c r="AP96" s="5"/>
      <c r="AQ96" s="308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</row>
    <row r="97" spans="1:92" s="1" customFormat="1" ht="12">
      <c r="A97" s="5"/>
      <c r="B97" s="287"/>
      <c r="C97" s="287"/>
      <c r="D97" s="287"/>
      <c r="E97" s="346"/>
      <c r="F97" s="346"/>
      <c r="G97" s="341" t="s">
        <v>1568</v>
      </c>
      <c r="H97" s="342"/>
      <c r="I97" s="55" t="s">
        <v>851</v>
      </c>
      <c r="J97" s="58">
        <v>40</v>
      </c>
      <c r="K97" s="314"/>
      <c r="L97" s="308"/>
      <c r="M97" s="308"/>
      <c r="N97" s="343"/>
      <c r="O97" s="308"/>
      <c r="P97" s="343"/>
      <c r="Q97" s="343"/>
      <c r="R97" s="308"/>
      <c r="S97" s="308"/>
      <c r="T97" s="344"/>
      <c r="U97" s="343"/>
      <c r="V97" s="308"/>
      <c r="W97" s="343"/>
      <c r="X97" s="344"/>
      <c r="Y97" s="21"/>
      <c r="Z97" s="215"/>
      <c r="AA97" s="230"/>
      <c r="AB97" s="235" t="s">
        <v>1329</v>
      </c>
      <c r="AC97" s="232"/>
      <c r="AD97" s="208"/>
      <c r="AE97" s="215"/>
      <c r="AF97" s="208"/>
      <c r="AG97" s="215"/>
      <c r="AH97" s="215"/>
      <c r="AI97" s="233"/>
      <c r="AJ97" s="215"/>
      <c r="AK97" s="215"/>
      <c r="AL97" s="233"/>
      <c r="AM97" s="215"/>
      <c r="AN97" s="215"/>
      <c r="AO97" s="5"/>
      <c r="AP97" s="5"/>
      <c r="AQ97" s="308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</row>
    <row r="98" spans="1:92" s="1" customFormat="1" ht="12">
      <c r="A98" s="5"/>
      <c r="B98" s="287"/>
      <c r="C98" s="287"/>
      <c r="D98" s="287"/>
      <c r="E98" s="346"/>
      <c r="F98" s="346"/>
      <c r="G98" s="341" t="s">
        <v>1569</v>
      </c>
      <c r="H98" s="342"/>
      <c r="I98" s="28" t="s">
        <v>502</v>
      </c>
      <c r="J98" s="59">
        <v>10</v>
      </c>
      <c r="K98" s="314"/>
      <c r="L98" s="308"/>
      <c r="M98" s="308"/>
      <c r="N98" s="343"/>
      <c r="O98" s="308"/>
      <c r="P98" s="343"/>
      <c r="Q98" s="343"/>
      <c r="R98" s="308"/>
      <c r="S98" s="308"/>
      <c r="T98" s="344"/>
      <c r="U98" s="343"/>
      <c r="V98" s="308"/>
      <c r="W98" s="343"/>
      <c r="X98" s="344"/>
      <c r="Y98" s="21"/>
      <c r="Z98" s="215"/>
      <c r="AA98" s="230"/>
      <c r="AB98" s="235" t="s">
        <v>1329</v>
      </c>
      <c r="AC98" s="232"/>
      <c r="AD98" s="208"/>
      <c r="AE98" s="215"/>
      <c r="AF98" s="208"/>
      <c r="AG98" s="215"/>
      <c r="AH98" s="215"/>
      <c r="AI98" s="233"/>
      <c r="AJ98" s="215"/>
      <c r="AK98" s="215"/>
      <c r="AL98" s="233"/>
      <c r="AM98" s="215"/>
      <c r="AN98" s="215"/>
      <c r="AO98" s="5"/>
      <c r="AP98" s="5"/>
      <c r="AQ98" s="308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</row>
    <row r="99" spans="1:92" s="1" customFormat="1" ht="12">
      <c r="A99" s="5"/>
      <c r="B99" s="287"/>
      <c r="C99" s="287"/>
      <c r="D99" s="287"/>
      <c r="E99" s="346"/>
      <c r="F99" s="346"/>
      <c r="G99" s="341" t="s">
        <v>1885</v>
      </c>
      <c r="H99" s="342"/>
      <c r="I99" s="28" t="s">
        <v>502</v>
      </c>
      <c r="J99" s="59">
        <v>10</v>
      </c>
      <c r="K99" s="314"/>
      <c r="L99" s="308"/>
      <c r="M99" s="308"/>
      <c r="N99" s="343"/>
      <c r="O99" s="308"/>
      <c r="P99" s="343"/>
      <c r="Q99" s="343"/>
      <c r="R99" s="308"/>
      <c r="S99" s="308"/>
      <c r="T99" s="344"/>
      <c r="U99" s="343"/>
      <c r="V99" s="308"/>
      <c r="W99" s="343"/>
      <c r="X99" s="344"/>
      <c r="Y99" s="21"/>
      <c r="Z99" s="215"/>
      <c r="AA99" s="230"/>
      <c r="AB99" s="235" t="s">
        <v>1329</v>
      </c>
      <c r="AC99" s="232"/>
      <c r="AD99" s="208"/>
      <c r="AE99" s="215"/>
      <c r="AF99" s="208"/>
      <c r="AG99" s="215"/>
      <c r="AH99" s="215"/>
      <c r="AI99" s="233"/>
      <c r="AJ99" s="215"/>
      <c r="AK99" s="215"/>
      <c r="AL99" s="233"/>
      <c r="AM99" s="215"/>
      <c r="AN99" s="215"/>
      <c r="AO99" s="5"/>
      <c r="AP99" s="5"/>
      <c r="AQ99" s="308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</row>
    <row r="100" spans="1:92" s="1" customFormat="1" ht="3.75" customHeight="1">
      <c r="A100" s="5"/>
      <c r="B100" s="42"/>
      <c r="C100" s="41"/>
      <c r="D100" s="42"/>
      <c r="E100" s="40"/>
      <c r="F100" s="40"/>
      <c r="G100" s="42"/>
      <c r="H100" s="42"/>
      <c r="I100" s="42"/>
      <c r="J100" s="42"/>
      <c r="K100" s="42"/>
      <c r="L100" s="42"/>
      <c r="M100" s="42"/>
      <c r="N100" s="42"/>
      <c r="O100" s="42"/>
      <c r="P100" s="107"/>
      <c r="Q100" s="107"/>
      <c r="R100" s="42"/>
      <c r="S100" s="42"/>
      <c r="T100" s="110"/>
      <c r="U100" s="107"/>
      <c r="V100" s="42"/>
      <c r="W100" s="107"/>
      <c r="X100" s="110"/>
      <c r="Y100" s="42"/>
      <c r="Z100" s="215"/>
      <c r="AA100" s="230"/>
      <c r="AB100" s="224"/>
      <c r="AC100" s="232"/>
      <c r="AD100" s="208"/>
      <c r="AE100" s="215"/>
      <c r="AF100" s="208"/>
      <c r="AG100" s="215"/>
      <c r="AH100" s="215"/>
      <c r="AI100" s="233"/>
      <c r="AJ100" s="215"/>
      <c r="AK100" s="215"/>
      <c r="AL100" s="233"/>
      <c r="AM100" s="215"/>
      <c r="AN100" s="215"/>
      <c r="AO100" s="5"/>
      <c r="AP100" s="5"/>
      <c r="AQ100" s="42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</row>
    <row r="101" spans="1:92" s="1" customFormat="1" ht="12" customHeight="1">
      <c r="A101" s="5"/>
      <c r="B101" s="358" t="s">
        <v>1099</v>
      </c>
      <c r="C101" s="358" t="s">
        <v>663</v>
      </c>
      <c r="D101" s="358">
        <v>60</v>
      </c>
      <c r="E101" s="346" t="s">
        <v>1627</v>
      </c>
      <c r="F101" s="345" t="s">
        <v>1109</v>
      </c>
      <c r="G101" s="341" t="s">
        <v>791</v>
      </c>
      <c r="H101" s="342"/>
      <c r="I101" s="21" t="s">
        <v>529</v>
      </c>
      <c r="J101" s="26">
        <v>5</v>
      </c>
      <c r="K101" s="314"/>
      <c r="L101" s="308">
        <v>5</v>
      </c>
      <c r="M101" s="308">
        <v>10</v>
      </c>
      <c r="N101" s="343">
        <v>49</v>
      </c>
      <c r="O101" s="308"/>
      <c r="P101" s="343"/>
      <c r="Q101" s="343"/>
      <c r="R101" s="308"/>
      <c r="S101" s="308"/>
      <c r="T101" s="344"/>
      <c r="U101" s="343">
        <v>5</v>
      </c>
      <c r="V101" s="308"/>
      <c r="W101" s="343"/>
      <c r="X101" s="344"/>
      <c r="Y101" s="21"/>
      <c r="Z101" s="215"/>
      <c r="AA101" s="230"/>
      <c r="AB101" s="235" t="s">
        <v>1329</v>
      </c>
      <c r="AC101" s="232"/>
      <c r="AD101" s="208"/>
      <c r="AE101" s="215"/>
      <c r="AF101" s="208"/>
      <c r="AG101" s="215">
        <v>5</v>
      </c>
      <c r="AH101" s="215">
        <v>49</v>
      </c>
      <c r="AI101" s="233"/>
      <c r="AJ101" s="215">
        <v>5</v>
      </c>
      <c r="AK101" s="215"/>
      <c r="AL101" s="233"/>
      <c r="AM101" s="215"/>
      <c r="AN101" s="215"/>
      <c r="AO101" s="5"/>
      <c r="AP101" s="5"/>
      <c r="AQ101" s="308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</row>
    <row r="102" spans="1:92" s="1" customFormat="1" ht="12">
      <c r="A102" s="5"/>
      <c r="B102" s="358"/>
      <c r="C102" s="358"/>
      <c r="D102" s="358"/>
      <c r="E102" s="346"/>
      <c r="F102" s="346"/>
      <c r="G102" s="341" t="s">
        <v>670</v>
      </c>
      <c r="H102" s="342"/>
      <c r="I102" s="55" t="s">
        <v>1872</v>
      </c>
      <c r="J102" s="58">
        <v>1</v>
      </c>
      <c r="K102" s="314"/>
      <c r="L102" s="308"/>
      <c r="M102" s="308"/>
      <c r="N102" s="343"/>
      <c r="O102" s="308"/>
      <c r="P102" s="343"/>
      <c r="Q102" s="343"/>
      <c r="R102" s="308"/>
      <c r="S102" s="308"/>
      <c r="T102" s="344"/>
      <c r="U102" s="343"/>
      <c r="V102" s="308"/>
      <c r="W102" s="343"/>
      <c r="X102" s="344"/>
      <c r="Y102" s="21" t="s">
        <v>1588</v>
      </c>
      <c r="Z102" s="215"/>
      <c r="AA102" s="230"/>
      <c r="AB102" s="235" t="s">
        <v>1329</v>
      </c>
      <c r="AC102" s="232"/>
      <c r="AD102" s="208"/>
      <c r="AE102" s="215"/>
      <c r="AF102" s="208"/>
      <c r="AG102" s="215"/>
      <c r="AH102" s="215"/>
      <c r="AI102" s="233"/>
      <c r="AJ102" s="215"/>
      <c r="AK102" s="215"/>
      <c r="AL102" s="233"/>
      <c r="AM102" s="215"/>
      <c r="AN102" s="215"/>
      <c r="AO102" s="5"/>
      <c r="AP102" s="5"/>
      <c r="AQ102" s="308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</row>
    <row r="103" spans="1:92" s="1" customFormat="1" ht="12">
      <c r="A103" s="5"/>
      <c r="B103" s="358"/>
      <c r="C103" s="358"/>
      <c r="D103" s="358"/>
      <c r="E103" s="346"/>
      <c r="F103" s="346"/>
      <c r="G103" s="43"/>
      <c r="H103" s="22" t="s">
        <v>675</v>
      </c>
      <c r="I103" s="21" t="s">
        <v>1106</v>
      </c>
      <c r="J103" s="26">
        <v>5</v>
      </c>
      <c r="K103" s="314"/>
      <c r="L103" s="308"/>
      <c r="M103" s="308"/>
      <c r="N103" s="343"/>
      <c r="O103" s="308"/>
      <c r="P103" s="343"/>
      <c r="Q103" s="343"/>
      <c r="R103" s="308"/>
      <c r="S103" s="308"/>
      <c r="T103" s="344"/>
      <c r="U103" s="343"/>
      <c r="V103" s="308"/>
      <c r="W103" s="343"/>
      <c r="X103" s="344"/>
      <c r="Y103" s="21"/>
      <c r="Z103" s="215"/>
      <c r="AA103" s="230"/>
      <c r="AB103" s="235" t="s">
        <v>1329</v>
      </c>
      <c r="AC103" s="232"/>
      <c r="AD103" s="208"/>
      <c r="AE103" s="215"/>
      <c r="AF103" s="208"/>
      <c r="AG103" s="215"/>
      <c r="AH103" s="215"/>
      <c r="AI103" s="233"/>
      <c r="AJ103" s="215"/>
      <c r="AK103" s="215"/>
      <c r="AL103" s="233"/>
      <c r="AM103" s="215"/>
      <c r="AN103" s="215"/>
      <c r="AO103" s="5"/>
      <c r="AP103" s="5"/>
      <c r="AQ103" s="308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s="1" customFormat="1" ht="12">
      <c r="A104" s="5"/>
      <c r="B104" s="358"/>
      <c r="C104" s="358"/>
      <c r="D104" s="358"/>
      <c r="E104" s="346"/>
      <c r="F104" s="346"/>
      <c r="G104" s="43"/>
      <c r="H104" s="22" t="s">
        <v>1098</v>
      </c>
      <c r="I104" s="55" t="s">
        <v>1872</v>
      </c>
      <c r="J104" s="58">
        <v>8</v>
      </c>
      <c r="K104" s="314"/>
      <c r="L104" s="308"/>
      <c r="M104" s="308"/>
      <c r="N104" s="343"/>
      <c r="O104" s="308"/>
      <c r="P104" s="343"/>
      <c r="Q104" s="343"/>
      <c r="R104" s="308"/>
      <c r="S104" s="308"/>
      <c r="T104" s="344"/>
      <c r="U104" s="343"/>
      <c r="V104" s="308"/>
      <c r="W104" s="343"/>
      <c r="X104" s="344"/>
      <c r="Y104" s="21" t="s">
        <v>1591</v>
      </c>
      <c r="Z104" s="215"/>
      <c r="AA104" s="230"/>
      <c r="AB104" s="235" t="s">
        <v>1329</v>
      </c>
      <c r="AC104" s="232"/>
      <c r="AD104" s="208"/>
      <c r="AE104" s="215"/>
      <c r="AF104" s="208"/>
      <c r="AG104" s="215"/>
      <c r="AH104" s="215"/>
      <c r="AI104" s="233"/>
      <c r="AJ104" s="215"/>
      <c r="AK104" s="215"/>
      <c r="AL104" s="233"/>
      <c r="AM104" s="215"/>
      <c r="AN104" s="215"/>
      <c r="AO104" s="5"/>
      <c r="AP104" s="5"/>
      <c r="AQ104" s="308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s="1" customFormat="1" ht="12">
      <c r="A105" s="5"/>
      <c r="B105" s="358"/>
      <c r="C105" s="358"/>
      <c r="D105" s="358"/>
      <c r="E105" s="346"/>
      <c r="F105" s="346"/>
      <c r="G105" s="341" t="s">
        <v>1589</v>
      </c>
      <c r="H105" s="342"/>
      <c r="I105" s="55" t="s">
        <v>1585</v>
      </c>
      <c r="J105" s="58" t="s">
        <v>1592</v>
      </c>
      <c r="K105" s="314"/>
      <c r="L105" s="308"/>
      <c r="M105" s="308"/>
      <c r="N105" s="343"/>
      <c r="O105" s="308"/>
      <c r="P105" s="343"/>
      <c r="Q105" s="343"/>
      <c r="R105" s="308"/>
      <c r="S105" s="308"/>
      <c r="T105" s="344"/>
      <c r="U105" s="343"/>
      <c r="V105" s="308"/>
      <c r="W105" s="343"/>
      <c r="X105" s="344"/>
      <c r="Y105" s="21" t="s">
        <v>1591</v>
      </c>
      <c r="Z105" s="215"/>
      <c r="AA105" s="230"/>
      <c r="AB105" s="235" t="s">
        <v>1329</v>
      </c>
      <c r="AC105" s="232"/>
      <c r="AD105" s="208"/>
      <c r="AE105" s="215"/>
      <c r="AF105" s="208"/>
      <c r="AG105" s="215"/>
      <c r="AH105" s="215"/>
      <c r="AI105" s="233"/>
      <c r="AJ105" s="215"/>
      <c r="AK105" s="215"/>
      <c r="AL105" s="233"/>
      <c r="AM105" s="215"/>
      <c r="AN105" s="215"/>
      <c r="AO105" s="5"/>
      <c r="AP105" s="5"/>
      <c r="AQ105" s="308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s="1" customFormat="1" ht="12">
      <c r="A106" s="5"/>
      <c r="B106" s="358"/>
      <c r="C106" s="358"/>
      <c r="D106" s="358"/>
      <c r="E106" s="346"/>
      <c r="F106" s="346"/>
      <c r="G106" s="341" t="s">
        <v>1590</v>
      </c>
      <c r="H106" s="342"/>
      <c r="I106" s="28" t="s">
        <v>1874</v>
      </c>
      <c r="J106" s="59" t="s">
        <v>1593</v>
      </c>
      <c r="K106" s="314"/>
      <c r="L106" s="308"/>
      <c r="M106" s="308"/>
      <c r="N106" s="343"/>
      <c r="O106" s="308"/>
      <c r="P106" s="343"/>
      <c r="Q106" s="343"/>
      <c r="R106" s="308"/>
      <c r="S106" s="308"/>
      <c r="T106" s="344"/>
      <c r="U106" s="343"/>
      <c r="V106" s="308"/>
      <c r="W106" s="343"/>
      <c r="X106" s="344"/>
      <c r="Y106" s="21" t="s">
        <v>1591</v>
      </c>
      <c r="Z106" s="215"/>
      <c r="AA106" s="230"/>
      <c r="AB106" s="235" t="s">
        <v>1329</v>
      </c>
      <c r="AC106" s="232"/>
      <c r="AD106" s="208"/>
      <c r="AE106" s="215"/>
      <c r="AF106" s="208"/>
      <c r="AG106" s="215"/>
      <c r="AH106" s="215"/>
      <c r="AI106" s="233"/>
      <c r="AJ106" s="215"/>
      <c r="AK106" s="215"/>
      <c r="AL106" s="233"/>
      <c r="AM106" s="215"/>
      <c r="AN106" s="215"/>
      <c r="AO106" s="5"/>
      <c r="AP106" s="5"/>
      <c r="AQ106" s="308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</row>
    <row r="107" spans="1:92" s="1" customFormat="1" ht="12">
      <c r="A107" s="5"/>
      <c r="B107" s="358"/>
      <c r="C107" s="358"/>
      <c r="D107" s="358"/>
      <c r="E107" s="346"/>
      <c r="F107" s="346"/>
      <c r="G107" s="359" t="s">
        <v>1887</v>
      </c>
      <c r="H107" s="360"/>
      <c r="I107" s="21" t="s">
        <v>901</v>
      </c>
      <c r="J107" s="26"/>
      <c r="K107" s="314"/>
      <c r="L107" s="308"/>
      <c r="M107" s="308"/>
      <c r="N107" s="343"/>
      <c r="O107" s="308"/>
      <c r="P107" s="343"/>
      <c r="Q107" s="343"/>
      <c r="R107" s="308"/>
      <c r="S107" s="308"/>
      <c r="T107" s="344"/>
      <c r="U107" s="343"/>
      <c r="V107" s="308"/>
      <c r="W107" s="343"/>
      <c r="X107" s="344"/>
      <c r="Y107" s="21"/>
      <c r="Z107" s="215"/>
      <c r="AA107" s="230"/>
      <c r="AB107" s="235" t="s">
        <v>1329</v>
      </c>
      <c r="AC107" s="232"/>
      <c r="AD107" s="208"/>
      <c r="AE107" s="215"/>
      <c r="AF107" s="208"/>
      <c r="AG107" s="215"/>
      <c r="AH107" s="215"/>
      <c r="AI107" s="233"/>
      <c r="AJ107" s="215"/>
      <c r="AK107" s="215"/>
      <c r="AL107" s="233"/>
      <c r="AM107" s="215"/>
      <c r="AN107" s="215"/>
      <c r="AO107" s="5"/>
      <c r="AP107" s="5"/>
      <c r="AQ107" s="308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</row>
    <row r="108" spans="1:92" s="1" customFormat="1" ht="3.75" customHeight="1">
      <c r="A108" s="5"/>
      <c r="B108" s="42"/>
      <c r="C108" s="41"/>
      <c r="D108" s="42"/>
      <c r="E108" s="40"/>
      <c r="F108" s="40"/>
      <c r="G108" s="42"/>
      <c r="H108" s="42"/>
      <c r="I108" s="42"/>
      <c r="J108" s="42"/>
      <c r="K108" s="42"/>
      <c r="L108" s="42"/>
      <c r="M108" s="42"/>
      <c r="N108" s="42"/>
      <c r="O108" s="42"/>
      <c r="P108" s="107"/>
      <c r="Q108" s="107"/>
      <c r="R108" s="42"/>
      <c r="S108" s="42"/>
      <c r="T108" s="110"/>
      <c r="U108" s="107"/>
      <c r="V108" s="42"/>
      <c r="W108" s="107"/>
      <c r="X108" s="110"/>
      <c r="Y108" s="42"/>
      <c r="Z108" s="215"/>
      <c r="AA108" s="230"/>
      <c r="AB108" s="224"/>
      <c r="AC108" s="232"/>
      <c r="AD108" s="208"/>
      <c r="AE108" s="215"/>
      <c r="AF108" s="208"/>
      <c r="AG108" s="215"/>
      <c r="AH108" s="215"/>
      <c r="AI108" s="233"/>
      <c r="AJ108" s="215"/>
      <c r="AK108" s="215"/>
      <c r="AL108" s="233"/>
      <c r="AM108" s="215"/>
      <c r="AN108" s="215"/>
      <c r="AO108" s="5"/>
      <c r="AP108" s="5"/>
      <c r="AQ108" s="42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</row>
    <row r="109" spans="1:92" s="1" customFormat="1" ht="12" customHeight="1">
      <c r="A109" s="5"/>
      <c r="B109" s="287" t="s">
        <v>741</v>
      </c>
      <c r="C109" s="287">
        <v>5</v>
      </c>
      <c r="D109" s="287">
        <v>60</v>
      </c>
      <c r="E109" s="348" t="s">
        <v>847</v>
      </c>
      <c r="F109" s="348" t="s">
        <v>920</v>
      </c>
      <c r="G109" s="341" t="s">
        <v>792</v>
      </c>
      <c r="H109" s="342"/>
      <c r="I109" s="21" t="s">
        <v>902</v>
      </c>
      <c r="J109" s="26">
        <v>30</v>
      </c>
      <c r="K109" s="314"/>
      <c r="L109" s="308"/>
      <c r="M109" s="308">
        <v>6</v>
      </c>
      <c r="N109" s="343">
        <v>41</v>
      </c>
      <c r="O109" s="308"/>
      <c r="P109" s="343">
        <v>230</v>
      </c>
      <c r="Q109" s="343"/>
      <c r="R109" s="308"/>
      <c r="S109" s="308"/>
      <c r="T109" s="344"/>
      <c r="U109" s="343"/>
      <c r="V109" s="308"/>
      <c r="W109" s="343"/>
      <c r="X109" s="344"/>
      <c r="Y109" s="21"/>
      <c r="Z109" s="215"/>
      <c r="AA109" s="230"/>
      <c r="AB109" s="235" t="s">
        <v>1329</v>
      </c>
      <c r="AC109" s="232"/>
      <c r="AD109" s="208"/>
      <c r="AE109" s="215"/>
      <c r="AF109" s="208"/>
      <c r="AG109" s="215">
        <v>6</v>
      </c>
      <c r="AH109" s="215">
        <v>16</v>
      </c>
      <c r="AI109" s="233"/>
      <c r="AJ109" s="215"/>
      <c r="AK109" s="215">
        <v>230</v>
      </c>
      <c r="AL109" s="233"/>
      <c r="AM109" s="215"/>
      <c r="AN109" s="215"/>
      <c r="AO109" s="5"/>
      <c r="AP109" s="5"/>
      <c r="AQ109" s="308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</row>
    <row r="110" spans="1:92" s="1" customFormat="1" ht="12">
      <c r="A110" s="5"/>
      <c r="B110" s="287"/>
      <c r="C110" s="287"/>
      <c r="D110" s="287"/>
      <c r="E110" s="349"/>
      <c r="F110" s="349"/>
      <c r="G110" s="341" t="s">
        <v>668</v>
      </c>
      <c r="H110" s="342"/>
      <c r="I110" s="28" t="s">
        <v>1874</v>
      </c>
      <c r="J110" s="59">
        <v>1</v>
      </c>
      <c r="K110" s="314"/>
      <c r="L110" s="308"/>
      <c r="M110" s="308"/>
      <c r="N110" s="343"/>
      <c r="O110" s="308"/>
      <c r="P110" s="343"/>
      <c r="Q110" s="343"/>
      <c r="R110" s="308"/>
      <c r="S110" s="308"/>
      <c r="T110" s="344"/>
      <c r="U110" s="343"/>
      <c r="V110" s="308"/>
      <c r="W110" s="343"/>
      <c r="X110" s="344"/>
      <c r="Y110" s="21"/>
      <c r="Z110" s="215"/>
      <c r="AA110" s="230"/>
      <c r="AB110" s="235" t="s">
        <v>1329</v>
      </c>
      <c r="AC110" s="232"/>
      <c r="AD110" s="208"/>
      <c r="AE110" s="215"/>
      <c r="AF110" s="208"/>
      <c r="AG110" s="215"/>
      <c r="AH110" s="215"/>
      <c r="AI110" s="233"/>
      <c r="AJ110" s="215"/>
      <c r="AK110" s="215"/>
      <c r="AL110" s="233"/>
      <c r="AM110" s="215"/>
      <c r="AN110" s="215"/>
      <c r="AO110" s="5"/>
      <c r="AP110" s="5"/>
      <c r="AQ110" s="308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</row>
    <row r="111" spans="1:92" s="1" customFormat="1" ht="12">
      <c r="A111" s="5"/>
      <c r="B111" s="287"/>
      <c r="C111" s="287"/>
      <c r="D111" s="287"/>
      <c r="E111" s="349"/>
      <c r="F111" s="349"/>
      <c r="G111" s="44"/>
      <c r="H111" s="22" t="s">
        <v>669</v>
      </c>
      <c r="I111" s="55" t="s">
        <v>1585</v>
      </c>
      <c r="J111" s="58">
        <v>1</v>
      </c>
      <c r="K111" s="314"/>
      <c r="L111" s="308"/>
      <c r="M111" s="308"/>
      <c r="N111" s="343"/>
      <c r="O111" s="308"/>
      <c r="P111" s="343"/>
      <c r="Q111" s="343"/>
      <c r="R111" s="308"/>
      <c r="S111" s="308"/>
      <c r="T111" s="344"/>
      <c r="U111" s="343"/>
      <c r="V111" s="308"/>
      <c r="W111" s="343"/>
      <c r="X111" s="344"/>
      <c r="Y111" s="21"/>
      <c r="Z111" s="215"/>
      <c r="AA111" s="230"/>
      <c r="AB111" s="235" t="s">
        <v>1329</v>
      </c>
      <c r="AC111" s="232"/>
      <c r="AD111" s="208"/>
      <c r="AE111" s="215"/>
      <c r="AF111" s="208"/>
      <c r="AG111" s="215"/>
      <c r="AH111" s="215"/>
      <c r="AI111" s="233"/>
      <c r="AJ111" s="215"/>
      <c r="AK111" s="215"/>
      <c r="AL111" s="233"/>
      <c r="AM111" s="215"/>
      <c r="AN111" s="215"/>
      <c r="AO111" s="5"/>
      <c r="AP111" s="5"/>
      <c r="AQ111" s="308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s="1" customFormat="1" ht="12">
      <c r="A112" s="5"/>
      <c r="B112" s="287"/>
      <c r="C112" s="287"/>
      <c r="D112" s="287"/>
      <c r="E112" s="349"/>
      <c r="F112" s="349"/>
      <c r="G112" s="44"/>
      <c r="H112" s="60" t="s">
        <v>473</v>
      </c>
      <c r="I112" s="21" t="s">
        <v>1876</v>
      </c>
      <c r="J112" s="26"/>
      <c r="K112" s="314"/>
      <c r="L112" s="308"/>
      <c r="M112" s="308"/>
      <c r="N112" s="343"/>
      <c r="O112" s="308"/>
      <c r="P112" s="343"/>
      <c r="Q112" s="343"/>
      <c r="R112" s="308"/>
      <c r="S112" s="308"/>
      <c r="T112" s="344"/>
      <c r="U112" s="343"/>
      <c r="V112" s="308"/>
      <c r="W112" s="343"/>
      <c r="X112" s="344"/>
      <c r="Y112" s="21"/>
      <c r="Z112" s="215"/>
      <c r="AA112" s="230"/>
      <c r="AB112" s="235" t="s">
        <v>1329</v>
      </c>
      <c r="AC112" s="232"/>
      <c r="AD112" s="208"/>
      <c r="AE112" s="215"/>
      <c r="AF112" s="208"/>
      <c r="AG112" s="215"/>
      <c r="AH112" s="215"/>
      <c r="AI112" s="233"/>
      <c r="AJ112" s="215"/>
      <c r="AK112" s="215"/>
      <c r="AL112" s="233"/>
      <c r="AM112" s="215"/>
      <c r="AN112" s="215"/>
      <c r="AO112" s="5"/>
      <c r="AP112" s="5"/>
      <c r="AQ112" s="308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s="1" customFormat="1" ht="12">
      <c r="A113" s="5"/>
      <c r="B113" s="287"/>
      <c r="C113" s="287"/>
      <c r="D113" s="287"/>
      <c r="E113" s="349"/>
      <c r="F113" s="349"/>
      <c r="G113" s="44"/>
      <c r="H113" s="60" t="s">
        <v>472</v>
      </c>
      <c r="I113" s="55" t="s">
        <v>1585</v>
      </c>
      <c r="J113" s="58">
        <v>8</v>
      </c>
      <c r="K113" s="314"/>
      <c r="L113" s="308"/>
      <c r="M113" s="308"/>
      <c r="N113" s="343"/>
      <c r="O113" s="308"/>
      <c r="P113" s="343"/>
      <c r="Q113" s="343"/>
      <c r="R113" s="308"/>
      <c r="S113" s="308"/>
      <c r="T113" s="344"/>
      <c r="U113" s="343"/>
      <c r="V113" s="308"/>
      <c r="W113" s="343"/>
      <c r="X113" s="344"/>
      <c r="Y113" s="21"/>
      <c r="Z113" s="215"/>
      <c r="AA113" s="230"/>
      <c r="AB113" s="235" t="s">
        <v>1329</v>
      </c>
      <c r="AC113" s="232"/>
      <c r="AD113" s="208"/>
      <c r="AE113" s="215"/>
      <c r="AF113" s="208"/>
      <c r="AG113" s="215"/>
      <c r="AH113" s="215"/>
      <c r="AI113" s="233"/>
      <c r="AJ113" s="215"/>
      <c r="AK113" s="215"/>
      <c r="AL113" s="233"/>
      <c r="AM113" s="215"/>
      <c r="AN113" s="215"/>
      <c r="AO113" s="5"/>
      <c r="AP113" s="5"/>
      <c r="AQ113" s="308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s="1" customFormat="1" ht="12">
      <c r="A114" s="5"/>
      <c r="B114" s="287"/>
      <c r="C114" s="287"/>
      <c r="D114" s="287"/>
      <c r="E114" s="349"/>
      <c r="F114" s="349"/>
      <c r="G114" s="44"/>
      <c r="H114" s="22" t="s">
        <v>774</v>
      </c>
      <c r="I114" s="55" t="s">
        <v>1585</v>
      </c>
      <c r="J114" s="58">
        <v>24</v>
      </c>
      <c r="K114" s="314"/>
      <c r="L114" s="308"/>
      <c r="M114" s="308"/>
      <c r="N114" s="343"/>
      <c r="O114" s="308"/>
      <c r="P114" s="343"/>
      <c r="Q114" s="343"/>
      <c r="R114" s="308"/>
      <c r="S114" s="308"/>
      <c r="T114" s="344"/>
      <c r="U114" s="343"/>
      <c r="V114" s="308"/>
      <c r="W114" s="343"/>
      <c r="X114" s="344"/>
      <c r="Y114" s="21"/>
      <c r="Z114" s="215"/>
      <c r="AA114" s="230"/>
      <c r="AB114" s="235" t="s">
        <v>1329</v>
      </c>
      <c r="AC114" s="232"/>
      <c r="AD114" s="208"/>
      <c r="AE114" s="215"/>
      <c r="AF114" s="208"/>
      <c r="AG114" s="215"/>
      <c r="AH114" s="215"/>
      <c r="AI114" s="233"/>
      <c r="AJ114" s="215"/>
      <c r="AK114" s="215"/>
      <c r="AL114" s="233"/>
      <c r="AM114" s="215"/>
      <c r="AN114" s="215"/>
      <c r="AO114" s="5"/>
      <c r="AP114" s="5"/>
      <c r="AQ114" s="308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s="1" customFormat="1" ht="12">
      <c r="A115" s="5"/>
      <c r="B115" s="287"/>
      <c r="C115" s="287"/>
      <c r="D115" s="287"/>
      <c r="E115" s="349"/>
      <c r="F115" s="349"/>
      <c r="G115" s="44"/>
      <c r="H115" s="22" t="s">
        <v>163</v>
      </c>
      <c r="I115" s="28" t="s">
        <v>1874</v>
      </c>
      <c r="J115" s="59">
        <v>5</v>
      </c>
      <c r="K115" s="314"/>
      <c r="L115" s="308"/>
      <c r="M115" s="308"/>
      <c r="N115" s="343"/>
      <c r="O115" s="308"/>
      <c r="P115" s="343"/>
      <c r="Q115" s="343"/>
      <c r="R115" s="308"/>
      <c r="S115" s="308"/>
      <c r="T115" s="344"/>
      <c r="U115" s="343"/>
      <c r="V115" s="308"/>
      <c r="W115" s="343"/>
      <c r="X115" s="344"/>
      <c r="Y115" s="31"/>
      <c r="Z115" s="215"/>
      <c r="AA115" s="230"/>
      <c r="AB115" s="235" t="s">
        <v>1329</v>
      </c>
      <c r="AC115" s="232"/>
      <c r="AD115" s="208"/>
      <c r="AE115" s="215"/>
      <c r="AF115" s="208"/>
      <c r="AG115" s="215"/>
      <c r="AH115" s="215"/>
      <c r="AI115" s="233"/>
      <c r="AJ115" s="215"/>
      <c r="AK115" s="215"/>
      <c r="AL115" s="233"/>
      <c r="AM115" s="215"/>
      <c r="AN115" s="215"/>
      <c r="AO115" s="5"/>
      <c r="AP115" s="5"/>
      <c r="AQ115" s="308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s="1" customFormat="1" ht="12">
      <c r="A116" s="5"/>
      <c r="B116" s="287"/>
      <c r="C116" s="287"/>
      <c r="D116" s="287"/>
      <c r="E116" s="349"/>
      <c r="F116" s="349"/>
      <c r="G116" s="341" t="s">
        <v>1883</v>
      </c>
      <c r="H116" s="342"/>
      <c r="I116" s="55" t="s">
        <v>1585</v>
      </c>
      <c r="J116" s="58">
        <v>8</v>
      </c>
      <c r="K116" s="314"/>
      <c r="L116" s="308"/>
      <c r="M116" s="308"/>
      <c r="N116" s="343"/>
      <c r="O116" s="308"/>
      <c r="P116" s="343"/>
      <c r="Q116" s="343"/>
      <c r="R116" s="308"/>
      <c r="S116" s="308"/>
      <c r="T116" s="344"/>
      <c r="U116" s="343"/>
      <c r="V116" s="308"/>
      <c r="W116" s="343"/>
      <c r="X116" s="344"/>
      <c r="Y116" s="21"/>
      <c r="Z116" s="215"/>
      <c r="AA116" s="230"/>
      <c r="AB116" s="235" t="s">
        <v>1329</v>
      </c>
      <c r="AC116" s="232"/>
      <c r="AD116" s="208"/>
      <c r="AE116" s="215"/>
      <c r="AF116" s="208"/>
      <c r="AG116" s="215"/>
      <c r="AH116" s="215"/>
      <c r="AI116" s="233"/>
      <c r="AJ116" s="215"/>
      <c r="AK116" s="215"/>
      <c r="AL116" s="233"/>
      <c r="AM116" s="215"/>
      <c r="AN116" s="215"/>
      <c r="AO116" s="5"/>
      <c r="AP116" s="5"/>
      <c r="AQ116" s="308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s="1" customFormat="1" ht="12">
      <c r="A117" s="5"/>
      <c r="B117" s="287"/>
      <c r="C117" s="287"/>
      <c r="D117" s="287"/>
      <c r="E117" s="349"/>
      <c r="F117" s="349"/>
      <c r="G117" s="341" t="s">
        <v>1100</v>
      </c>
      <c r="H117" s="342"/>
      <c r="I117" s="21" t="s">
        <v>1586</v>
      </c>
      <c r="J117" s="26"/>
      <c r="K117" s="314"/>
      <c r="L117" s="308"/>
      <c r="M117" s="308"/>
      <c r="N117" s="343"/>
      <c r="O117" s="308"/>
      <c r="P117" s="343"/>
      <c r="Q117" s="343"/>
      <c r="R117" s="308"/>
      <c r="S117" s="308"/>
      <c r="T117" s="344"/>
      <c r="U117" s="343"/>
      <c r="V117" s="308"/>
      <c r="W117" s="343"/>
      <c r="X117" s="344"/>
      <c r="Y117" s="21"/>
      <c r="Z117" s="215"/>
      <c r="AA117" s="230"/>
      <c r="AB117" s="235" t="s">
        <v>1329</v>
      </c>
      <c r="AC117" s="232"/>
      <c r="AD117" s="208"/>
      <c r="AE117" s="215"/>
      <c r="AF117" s="208"/>
      <c r="AG117" s="215"/>
      <c r="AH117" s="215"/>
      <c r="AI117" s="233"/>
      <c r="AJ117" s="215"/>
      <c r="AK117" s="215"/>
      <c r="AL117" s="233"/>
      <c r="AM117" s="215"/>
      <c r="AN117" s="215"/>
      <c r="AO117" s="5"/>
      <c r="AP117" s="5"/>
      <c r="AQ117" s="308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s="1" customFormat="1" ht="12">
      <c r="A118" s="5"/>
      <c r="B118" s="287"/>
      <c r="C118" s="287"/>
      <c r="D118" s="287"/>
      <c r="E118" s="349"/>
      <c r="F118" s="349"/>
      <c r="G118" s="359" t="s">
        <v>1101</v>
      </c>
      <c r="H118" s="360"/>
      <c r="I118" s="21" t="s">
        <v>902</v>
      </c>
      <c r="J118" s="26">
        <v>200</v>
      </c>
      <c r="K118" s="314"/>
      <c r="L118" s="308"/>
      <c r="M118" s="308"/>
      <c r="N118" s="343"/>
      <c r="O118" s="308"/>
      <c r="P118" s="343"/>
      <c r="Q118" s="343"/>
      <c r="R118" s="308"/>
      <c r="S118" s="308"/>
      <c r="T118" s="344"/>
      <c r="U118" s="343"/>
      <c r="V118" s="308"/>
      <c r="W118" s="343"/>
      <c r="X118" s="344"/>
      <c r="Y118" s="21"/>
      <c r="Z118" s="215"/>
      <c r="AA118" s="230"/>
      <c r="AB118" s="235" t="s">
        <v>1329</v>
      </c>
      <c r="AC118" s="232" t="e">
        <v>#REF!</v>
      </c>
      <c r="AD118" s="208"/>
      <c r="AE118" s="215"/>
      <c r="AF118" s="208"/>
      <c r="AG118" s="215"/>
      <c r="AH118" s="215"/>
      <c r="AI118" s="233"/>
      <c r="AJ118" s="215"/>
      <c r="AK118" s="215"/>
      <c r="AL118" s="233"/>
      <c r="AM118" s="215"/>
      <c r="AN118" s="215"/>
      <c r="AO118" s="5"/>
      <c r="AP118" s="5"/>
      <c r="AQ118" s="308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s="1" customFormat="1" ht="3.75" customHeight="1">
      <c r="A119" s="5"/>
      <c r="B119" s="42"/>
      <c r="C119" s="41"/>
      <c r="D119" s="42"/>
      <c r="E119" s="40"/>
      <c r="F119" s="40"/>
      <c r="G119" s="42"/>
      <c r="H119" s="42"/>
      <c r="I119" s="42"/>
      <c r="J119" s="42"/>
      <c r="K119" s="42"/>
      <c r="L119" s="42"/>
      <c r="M119" s="42"/>
      <c r="N119" s="42"/>
      <c r="O119" s="42"/>
      <c r="P119" s="107"/>
      <c r="Q119" s="107"/>
      <c r="R119" s="42"/>
      <c r="S119" s="42"/>
      <c r="T119" s="110"/>
      <c r="U119" s="107"/>
      <c r="V119" s="42"/>
      <c r="W119" s="107"/>
      <c r="X119" s="110"/>
      <c r="Y119" s="42"/>
      <c r="Z119" s="215"/>
      <c r="AA119" s="230"/>
      <c r="AB119" s="224"/>
      <c r="AC119" s="232"/>
      <c r="AD119" s="208"/>
      <c r="AE119" s="215"/>
      <c r="AF119" s="208"/>
      <c r="AG119" s="215"/>
      <c r="AH119" s="215"/>
      <c r="AI119" s="233"/>
      <c r="AJ119" s="215"/>
      <c r="AK119" s="215"/>
      <c r="AL119" s="233"/>
      <c r="AM119" s="215"/>
      <c r="AN119" s="215"/>
      <c r="AO119" s="5"/>
      <c r="AP119" s="5"/>
      <c r="AQ119" s="42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s="1" customFormat="1" ht="12" customHeight="1">
      <c r="A120" s="5"/>
      <c r="B120" s="361" t="s">
        <v>1701</v>
      </c>
      <c r="C120" s="358" t="s">
        <v>663</v>
      </c>
      <c r="D120" s="358">
        <v>60</v>
      </c>
      <c r="E120" s="345" t="s">
        <v>1499</v>
      </c>
      <c r="F120" s="345" t="s">
        <v>203</v>
      </c>
      <c r="G120" s="341" t="s">
        <v>793</v>
      </c>
      <c r="H120" s="342"/>
      <c r="I120" s="21" t="s">
        <v>529</v>
      </c>
      <c r="J120" s="26">
        <v>5</v>
      </c>
      <c r="K120" s="314"/>
      <c r="L120" s="308"/>
      <c r="M120" s="308">
        <v>16</v>
      </c>
      <c r="N120" s="343">
        <v>64</v>
      </c>
      <c r="O120" s="308"/>
      <c r="P120" s="343"/>
      <c r="Q120" s="343"/>
      <c r="R120" s="308"/>
      <c r="S120" s="308"/>
      <c r="T120" s="344"/>
      <c r="U120" s="343">
        <v>5</v>
      </c>
      <c r="V120" s="308"/>
      <c r="W120" s="343"/>
      <c r="X120" s="344"/>
      <c r="Y120" s="21"/>
      <c r="Z120" s="215"/>
      <c r="AA120" s="230">
        <v>1</v>
      </c>
      <c r="AB120" s="235" t="s">
        <v>1329</v>
      </c>
      <c r="AC120" s="232"/>
      <c r="AD120" s="208"/>
      <c r="AE120" s="215"/>
      <c r="AF120" s="208"/>
      <c r="AG120" s="215">
        <v>11</v>
      </c>
      <c r="AH120" s="215">
        <v>16</v>
      </c>
      <c r="AI120" s="233"/>
      <c r="AJ120" s="215">
        <v>5</v>
      </c>
      <c r="AK120" s="215"/>
      <c r="AL120" s="233"/>
      <c r="AM120" s="215"/>
      <c r="AN120" s="215"/>
      <c r="AO120" s="5"/>
      <c r="AP120" s="5"/>
      <c r="AQ120" s="308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</row>
    <row r="121" spans="1:92" s="1" customFormat="1" ht="12" customHeight="1">
      <c r="A121" s="5"/>
      <c r="B121" s="358"/>
      <c r="C121" s="358"/>
      <c r="D121" s="358"/>
      <c r="E121" s="346"/>
      <c r="F121" s="346"/>
      <c r="G121" s="353" t="s">
        <v>296</v>
      </c>
      <c r="H121" s="342"/>
      <c r="I121" s="28" t="s">
        <v>1587</v>
      </c>
      <c r="J121" s="59">
        <v>1</v>
      </c>
      <c r="K121" s="314"/>
      <c r="L121" s="308"/>
      <c r="M121" s="308"/>
      <c r="N121" s="343"/>
      <c r="O121" s="308"/>
      <c r="P121" s="343"/>
      <c r="Q121" s="343"/>
      <c r="R121" s="308"/>
      <c r="S121" s="308"/>
      <c r="T121" s="344"/>
      <c r="U121" s="343"/>
      <c r="V121" s="308"/>
      <c r="W121" s="343"/>
      <c r="X121" s="344"/>
      <c r="Y121" s="21"/>
      <c r="Z121" s="215"/>
      <c r="AA121" s="230"/>
      <c r="AB121" s="235" t="s">
        <v>1329</v>
      </c>
      <c r="AC121" s="232"/>
      <c r="AD121" s="208"/>
      <c r="AE121" s="215"/>
      <c r="AF121" s="208"/>
      <c r="AG121" s="215"/>
      <c r="AH121" s="215"/>
      <c r="AI121" s="233"/>
      <c r="AJ121" s="215"/>
      <c r="AK121" s="215"/>
      <c r="AL121" s="233"/>
      <c r="AM121" s="215"/>
      <c r="AN121" s="215"/>
      <c r="AO121" s="5"/>
      <c r="AP121" s="5"/>
      <c r="AQ121" s="308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</row>
    <row r="122" spans="1:92" s="1" customFormat="1" ht="12">
      <c r="A122" s="5"/>
      <c r="B122" s="358"/>
      <c r="C122" s="358"/>
      <c r="D122" s="358"/>
      <c r="E122" s="346"/>
      <c r="F122" s="346"/>
      <c r="G122" s="44"/>
      <c r="H122" s="22" t="s">
        <v>1500</v>
      </c>
      <c r="I122" s="21" t="s">
        <v>1584</v>
      </c>
      <c r="J122" s="26"/>
      <c r="K122" s="314"/>
      <c r="L122" s="308"/>
      <c r="M122" s="308"/>
      <c r="N122" s="343"/>
      <c r="O122" s="308"/>
      <c r="P122" s="343"/>
      <c r="Q122" s="343"/>
      <c r="R122" s="308"/>
      <c r="S122" s="308"/>
      <c r="T122" s="344"/>
      <c r="U122" s="343"/>
      <c r="V122" s="308"/>
      <c r="W122" s="343"/>
      <c r="X122" s="344"/>
      <c r="Y122" s="21"/>
      <c r="Z122" s="215"/>
      <c r="AA122" s="230"/>
      <c r="AB122" s="235" t="s">
        <v>1329</v>
      </c>
      <c r="AC122" s="232"/>
      <c r="AD122" s="208"/>
      <c r="AE122" s="215"/>
      <c r="AF122" s="208"/>
      <c r="AG122" s="215"/>
      <c r="AH122" s="215"/>
      <c r="AI122" s="233"/>
      <c r="AJ122" s="215"/>
      <c r="AK122" s="215"/>
      <c r="AL122" s="233"/>
      <c r="AM122" s="215"/>
      <c r="AN122" s="215"/>
      <c r="AO122" s="5"/>
      <c r="AP122" s="5"/>
      <c r="AQ122" s="308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</row>
    <row r="123" spans="1:92" s="1" customFormat="1" ht="12">
      <c r="A123" s="5"/>
      <c r="B123" s="358"/>
      <c r="C123" s="358"/>
      <c r="D123" s="358"/>
      <c r="E123" s="346"/>
      <c r="F123" s="346"/>
      <c r="G123" s="44"/>
      <c r="H123" s="22" t="s">
        <v>1883</v>
      </c>
      <c r="I123" s="55" t="s">
        <v>1585</v>
      </c>
      <c r="J123" s="58" t="s">
        <v>1375</v>
      </c>
      <c r="K123" s="314"/>
      <c r="L123" s="308"/>
      <c r="M123" s="308"/>
      <c r="N123" s="343"/>
      <c r="O123" s="308"/>
      <c r="P123" s="343"/>
      <c r="Q123" s="343"/>
      <c r="R123" s="308"/>
      <c r="S123" s="308"/>
      <c r="T123" s="344"/>
      <c r="U123" s="343"/>
      <c r="V123" s="308"/>
      <c r="W123" s="343"/>
      <c r="X123" s="344"/>
      <c r="Y123" s="21"/>
      <c r="Z123" s="215"/>
      <c r="AA123" s="230"/>
      <c r="AB123" s="235" t="s">
        <v>1329</v>
      </c>
      <c r="AC123" s="232"/>
      <c r="AD123" s="208"/>
      <c r="AE123" s="215"/>
      <c r="AF123" s="208"/>
      <c r="AG123" s="215"/>
      <c r="AH123" s="215"/>
      <c r="AI123" s="233"/>
      <c r="AJ123" s="215"/>
      <c r="AK123" s="215"/>
      <c r="AL123" s="233"/>
      <c r="AM123" s="215"/>
      <c r="AN123" s="215"/>
      <c r="AO123" s="5"/>
      <c r="AP123" s="5"/>
      <c r="AQ123" s="308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</row>
    <row r="124" spans="1:92" s="1" customFormat="1" ht="12">
      <c r="A124" s="5"/>
      <c r="B124" s="358"/>
      <c r="C124" s="358"/>
      <c r="D124" s="358"/>
      <c r="E124" s="346"/>
      <c r="F124" s="346"/>
      <c r="G124" s="44"/>
      <c r="H124" s="22" t="s">
        <v>163</v>
      </c>
      <c r="I124" s="28" t="s">
        <v>1874</v>
      </c>
      <c r="J124" s="59">
        <v>5</v>
      </c>
      <c r="K124" s="314"/>
      <c r="L124" s="308"/>
      <c r="M124" s="308"/>
      <c r="N124" s="343"/>
      <c r="O124" s="308"/>
      <c r="P124" s="343"/>
      <c r="Q124" s="343"/>
      <c r="R124" s="308"/>
      <c r="S124" s="308"/>
      <c r="T124" s="344"/>
      <c r="U124" s="343"/>
      <c r="V124" s="308"/>
      <c r="W124" s="343"/>
      <c r="X124" s="344"/>
      <c r="Y124" s="31"/>
      <c r="Z124" s="215"/>
      <c r="AA124" s="230"/>
      <c r="AB124" s="235" t="s">
        <v>1329</v>
      </c>
      <c r="AC124" s="232"/>
      <c r="AD124" s="208"/>
      <c r="AE124" s="215"/>
      <c r="AF124" s="208"/>
      <c r="AG124" s="215"/>
      <c r="AH124" s="215"/>
      <c r="AI124" s="233"/>
      <c r="AJ124" s="215"/>
      <c r="AK124" s="215"/>
      <c r="AL124" s="233"/>
      <c r="AM124" s="215"/>
      <c r="AN124" s="215"/>
      <c r="AO124" s="5"/>
      <c r="AP124" s="5"/>
      <c r="AQ124" s="308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</row>
    <row r="125" spans="1:92" s="1" customFormat="1" ht="12">
      <c r="A125" s="5"/>
      <c r="B125" s="358"/>
      <c r="C125" s="358"/>
      <c r="D125" s="358"/>
      <c r="E125" s="346"/>
      <c r="F125" s="346"/>
      <c r="G125" s="341" t="s">
        <v>1568</v>
      </c>
      <c r="H125" s="342"/>
      <c r="I125" s="55" t="s">
        <v>1585</v>
      </c>
      <c r="J125" s="58" t="s">
        <v>1592</v>
      </c>
      <c r="K125" s="314"/>
      <c r="L125" s="308"/>
      <c r="M125" s="308"/>
      <c r="N125" s="343"/>
      <c r="O125" s="308"/>
      <c r="P125" s="343"/>
      <c r="Q125" s="343"/>
      <c r="R125" s="308"/>
      <c r="S125" s="308"/>
      <c r="T125" s="344"/>
      <c r="U125" s="343"/>
      <c r="V125" s="308"/>
      <c r="W125" s="343"/>
      <c r="X125" s="344"/>
      <c r="Y125" s="21"/>
      <c r="Z125" s="215"/>
      <c r="AA125" s="230"/>
      <c r="AB125" s="235" t="s">
        <v>1329</v>
      </c>
      <c r="AC125" s="232"/>
      <c r="AD125" s="208"/>
      <c r="AE125" s="215"/>
      <c r="AF125" s="208"/>
      <c r="AG125" s="215"/>
      <c r="AH125" s="215"/>
      <c r="AI125" s="233"/>
      <c r="AJ125" s="215"/>
      <c r="AK125" s="215"/>
      <c r="AL125" s="233"/>
      <c r="AM125" s="215"/>
      <c r="AN125" s="215"/>
      <c r="AO125" s="5"/>
      <c r="AP125" s="5"/>
      <c r="AQ125" s="308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</row>
    <row r="126" spans="1:92" s="1" customFormat="1" ht="12">
      <c r="A126" s="5"/>
      <c r="B126" s="358"/>
      <c r="C126" s="358"/>
      <c r="D126" s="358"/>
      <c r="E126" s="346"/>
      <c r="F126" s="346"/>
      <c r="G126" s="341" t="s">
        <v>1569</v>
      </c>
      <c r="H126" s="342"/>
      <c r="I126" s="28" t="s">
        <v>1874</v>
      </c>
      <c r="J126" s="59" t="s">
        <v>1593</v>
      </c>
      <c r="K126" s="314"/>
      <c r="L126" s="308"/>
      <c r="M126" s="308"/>
      <c r="N126" s="343"/>
      <c r="O126" s="308"/>
      <c r="P126" s="343"/>
      <c r="Q126" s="343"/>
      <c r="R126" s="308"/>
      <c r="S126" s="308"/>
      <c r="T126" s="344"/>
      <c r="U126" s="343"/>
      <c r="V126" s="308"/>
      <c r="W126" s="343"/>
      <c r="X126" s="344"/>
      <c r="Y126" s="21"/>
      <c r="Z126" s="215"/>
      <c r="AA126" s="230"/>
      <c r="AB126" s="235" t="s">
        <v>1329</v>
      </c>
      <c r="AC126" s="232"/>
      <c r="AD126" s="208"/>
      <c r="AE126" s="215"/>
      <c r="AF126" s="208"/>
      <c r="AG126" s="215"/>
      <c r="AH126" s="215"/>
      <c r="AI126" s="233"/>
      <c r="AJ126" s="215"/>
      <c r="AK126" s="215"/>
      <c r="AL126" s="233"/>
      <c r="AM126" s="215"/>
      <c r="AN126" s="215"/>
      <c r="AO126" s="5"/>
      <c r="AP126" s="5"/>
      <c r="AQ126" s="308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</row>
    <row r="127" spans="1:92" s="1" customFormat="1" ht="12">
      <c r="A127" s="5"/>
      <c r="B127" s="358"/>
      <c r="C127" s="358"/>
      <c r="D127" s="358"/>
      <c r="E127" s="346"/>
      <c r="F127" s="346"/>
      <c r="G127" s="359" t="s">
        <v>1501</v>
      </c>
      <c r="H127" s="360"/>
      <c r="I127" s="21" t="s">
        <v>901</v>
      </c>
      <c r="J127" s="26"/>
      <c r="K127" s="314"/>
      <c r="L127" s="308"/>
      <c r="M127" s="308"/>
      <c r="N127" s="343"/>
      <c r="O127" s="308"/>
      <c r="P127" s="343"/>
      <c r="Q127" s="343"/>
      <c r="R127" s="308"/>
      <c r="S127" s="308"/>
      <c r="T127" s="344"/>
      <c r="U127" s="343"/>
      <c r="V127" s="308"/>
      <c r="W127" s="343"/>
      <c r="X127" s="344"/>
      <c r="Y127" s="21"/>
      <c r="Z127" s="215"/>
      <c r="AA127" s="230"/>
      <c r="AB127" s="235" t="s">
        <v>1329</v>
      </c>
      <c r="AC127" s="232"/>
      <c r="AD127" s="208"/>
      <c r="AE127" s="215"/>
      <c r="AF127" s="208"/>
      <c r="AG127" s="215"/>
      <c r="AH127" s="215"/>
      <c r="AI127" s="233"/>
      <c r="AJ127" s="215"/>
      <c r="AK127" s="215"/>
      <c r="AL127" s="233"/>
      <c r="AM127" s="215"/>
      <c r="AN127" s="215"/>
      <c r="AO127" s="5"/>
      <c r="AP127" s="5"/>
      <c r="AQ127" s="308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</row>
    <row r="128" spans="1:92" s="1" customFormat="1" ht="3.75" customHeight="1">
      <c r="A128" s="5"/>
      <c r="B128" s="42"/>
      <c r="C128" s="41"/>
      <c r="D128" s="42"/>
      <c r="E128" s="40"/>
      <c r="F128" s="40"/>
      <c r="G128" s="42"/>
      <c r="H128" s="42"/>
      <c r="I128" s="42"/>
      <c r="J128" s="42"/>
      <c r="K128" s="42"/>
      <c r="L128" s="42"/>
      <c r="M128" s="42"/>
      <c r="N128" s="42"/>
      <c r="O128" s="42"/>
      <c r="P128" s="107"/>
      <c r="Q128" s="107"/>
      <c r="R128" s="42"/>
      <c r="S128" s="42"/>
      <c r="T128" s="110"/>
      <c r="U128" s="107"/>
      <c r="V128" s="42"/>
      <c r="W128" s="107"/>
      <c r="X128" s="110"/>
      <c r="Y128" s="42"/>
      <c r="Z128" s="215"/>
      <c r="AA128" s="230"/>
      <c r="AB128" s="224"/>
      <c r="AC128" s="232"/>
      <c r="AD128" s="208"/>
      <c r="AE128" s="215"/>
      <c r="AF128" s="208"/>
      <c r="AG128" s="215"/>
      <c r="AH128" s="215"/>
      <c r="AI128" s="233"/>
      <c r="AJ128" s="215"/>
      <c r="AK128" s="215"/>
      <c r="AL128" s="233"/>
      <c r="AM128" s="215"/>
      <c r="AN128" s="215"/>
      <c r="AO128" s="5"/>
      <c r="AP128" s="5"/>
      <c r="AQ128" s="42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</row>
    <row r="129" spans="1:92" s="1" customFormat="1" ht="12" customHeight="1">
      <c r="A129" s="5"/>
      <c r="B129" s="358" t="s">
        <v>1623</v>
      </c>
      <c r="C129" s="358" t="s">
        <v>663</v>
      </c>
      <c r="D129" s="358">
        <v>60</v>
      </c>
      <c r="E129" s="345" t="s">
        <v>848</v>
      </c>
      <c r="F129" s="345" t="s">
        <v>2118</v>
      </c>
      <c r="G129" s="341" t="s">
        <v>794</v>
      </c>
      <c r="H129" s="342"/>
      <c r="I129" s="21" t="s">
        <v>529</v>
      </c>
      <c r="J129" s="26">
        <v>5</v>
      </c>
      <c r="K129" s="314"/>
      <c r="L129" s="308"/>
      <c r="M129" s="308">
        <v>10</v>
      </c>
      <c r="N129" s="343">
        <v>40</v>
      </c>
      <c r="O129" s="308"/>
      <c r="P129" s="343"/>
      <c r="Q129" s="343"/>
      <c r="R129" s="352">
        <v>2</v>
      </c>
      <c r="S129" s="308">
        <v>12</v>
      </c>
      <c r="T129" s="344">
        <v>10</v>
      </c>
      <c r="U129" s="343">
        <v>5</v>
      </c>
      <c r="V129" s="308"/>
      <c r="W129" s="343"/>
      <c r="X129" s="344"/>
      <c r="Y129" s="21"/>
      <c r="Z129" s="215"/>
      <c r="AA129" s="230">
        <v>1</v>
      </c>
      <c r="AB129" s="231" t="s">
        <v>1458</v>
      </c>
      <c r="AC129" s="232"/>
      <c r="AD129" s="208"/>
      <c r="AE129" s="215"/>
      <c r="AF129" s="208"/>
      <c r="AG129" s="215"/>
      <c r="AH129" s="215"/>
      <c r="AI129" s="233"/>
      <c r="AJ129" s="215"/>
      <c r="AK129" s="215"/>
      <c r="AL129" s="233"/>
      <c r="AM129" s="215"/>
      <c r="AN129" s="215"/>
      <c r="AO129" s="5"/>
      <c r="AP129" s="5"/>
      <c r="AQ129" s="308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</row>
    <row r="130" spans="1:92" s="1" customFormat="1" ht="12">
      <c r="A130" s="5"/>
      <c r="B130" s="358"/>
      <c r="C130" s="358"/>
      <c r="D130" s="358"/>
      <c r="E130" s="345"/>
      <c r="F130" s="345"/>
      <c r="G130" s="341" t="s">
        <v>751</v>
      </c>
      <c r="H130" s="342"/>
      <c r="I130" s="21" t="s">
        <v>905</v>
      </c>
      <c r="J130" s="26">
        <v>10</v>
      </c>
      <c r="K130" s="314"/>
      <c r="L130" s="308"/>
      <c r="M130" s="308"/>
      <c r="N130" s="343"/>
      <c r="O130" s="308"/>
      <c r="P130" s="343"/>
      <c r="Q130" s="343"/>
      <c r="R130" s="352"/>
      <c r="S130" s="308"/>
      <c r="T130" s="344"/>
      <c r="U130" s="343"/>
      <c r="V130" s="308"/>
      <c r="W130" s="343"/>
      <c r="X130" s="344"/>
      <c r="Y130" s="21"/>
      <c r="Z130" s="215"/>
      <c r="AA130" s="230"/>
      <c r="AB130" s="231"/>
      <c r="AC130" s="232"/>
      <c r="AD130" s="208"/>
      <c r="AE130" s="215"/>
      <c r="AF130" s="208"/>
      <c r="AG130" s="215"/>
      <c r="AH130" s="215"/>
      <c r="AI130" s="233"/>
      <c r="AJ130" s="215"/>
      <c r="AK130" s="215"/>
      <c r="AL130" s="233"/>
      <c r="AM130" s="215"/>
      <c r="AN130" s="215"/>
      <c r="AO130" s="5"/>
      <c r="AP130" s="5"/>
      <c r="AQ130" s="308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</row>
    <row r="131" spans="1:92" s="1" customFormat="1" ht="12">
      <c r="A131" s="5"/>
      <c r="B131" s="358"/>
      <c r="C131" s="358"/>
      <c r="D131" s="358"/>
      <c r="E131" s="346"/>
      <c r="F131" s="346"/>
      <c r="G131" s="44"/>
      <c r="H131" s="22" t="s">
        <v>1901</v>
      </c>
      <c r="I131" s="55" t="s">
        <v>617</v>
      </c>
      <c r="J131" s="58">
        <v>50</v>
      </c>
      <c r="K131" s="314"/>
      <c r="L131" s="308"/>
      <c r="M131" s="308"/>
      <c r="N131" s="343"/>
      <c r="O131" s="308"/>
      <c r="P131" s="343"/>
      <c r="Q131" s="343"/>
      <c r="R131" s="352"/>
      <c r="S131" s="308"/>
      <c r="T131" s="344"/>
      <c r="U131" s="343"/>
      <c r="V131" s="308"/>
      <c r="W131" s="343"/>
      <c r="X131" s="344"/>
      <c r="Y131" s="21"/>
      <c r="Z131" s="215"/>
      <c r="AA131" s="230"/>
      <c r="AB131" s="224"/>
      <c r="AC131" s="232"/>
      <c r="AD131" s="208"/>
      <c r="AE131" s="215"/>
      <c r="AF131" s="208"/>
      <c r="AG131" s="215"/>
      <c r="AH131" s="215"/>
      <c r="AI131" s="233"/>
      <c r="AJ131" s="215"/>
      <c r="AK131" s="215"/>
      <c r="AL131" s="233"/>
      <c r="AM131" s="215"/>
      <c r="AN131" s="215"/>
      <c r="AO131" s="5"/>
      <c r="AP131" s="5"/>
      <c r="AQ131" s="308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</row>
    <row r="132" spans="1:92" s="1" customFormat="1" ht="12">
      <c r="A132" s="5"/>
      <c r="B132" s="358"/>
      <c r="C132" s="358"/>
      <c r="D132" s="358"/>
      <c r="E132" s="346"/>
      <c r="F132" s="346"/>
      <c r="G132" s="44"/>
      <c r="H132" s="22" t="s">
        <v>1903</v>
      </c>
      <c r="I132" s="21" t="s">
        <v>904</v>
      </c>
      <c r="J132" s="26">
        <v>2</v>
      </c>
      <c r="K132" s="314"/>
      <c r="L132" s="308"/>
      <c r="M132" s="308"/>
      <c r="N132" s="343"/>
      <c r="O132" s="308"/>
      <c r="P132" s="343"/>
      <c r="Q132" s="343"/>
      <c r="R132" s="352"/>
      <c r="S132" s="308"/>
      <c r="T132" s="344"/>
      <c r="U132" s="343"/>
      <c r="V132" s="308"/>
      <c r="W132" s="343"/>
      <c r="X132" s="344"/>
      <c r="Y132" s="21"/>
      <c r="Z132" s="215"/>
      <c r="AA132" s="230"/>
      <c r="AB132" s="224"/>
      <c r="AC132" s="232"/>
      <c r="AD132" s="208"/>
      <c r="AE132" s="215"/>
      <c r="AF132" s="208"/>
      <c r="AG132" s="215"/>
      <c r="AH132" s="215"/>
      <c r="AI132" s="233"/>
      <c r="AJ132" s="215"/>
      <c r="AK132" s="215"/>
      <c r="AL132" s="233"/>
      <c r="AM132" s="215"/>
      <c r="AN132" s="215"/>
      <c r="AO132" s="5"/>
      <c r="AP132" s="5"/>
      <c r="AQ132" s="308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</row>
    <row r="133" spans="1:92" s="1" customFormat="1" ht="12">
      <c r="A133" s="5"/>
      <c r="B133" s="358"/>
      <c r="C133" s="358"/>
      <c r="D133" s="358"/>
      <c r="E133" s="346"/>
      <c r="F133" s="346"/>
      <c r="G133" s="44"/>
      <c r="H133" s="22" t="s">
        <v>1902</v>
      </c>
      <c r="I133" s="21" t="s">
        <v>904</v>
      </c>
      <c r="J133" s="26">
        <v>12</v>
      </c>
      <c r="K133" s="314"/>
      <c r="L133" s="308"/>
      <c r="M133" s="308"/>
      <c r="N133" s="343"/>
      <c r="O133" s="308"/>
      <c r="P133" s="343"/>
      <c r="Q133" s="343"/>
      <c r="R133" s="352"/>
      <c r="S133" s="308"/>
      <c r="T133" s="344"/>
      <c r="U133" s="343"/>
      <c r="V133" s="308"/>
      <c r="W133" s="343"/>
      <c r="X133" s="344"/>
      <c r="Y133" s="31"/>
      <c r="Z133" s="215"/>
      <c r="AA133" s="230"/>
      <c r="AB133" s="224"/>
      <c r="AC133" s="232"/>
      <c r="AD133" s="208"/>
      <c r="AE133" s="215"/>
      <c r="AF133" s="208"/>
      <c r="AG133" s="215"/>
      <c r="AH133" s="215"/>
      <c r="AI133" s="233"/>
      <c r="AJ133" s="215"/>
      <c r="AK133" s="215"/>
      <c r="AL133" s="233"/>
      <c r="AM133" s="215"/>
      <c r="AN133" s="215"/>
      <c r="AO133" s="5"/>
      <c r="AP133" s="5"/>
      <c r="AQ133" s="308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</row>
    <row r="134" spans="1:92" s="1" customFormat="1" ht="12">
      <c r="A134" s="5"/>
      <c r="B134" s="358"/>
      <c r="C134" s="358"/>
      <c r="D134" s="358"/>
      <c r="E134" s="346"/>
      <c r="F134" s="346"/>
      <c r="G134" s="341" t="s">
        <v>199</v>
      </c>
      <c r="H134" s="342"/>
      <c r="I134" s="55" t="s">
        <v>1872</v>
      </c>
      <c r="J134" s="58">
        <v>40</v>
      </c>
      <c r="K134" s="314"/>
      <c r="L134" s="308"/>
      <c r="M134" s="308"/>
      <c r="N134" s="343"/>
      <c r="O134" s="308"/>
      <c r="P134" s="343"/>
      <c r="Q134" s="343"/>
      <c r="R134" s="352"/>
      <c r="S134" s="308"/>
      <c r="T134" s="344"/>
      <c r="U134" s="343"/>
      <c r="V134" s="308"/>
      <c r="W134" s="343"/>
      <c r="X134" s="344"/>
      <c r="Y134" s="21"/>
      <c r="Z134" s="215"/>
      <c r="AA134" s="230"/>
      <c r="AB134" s="224"/>
      <c r="AC134" s="232"/>
      <c r="AD134" s="208"/>
      <c r="AE134" s="215"/>
      <c r="AF134" s="208"/>
      <c r="AG134" s="215"/>
      <c r="AH134" s="215"/>
      <c r="AI134" s="233"/>
      <c r="AJ134" s="215"/>
      <c r="AK134" s="215"/>
      <c r="AL134" s="233"/>
      <c r="AM134" s="215"/>
      <c r="AN134" s="215"/>
      <c r="AO134" s="5"/>
      <c r="AP134" s="5"/>
      <c r="AQ134" s="308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s="1" customFormat="1" ht="12">
      <c r="A135" s="5"/>
      <c r="B135" s="358"/>
      <c r="C135" s="358"/>
      <c r="D135" s="358"/>
      <c r="E135" s="346"/>
      <c r="F135" s="346"/>
      <c r="G135" s="341" t="s">
        <v>134</v>
      </c>
      <c r="H135" s="342"/>
      <c r="I135" s="28" t="s">
        <v>1874</v>
      </c>
      <c r="J135" s="59">
        <v>10</v>
      </c>
      <c r="K135" s="314"/>
      <c r="L135" s="308"/>
      <c r="M135" s="308"/>
      <c r="N135" s="343"/>
      <c r="O135" s="308"/>
      <c r="P135" s="343"/>
      <c r="Q135" s="343"/>
      <c r="R135" s="352"/>
      <c r="S135" s="308"/>
      <c r="T135" s="344"/>
      <c r="U135" s="343"/>
      <c r="V135" s="308"/>
      <c r="W135" s="343"/>
      <c r="X135" s="344"/>
      <c r="Y135" s="21"/>
      <c r="Z135" s="215"/>
      <c r="AA135" s="230"/>
      <c r="AB135" s="224"/>
      <c r="AC135" s="232"/>
      <c r="AD135" s="208"/>
      <c r="AE135" s="215"/>
      <c r="AF135" s="208"/>
      <c r="AG135" s="215"/>
      <c r="AH135" s="215"/>
      <c r="AI135" s="233"/>
      <c r="AJ135" s="215"/>
      <c r="AK135" s="215"/>
      <c r="AL135" s="233"/>
      <c r="AM135" s="215"/>
      <c r="AN135" s="215"/>
      <c r="AO135" s="5"/>
      <c r="AP135" s="5"/>
      <c r="AQ135" s="308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</row>
    <row r="136" spans="1:92" s="1" customFormat="1" ht="12">
      <c r="A136" s="5"/>
      <c r="B136" s="358"/>
      <c r="C136" s="358"/>
      <c r="D136" s="358"/>
      <c r="E136" s="346"/>
      <c r="F136" s="346"/>
      <c r="G136" s="341" t="s">
        <v>1904</v>
      </c>
      <c r="H136" s="342"/>
      <c r="I136" s="21" t="s">
        <v>901</v>
      </c>
      <c r="J136" s="26">
        <v>1</v>
      </c>
      <c r="K136" s="314"/>
      <c r="L136" s="308"/>
      <c r="M136" s="308"/>
      <c r="N136" s="343"/>
      <c r="O136" s="308"/>
      <c r="P136" s="343"/>
      <c r="Q136" s="343"/>
      <c r="R136" s="352"/>
      <c r="S136" s="308"/>
      <c r="T136" s="344"/>
      <c r="U136" s="343"/>
      <c r="V136" s="308"/>
      <c r="W136" s="343"/>
      <c r="X136" s="344"/>
      <c r="Y136" s="21"/>
      <c r="Z136" s="215"/>
      <c r="AA136" s="230"/>
      <c r="AB136" s="224"/>
      <c r="AC136" s="232"/>
      <c r="AD136" s="208"/>
      <c r="AE136" s="215"/>
      <c r="AF136" s="208"/>
      <c r="AG136" s="215"/>
      <c r="AH136" s="215"/>
      <c r="AI136" s="233"/>
      <c r="AJ136" s="215"/>
      <c r="AK136" s="215"/>
      <c r="AL136" s="233"/>
      <c r="AM136" s="215"/>
      <c r="AN136" s="215"/>
      <c r="AO136" s="5"/>
      <c r="AP136" s="5"/>
      <c r="AQ136" s="308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2" s="1" customFormat="1" ht="3.75" customHeight="1">
      <c r="A137" s="5"/>
      <c r="B137" s="42"/>
      <c r="C137" s="41"/>
      <c r="D137" s="42"/>
      <c r="E137" s="40"/>
      <c r="F137" s="40"/>
      <c r="G137" s="42"/>
      <c r="H137" s="42"/>
      <c r="I137" s="42"/>
      <c r="J137" s="42"/>
      <c r="K137" s="42"/>
      <c r="L137" s="42"/>
      <c r="M137" s="42"/>
      <c r="N137" s="42"/>
      <c r="O137" s="42"/>
      <c r="P137" s="107"/>
      <c r="Q137" s="107"/>
      <c r="R137" s="42"/>
      <c r="S137" s="42"/>
      <c r="T137" s="110"/>
      <c r="U137" s="107"/>
      <c r="V137" s="42"/>
      <c r="W137" s="107"/>
      <c r="X137" s="110"/>
      <c r="Y137" s="42"/>
      <c r="Z137" s="215"/>
      <c r="AA137" s="230"/>
      <c r="AB137" s="224"/>
      <c r="AC137" s="232"/>
      <c r="AD137" s="208"/>
      <c r="AE137" s="215"/>
      <c r="AF137" s="208"/>
      <c r="AG137" s="215"/>
      <c r="AH137" s="215"/>
      <c r="AI137" s="233"/>
      <c r="AJ137" s="215"/>
      <c r="AK137" s="215"/>
      <c r="AL137" s="233"/>
      <c r="AM137" s="215"/>
      <c r="AN137" s="215"/>
      <c r="AO137" s="5"/>
      <c r="AP137" s="5"/>
      <c r="AQ137" s="42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</row>
    <row r="138" spans="1:92" s="1" customFormat="1" ht="12" customHeight="1">
      <c r="A138" s="5"/>
      <c r="B138" s="287" t="s">
        <v>1866</v>
      </c>
      <c r="C138" s="287">
        <v>5</v>
      </c>
      <c r="D138" s="287">
        <v>60</v>
      </c>
      <c r="E138" s="346" t="s">
        <v>1628</v>
      </c>
      <c r="F138" s="345" t="s">
        <v>1110</v>
      </c>
      <c r="G138" s="341" t="s">
        <v>795</v>
      </c>
      <c r="H138" s="342"/>
      <c r="I138" s="55" t="s">
        <v>1872</v>
      </c>
      <c r="J138" s="58">
        <v>1</v>
      </c>
      <c r="K138" s="314"/>
      <c r="L138" s="308">
        <v>5</v>
      </c>
      <c r="M138" s="308">
        <v>0</v>
      </c>
      <c r="N138" s="343">
        <v>9</v>
      </c>
      <c r="O138" s="308"/>
      <c r="P138" s="343"/>
      <c r="Q138" s="343"/>
      <c r="R138" s="308"/>
      <c r="S138" s="308"/>
      <c r="T138" s="344"/>
      <c r="U138" s="343"/>
      <c r="V138" s="308"/>
      <c r="W138" s="343"/>
      <c r="X138" s="344"/>
      <c r="Y138" s="21"/>
      <c r="Z138" s="215"/>
      <c r="AA138" s="340"/>
      <c r="AB138" s="235">
        <v>0</v>
      </c>
      <c r="AC138" s="232"/>
      <c r="AD138" s="208"/>
      <c r="AE138" s="215"/>
      <c r="AF138" s="208"/>
      <c r="AG138" s="215"/>
      <c r="AH138" s="215"/>
      <c r="AI138" s="233"/>
      <c r="AJ138" s="215"/>
      <c r="AK138" s="215"/>
      <c r="AL138" s="233"/>
      <c r="AM138" s="215"/>
      <c r="AN138" s="215"/>
      <c r="AO138" s="5"/>
      <c r="AP138" s="5"/>
      <c r="AQ138" s="308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</row>
    <row r="139" spans="1:92" s="1" customFormat="1" ht="12">
      <c r="A139" s="5"/>
      <c r="B139" s="287"/>
      <c r="C139" s="287"/>
      <c r="D139" s="287"/>
      <c r="E139" s="346"/>
      <c r="F139" s="346"/>
      <c r="G139" s="341" t="s">
        <v>1685</v>
      </c>
      <c r="H139" s="342"/>
      <c r="I139" s="21" t="s">
        <v>1107</v>
      </c>
      <c r="J139" s="26">
        <v>5</v>
      </c>
      <c r="K139" s="314"/>
      <c r="L139" s="308"/>
      <c r="M139" s="308"/>
      <c r="N139" s="343"/>
      <c r="O139" s="308"/>
      <c r="P139" s="343"/>
      <c r="Q139" s="343"/>
      <c r="R139" s="308"/>
      <c r="S139" s="308"/>
      <c r="T139" s="344"/>
      <c r="U139" s="343"/>
      <c r="V139" s="308"/>
      <c r="W139" s="343"/>
      <c r="X139" s="344"/>
      <c r="Y139" s="21"/>
      <c r="Z139" s="215"/>
      <c r="AA139" s="340"/>
      <c r="AB139" s="235"/>
      <c r="AC139" s="232"/>
      <c r="AD139" s="208"/>
      <c r="AE139" s="215"/>
      <c r="AF139" s="208"/>
      <c r="AG139" s="215"/>
      <c r="AH139" s="215"/>
      <c r="AI139" s="233"/>
      <c r="AJ139" s="215"/>
      <c r="AK139" s="215"/>
      <c r="AL139" s="233"/>
      <c r="AM139" s="215"/>
      <c r="AN139" s="215"/>
      <c r="AO139" s="5"/>
      <c r="AP139" s="5"/>
      <c r="AQ139" s="308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</row>
    <row r="140" spans="1:92" s="1" customFormat="1" ht="12">
      <c r="A140" s="5"/>
      <c r="B140" s="287"/>
      <c r="C140" s="287"/>
      <c r="D140" s="287"/>
      <c r="E140" s="346"/>
      <c r="F140" s="346"/>
      <c r="G140" s="341" t="s">
        <v>1905</v>
      </c>
      <c r="H140" s="342"/>
      <c r="I140" s="55" t="s">
        <v>851</v>
      </c>
      <c r="J140" s="58">
        <v>8</v>
      </c>
      <c r="K140" s="314"/>
      <c r="L140" s="308"/>
      <c r="M140" s="308"/>
      <c r="N140" s="343"/>
      <c r="O140" s="308"/>
      <c r="P140" s="343"/>
      <c r="Q140" s="343"/>
      <c r="R140" s="308"/>
      <c r="S140" s="308"/>
      <c r="T140" s="344"/>
      <c r="U140" s="343"/>
      <c r="V140" s="308"/>
      <c r="W140" s="343"/>
      <c r="X140" s="344"/>
      <c r="Y140" s="21"/>
      <c r="Z140" s="215"/>
      <c r="AA140" s="340"/>
      <c r="AB140" s="235"/>
      <c r="AC140" s="232"/>
      <c r="AD140" s="208"/>
      <c r="AE140" s="215"/>
      <c r="AF140" s="208"/>
      <c r="AG140" s="215"/>
      <c r="AH140" s="215"/>
      <c r="AI140" s="233"/>
      <c r="AJ140" s="215"/>
      <c r="AK140" s="215"/>
      <c r="AL140" s="233"/>
      <c r="AM140" s="215"/>
      <c r="AN140" s="215"/>
      <c r="AO140" s="5"/>
      <c r="AP140" s="5"/>
      <c r="AQ140" s="308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</row>
    <row r="141" spans="1:92" s="1" customFormat="1" ht="3.75" customHeight="1">
      <c r="A141" s="5"/>
      <c r="B141" s="42"/>
      <c r="C141" s="41"/>
      <c r="D141" s="42"/>
      <c r="E141" s="40"/>
      <c r="F141" s="40"/>
      <c r="G141" s="42"/>
      <c r="H141" s="42"/>
      <c r="I141" s="42"/>
      <c r="J141" s="42"/>
      <c r="K141" s="42"/>
      <c r="L141" s="42"/>
      <c r="M141" s="42"/>
      <c r="N141" s="42"/>
      <c r="O141" s="42"/>
      <c r="P141" s="107"/>
      <c r="Q141" s="107"/>
      <c r="R141" s="42"/>
      <c r="S141" s="42"/>
      <c r="T141" s="110"/>
      <c r="U141" s="107"/>
      <c r="V141" s="42"/>
      <c r="W141" s="107"/>
      <c r="X141" s="110"/>
      <c r="Y141" s="42"/>
      <c r="Z141" s="215"/>
      <c r="AA141" s="230"/>
      <c r="AB141" s="224"/>
      <c r="AC141" s="232"/>
      <c r="AD141" s="208"/>
      <c r="AE141" s="215"/>
      <c r="AF141" s="208"/>
      <c r="AG141" s="215"/>
      <c r="AH141" s="215"/>
      <c r="AI141" s="233"/>
      <c r="AJ141" s="215"/>
      <c r="AK141" s="215"/>
      <c r="AL141" s="233"/>
      <c r="AM141" s="215"/>
      <c r="AN141" s="215"/>
      <c r="AO141" s="5"/>
      <c r="AP141" s="5"/>
      <c r="AQ141" s="42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</row>
    <row r="142" spans="1:92" s="1" customFormat="1" ht="12" customHeight="1">
      <c r="A142" s="5"/>
      <c r="B142" s="287" t="s">
        <v>2124</v>
      </c>
      <c r="C142" s="287">
        <v>5</v>
      </c>
      <c r="D142" s="287">
        <v>80</v>
      </c>
      <c r="E142" s="345" t="s">
        <v>2119</v>
      </c>
      <c r="F142" s="345" t="s">
        <v>2120</v>
      </c>
      <c r="G142" s="341" t="s">
        <v>2141</v>
      </c>
      <c r="H142" s="342"/>
      <c r="I142" s="28" t="s">
        <v>2137</v>
      </c>
      <c r="J142" s="59">
        <v>5</v>
      </c>
      <c r="K142" s="314"/>
      <c r="L142" s="308"/>
      <c r="M142" s="308"/>
      <c r="N142" s="343"/>
      <c r="O142" s="308"/>
      <c r="P142" s="343"/>
      <c r="Q142" s="343"/>
      <c r="R142" s="308"/>
      <c r="S142" s="308"/>
      <c r="T142" s="344"/>
      <c r="U142" s="343"/>
      <c r="V142" s="308"/>
      <c r="W142" s="343"/>
      <c r="X142" s="344"/>
      <c r="Y142" s="21"/>
      <c r="Z142" s="215"/>
      <c r="AA142" s="340"/>
      <c r="AB142" s="235">
        <v>0</v>
      </c>
      <c r="AC142" s="232"/>
      <c r="AD142" s="208"/>
      <c r="AE142" s="215"/>
      <c r="AF142" s="208"/>
      <c r="AG142" s="215"/>
      <c r="AH142" s="215"/>
      <c r="AI142" s="233"/>
      <c r="AJ142" s="215"/>
      <c r="AK142" s="215"/>
      <c r="AL142" s="233"/>
      <c r="AM142" s="215"/>
      <c r="AN142" s="215"/>
      <c r="AO142" s="5"/>
      <c r="AP142" s="5"/>
      <c r="AQ142" s="308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</row>
    <row r="143" spans="1:92" s="1" customFormat="1" ht="12">
      <c r="A143" s="5"/>
      <c r="B143" s="287"/>
      <c r="C143" s="287"/>
      <c r="D143" s="287"/>
      <c r="E143" s="346"/>
      <c r="F143" s="346"/>
      <c r="G143" s="341"/>
      <c r="H143" s="342"/>
      <c r="I143" s="21"/>
      <c r="J143" s="26"/>
      <c r="K143" s="314"/>
      <c r="L143" s="308"/>
      <c r="M143" s="308"/>
      <c r="N143" s="343"/>
      <c r="O143" s="308"/>
      <c r="P143" s="343"/>
      <c r="Q143" s="343"/>
      <c r="R143" s="308"/>
      <c r="S143" s="308"/>
      <c r="T143" s="344"/>
      <c r="U143" s="343"/>
      <c r="V143" s="308"/>
      <c r="W143" s="343"/>
      <c r="X143" s="344"/>
      <c r="Y143" s="21"/>
      <c r="Z143" s="215"/>
      <c r="AA143" s="340"/>
      <c r="AB143" s="235"/>
      <c r="AC143" s="232"/>
      <c r="AD143" s="208"/>
      <c r="AE143" s="215"/>
      <c r="AF143" s="208"/>
      <c r="AG143" s="215"/>
      <c r="AH143" s="215"/>
      <c r="AI143" s="233"/>
      <c r="AJ143" s="215"/>
      <c r="AK143" s="215"/>
      <c r="AL143" s="233"/>
      <c r="AM143" s="215"/>
      <c r="AN143" s="215"/>
      <c r="AO143" s="5"/>
      <c r="AP143" s="5"/>
      <c r="AQ143" s="308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</row>
    <row r="144" spans="1:92" s="1" customFormat="1" ht="12">
      <c r="A144" s="5"/>
      <c r="B144" s="287"/>
      <c r="C144" s="287"/>
      <c r="D144" s="287"/>
      <c r="E144" s="346"/>
      <c r="F144" s="346"/>
      <c r="G144" s="341"/>
      <c r="H144" s="342"/>
      <c r="I144" s="55"/>
      <c r="J144" s="58"/>
      <c r="K144" s="314"/>
      <c r="L144" s="308"/>
      <c r="M144" s="308"/>
      <c r="N144" s="343"/>
      <c r="O144" s="308"/>
      <c r="P144" s="343"/>
      <c r="Q144" s="343"/>
      <c r="R144" s="308"/>
      <c r="S144" s="308"/>
      <c r="T144" s="344"/>
      <c r="U144" s="343"/>
      <c r="V144" s="308"/>
      <c r="W144" s="343"/>
      <c r="X144" s="344"/>
      <c r="Y144" s="21"/>
      <c r="Z144" s="215"/>
      <c r="AA144" s="340"/>
      <c r="AB144" s="235"/>
      <c r="AC144" s="232"/>
      <c r="AD144" s="208"/>
      <c r="AE144" s="215"/>
      <c r="AF144" s="208"/>
      <c r="AG144" s="215"/>
      <c r="AH144" s="215"/>
      <c r="AI144" s="233"/>
      <c r="AJ144" s="215"/>
      <c r="AK144" s="215"/>
      <c r="AL144" s="233"/>
      <c r="AM144" s="215"/>
      <c r="AN144" s="215"/>
      <c r="AO144" s="5"/>
      <c r="AP144" s="5"/>
      <c r="AQ144" s="308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</row>
    <row r="145" spans="1:92" s="1" customFormat="1" ht="3.75" customHeight="1">
      <c r="A145" s="5"/>
      <c r="B145" s="42"/>
      <c r="C145" s="41"/>
      <c r="D145" s="42"/>
      <c r="E145" s="40"/>
      <c r="F145" s="40"/>
      <c r="G145" s="42"/>
      <c r="H145" s="42"/>
      <c r="I145" s="42"/>
      <c r="J145" s="42"/>
      <c r="K145" s="42"/>
      <c r="L145" s="42"/>
      <c r="M145" s="42"/>
      <c r="N145" s="42"/>
      <c r="O145" s="42"/>
      <c r="P145" s="107"/>
      <c r="Q145" s="107"/>
      <c r="R145" s="42"/>
      <c r="S145" s="42"/>
      <c r="T145" s="110"/>
      <c r="U145" s="107"/>
      <c r="V145" s="42"/>
      <c r="W145" s="107"/>
      <c r="X145" s="110"/>
      <c r="Y145" s="42"/>
      <c r="Z145" s="215"/>
      <c r="AA145" s="230"/>
      <c r="AB145" s="224"/>
      <c r="AC145" s="232"/>
      <c r="AD145" s="208"/>
      <c r="AE145" s="215"/>
      <c r="AF145" s="208"/>
      <c r="AG145" s="215"/>
      <c r="AH145" s="215"/>
      <c r="AI145" s="233"/>
      <c r="AJ145" s="215"/>
      <c r="AK145" s="215"/>
      <c r="AL145" s="233"/>
      <c r="AM145" s="215"/>
      <c r="AN145" s="215"/>
      <c r="AO145" s="5"/>
      <c r="AP145" s="5"/>
      <c r="AQ145" s="42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</row>
    <row r="146" spans="1:92" s="1" customFormat="1" ht="12" customHeight="1">
      <c r="A146" s="5"/>
      <c r="B146" s="334" t="s">
        <v>1701</v>
      </c>
      <c r="C146" s="287">
        <v>5</v>
      </c>
      <c r="D146" s="287">
        <v>80</v>
      </c>
      <c r="E146" s="345" t="s">
        <v>2122</v>
      </c>
      <c r="F146" s="345" t="s">
        <v>2123</v>
      </c>
      <c r="G146" s="341" t="s">
        <v>2140</v>
      </c>
      <c r="H146" s="342"/>
      <c r="I146" s="28" t="s">
        <v>2137</v>
      </c>
      <c r="J146" s="59">
        <v>5</v>
      </c>
      <c r="K146" s="314"/>
      <c r="L146" s="308"/>
      <c r="M146" s="308"/>
      <c r="N146" s="343"/>
      <c r="O146" s="308"/>
      <c r="P146" s="343"/>
      <c r="Q146" s="343"/>
      <c r="R146" s="308"/>
      <c r="S146" s="308"/>
      <c r="T146" s="344"/>
      <c r="U146" s="343"/>
      <c r="V146" s="308"/>
      <c r="W146" s="343"/>
      <c r="X146" s="344"/>
      <c r="Y146" s="21"/>
      <c r="Z146" s="215"/>
      <c r="AA146" s="340"/>
      <c r="AB146" s="235">
        <v>0</v>
      </c>
      <c r="AC146" s="232"/>
      <c r="AD146" s="208"/>
      <c r="AE146" s="215"/>
      <c r="AF146" s="208"/>
      <c r="AG146" s="215"/>
      <c r="AH146" s="215"/>
      <c r="AI146" s="233"/>
      <c r="AJ146" s="215"/>
      <c r="AK146" s="215"/>
      <c r="AL146" s="233"/>
      <c r="AM146" s="215"/>
      <c r="AN146" s="215"/>
      <c r="AO146" s="5"/>
      <c r="AP146" s="5"/>
      <c r="AQ146" s="308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</row>
    <row r="147" spans="1:92" s="1" customFormat="1" ht="12">
      <c r="A147" s="5"/>
      <c r="B147" s="287"/>
      <c r="C147" s="287"/>
      <c r="D147" s="287"/>
      <c r="E147" s="346"/>
      <c r="F147" s="346"/>
      <c r="G147" s="341"/>
      <c r="H147" s="342"/>
      <c r="I147" s="21"/>
      <c r="J147" s="26"/>
      <c r="K147" s="314"/>
      <c r="L147" s="308"/>
      <c r="M147" s="308"/>
      <c r="N147" s="343"/>
      <c r="O147" s="308"/>
      <c r="P147" s="343"/>
      <c r="Q147" s="343"/>
      <c r="R147" s="308"/>
      <c r="S147" s="308"/>
      <c r="T147" s="344"/>
      <c r="U147" s="343"/>
      <c r="V147" s="308"/>
      <c r="W147" s="343"/>
      <c r="X147" s="344"/>
      <c r="Y147" s="21"/>
      <c r="Z147" s="215"/>
      <c r="AA147" s="340"/>
      <c r="AB147" s="235"/>
      <c r="AC147" s="232"/>
      <c r="AD147" s="208"/>
      <c r="AE147" s="215"/>
      <c r="AF147" s="208"/>
      <c r="AG147" s="215"/>
      <c r="AH147" s="215"/>
      <c r="AI147" s="233"/>
      <c r="AJ147" s="215"/>
      <c r="AK147" s="215"/>
      <c r="AL147" s="233"/>
      <c r="AM147" s="215"/>
      <c r="AN147" s="215"/>
      <c r="AO147" s="5"/>
      <c r="AP147" s="5"/>
      <c r="AQ147" s="308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</row>
    <row r="148" spans="1:92" s="1" customFormat="1" ht="12">
      <c r="A148" s="5"/>
      <c r="B148" s="287"/>
      <c r="C148" s="287"/>
      <c r="D148" s="287"/>
      <c r="E148" s="346"/>
      <c r="F148" s="346"/>
      <c r="G148" s="341"/>
      <c r="H148" s="342"/>
      <c r="I148" s="21"/>
      <c r="J148" s="26"/>
      <c r="K148" s="314"/>
      <c r="L148" s="308"/>
      <c r="M148" s="308"/>
      <c r="N148" s="343"/>
      <c r="O148" s="308"/>
      <c r="P148" s="343"/>
      <c r="Q148" s="343"/>
      <c r="R148" s="308"/>
      <c r="S148" s="308"/>
      <c r="T148" s="344"/>
      <c r="U148" s="343"/>
      <c r="V148" s="308"/>
      <c r="W148" s="343"/>
      <c r="X148" s="344"/>
      <c r="Y148" s="21"/>
      <c r="Z148" s="215"/>
      <c r="AA148" s="340"/>
      <c r="AB148" s="235"/>
      <c r="AC148" s="232"/>
      <c r="AD148" s="208"/>
      <c r="AE148" s="215"/>
      <c r="AF148" s="208"/>
      <c r="AG148" s="215"/>
      <c r="AH148" s="215"/>
      <c r="AI148" s="233"/>
      <c r="AJ148" s="215"/>
      <c r="AK148" s="215"/>
      <c r="AL148" s="233"/>
      <c r="AM148" s="215"/>
      <c r="AN148" s="215"/>
      <c r="AO148" s="5"/>
      <c r="AP148" s="5"/>
      <c r="AQ148" s="308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s="1" customFormat="1" ht="12">
      <c r="A149" s="5"/>
      <c r="B149" s="287"/>
      <c r="C149" s="287"/>
      <c r="D149" s="287"/>
      <c r="E149" s="346"/>
      <c r="F149" s="346"/>
      <c r="G149" s="341"/>
      <c r="H149" s="342"/>
      <c r="I149" s="21"/>
      <c r="J149" s="26"/>
      <c r="K149" s="314"/>
      <c r="L149" s="308"/>
      <c r="M149" s="308"/>
      <c r="N149" s="343"/>
      <c r="O149" s="308"/>
      <c r="P149" s="343"/>
      <c r="Q149" s="343"/>
      <c r="R149" s="308"/>
      <c r="S149" s="308"/>
      <c r="T149" s="344"/>
      <c r="U149" s="343"/>
      <c r="V149" s="308"/>
      <c r="W149" s="343"/>
      <c r="X149" s="344"/>
      <c r="Y149" s="21"/>
      <c r="Z149" s="215"/>
      <c r="AA149" s="340"/>
      <c r="AB149" s="235"/>
      <c r="AC149" s="232"/>
      <c r="AD149" s="208"/>
      <c r="AE149" s="215"/>
      <c r="AF149" s="208"/>
      <c r="AG149" s="215"/>
      <c r="AH149" s="215"/>
      <c r="AI149" s="233"/>
      <c r="AJ149" s="215"/>
      <c r="AK149" s="215"/>
      <c r="AL149" s="233"/>
      <c r="AM149" s="215"/>
      <c r="AN149" s="215"/>
      <c r="AO149" s="5"/>
      <c r="AP149" s="5"/>
      <c r="AQ149" s="308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</row>
    <row r="150" spans="1:92" s="1" customFormat="1" ht="12">
      <c r="A150" s="5"/>
      <c r="B150" s="287"/>
      <c r="C150" s="287"/>
      <c r="D150" s="287"/>
      <c r="E150" s="346"/>
      <c r="F150" s="346"/>
      <c r="G150" s="341"/>
      <c r="H150" s="342"/>
      <c r="I150" s="21"/>
      <c r="J150" s="26"/>
      <c r="K150" s="314"/>
      <c r="L150" s="308"/>
      <c r="M150" s="308"/>
      <c r="N150" s="343"/>
      <c r="O150" s="308"/>
      <c r="P150" s="343"/>
      <c r="Q150" s="343"/>
      <c r="R150" s="308"/>
      <c r="S150" s="308"/>
      <c r="T150" s="344"/>
      <c r="U150" s="343"/>
      <c r="V150" s="308"/>
      <c r="W150" s="343"/>
      <c r="X150" s="344"/>
      <c r="Y150" s="21"/>
      <c r="Z150" s="215"/>
      <c r="AA150" s="340"/>
      <c r="AB150" s="235"/>
      <c r="AC150" s="232"/>
      <c r="AD150" s="208"/>
      <c r="AE150" s="215"/>
      <c r="AF150" s="208"/>
      <c r="AG150" s="215"/>
      <c r="AH150" s="215"/>
      <c r="AI150" s="233"/>
      <c r="AJ150" s="215"/>
      <c r="AK150" s="215"/>
      <c r="AL150" s="233"/>
      <c r="AM150" s="215"/>
      <c r="AN150" s="215"/>
      <c r="AO150" s="5"/>
      <c r="AP150" s="5"/>
      <c r="AQ150" s="308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</row>
    <row r="151" spans="1:92" s="1" customFormat="1" ht="12">
      <c r="A151" s="5"/>
      <c r="B151" s="287"/>
      <c r="C151" s="287"/>
      <c r="D151" s="287"/>
      <c r="E151" s="346"/>
      <c r="F151" s="346"/>
      <c r="G151" s="341"/>
      <c r="H151" s="342"/>
      <c r="I151" s="21"/>
      <c r="J151" s="26"/>
      <c r="K151" s="314"/>
      <c r="L151" s="308"/>
      <c r="M151" s="308"/>
      <c r="N151" s="343"/>
      <c r="O151" s="308"/>
      <c r="P151" s="343"/>
      <c r="Q151" s="343"/>
      <c r="R151" s="308"/>
      <c r="S151" s="308"/>
      <c r="T151" s="344"/>
      <c r="U151" s="343"/>
      <c r="V151" s="308"/>
      <c r="W151" s="343"/>
      <c r="X151" s="344"/>
      <c r="Y151" s="21"/>
      <c r="Z151" s="215"/>
      <c r="AA151" s="340"/>
      <c r="AB151" s="235"/>
      <c r="AC151" s="232"/>
      <c r="AD151" s="208"/>
      <c r="AE151" s="215"/>
      <c r="AF151" s="208"/>
      <c r="AG151" s="215"/>
      <c r="AH151" s="215"/>
      <c r="AI151" s="233"/>
      <c r="AJ151" s="215"/>
      <c r="AK151" s="215"/>
      <c r="AL151" s="233"/>
      <c r="AM151" s="215"/>
      <c r="AN151" s="215"/>
      <c r="AO151" s="5"/>
      <c r="AP151" s="5"/>
      <c r="AQ151" s="308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</row>
    <row r="152" spans="1:92" s="1" customFormat="1" ht="12">
      <c r="A152" s="5"/>
      <c r="B152" s="287"/>
      <c r="C152" s="287"/>
      <c r="D152" s="287"/>
      <c r="E152" s="346"/>
      <c r="F152" s="346"/>
      <c r="G152" s="341"/>
      <c r="H152" s="342"/>
      <c r="I152" s="21"/>
      <c r="J152" s="26"/>
      <c r="K152" s="314"/>
      <c r="L152" s="308"/>
      <c r="M152" s="308"/>
      <c r="N152" s="343"/>
      <c r="O152" s="308"/>
      <c r="P152" s="343"/>
      <c r="Q152" s="343"/>
      <c r="R152" s="308"/>
      <c r="S152" s="308"/>
      <c r="T152" s="344"/>
      <c r="U152" s="343"/>
      <c r="V152" s="308"/>
      <c r="W152" s="343"/>
      <c r="X152" s="344"/>
      <c r="Y152" s="21"/>
      <c r="Z152" s="215"/>
      <c r="AA152" s="340"/>
      <c r="AB152" s="235"/>
      <c r="AC152" s="232"/>
      <c r="AD152" s="208"/>
      <c r="AE152" s="215"/>
      <c r="AF152" s="208"/>
      <c r="AG152" s="215"/>
      <c r="AH152" s="215"/>
      <c r="AI152" s="233"/>
      <c r="AJ152" s="215"/>
      <c r="AK152" s="215"/>
      <c r="AL152" s="233"/>
      <c r="AM152" s="215"/>
      <c r="AN152" s="215"/>
      <c r="AO152" s="5"/>
      <c r="AP152" s="5"/>
      <c r="AQ152" s="308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</row>
    <row r="153" spans="1:92" s="1" customFormat="1" ht="3.75" customHeight="1">
      <c r="A153" s="5"/>
      <c r="B153" s="42"/>
      <c r="C153" s="41"/>
      <c r="D153" s="42"/>
      <c r="E153" s="40"/>
      <c r="F153" s="40"/>
      <c r="G153" s="42"/>
      <c r="H153" s="42"/>
      <c r="I153" s="42"/>
      <c r="J153" s="42"/>
      <c r="K153" s="42"/>
      <c r="L153" s="42"/>
      <c r="M153" s="42"/>
      <c r="N153" s="42"/>
      <c r="O153" s="42"/>
      <c r="P153" s="107"/>
      <c r="Q153" s="107"/>
      <c r="R153" s="42"/>
      <c r="S153" s="42"/>
      <c r="T153" s="110"/>
      <c r="U153" s="107"/>
      <c r="V153" s="42"/>
      <c r="W153" s="107"/>
      <c r="X153" s="110"/>
      <c r="Y153" s="42"/>
      <c r="Z153" s="215"/>
      <c r="AA153" s="230"/>
      <c r="AB153" s="224"/>
      <c r="AC153" s="232"/>
      <c r="AD153" s="208"/>
      <c r="AE153" s="215"/>
      <c r="AF153" s="208"/>
      <c r="AG153" s="215"/>
      <c r="AH153" s="215"/>
      <c r="AI153" s="233"/>
      <c r="AJ153" s="215"/>
      <c r="AK153" s="215"/>
      <c r="AL153" s="233"/>
      <c r="AM153" s="215"/>
      <c r="AN153" s="215"/>
      <c r="AO153" s="5"/>
      <c r="AP153" s="5"/>
      <c r="AQ153" s="42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</row>
    <row r="154" spans="1:92" s="1" customFormat="1" ht="12" customHeight="1">
      <c r="A154" s="5"/>
      <c r="B154" s="287" t="s">
        <v>2130</v>
      </c>
      <c r="C154" s="287">
        <v>5</v>
      </c>
      <c r="D154" s="287">
        <v>60</v>
      </c>
      <c r="E154" s="345" t="s">
        <v>2138</v>
      </c>
      <c r="F154" s="345" t="s">
        <v>2136</v>
      </c>
      <c r="G154" s="341" t="s">
        <v>2139</v>
      </c>
      <c r="H154" s="342"/>
      <c r="I154" s="55" t="s">
        <v>2131</v>
      </c>
      <c r="J154" s="58">
        <v>5</v>
      </c>
      <c r="K154" s="314"/>
      <c r="L154" s="308"/>
      <c r="M154" s="308"/>
      <c r="N154" s="343"/>
      <c r="O154" s="308"/>
      <c r="P154" s="343"/>
      <c r="Q154" s="343"/>
      <c r="R154" s="308"/>
      <c r="S154" s="308"/>
      <c r="T154" s="344"/>
      <c r="U154" s="343"/>
      <c r="V154" s="308"/>
      <c r="W154" s="343"/>
      <c r="X154" s="344"/>
      <c r="Y154" s="21"/>
      <c r="Z154" s="215"/>
      <c r="AA154" s="340"/>
      <c r="AB154" s="235">
        <v>0</v>
      </c>
      <c r="AC154" s="232"/>
      <c r="AD154" s="208"/>
      <c r="AE154" s="215"/>
      <c r="AF154" s="208"/>
      <c r="AG154" s="215"/>
      <c r="AH154" s="215"/>
      <c r="AI154" s="233"/>
      <c r="AJ154" s="215"/>
      <c r="AK154" s="215"/>
      <c r="AL154" s="233"/>
      <c r="AM154" s="215"/>
      <c r="AN154" s="215"/>
      <c r="AO154" s="5"/>
      <c r="AP154" s="5"/>
      <c r="AQ154" s="308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</row>
    <row r="155" spans="1:92" s="1" customFormat="1" ht="12">
      <c r="A155" s="5"/>
      <c r="B155" s="287"/>
      <c r="C155" s="287"/>
      <c r="D155" s="287"/>
      <c r="E155" s="345"/>
      <c r="F155" s="345"/>
      <c r="G155" s="341"/>
      <c r="H155" s="342"/>
      <c r="I155" s="21"/>
      <c r="J155" s="26"/>
      <c r="K155" s="314"/>
      <c r="L155" s="308"/>
      <c r="M155" s="308"/>
      <c r="N155" s="343"/>
      <c r="O155" s="308"/>
      <c r="P155" s="343"/>
      <c r="Q155" s="343"/>
      <c r="R155" s="308"/>
      <c r="S155" s="308"/>
      <c r="T155" s="344"/>
      <c r="U155" s="343"/>
      <c r="V155" s="308"/>
      <c r="W155" s="343"/>
      <c r="X155" s="344"/>
      <c r="Y155" s="21"/>
      <c r="Z155" s="215"/>
      <c r="AA155" s="340"/>
      <c r="AB155" s="235"/>
      <c r="AC155" s="232"/>
      <c r="AD155" s="208"/>
      <c r="AE155" s="215"/>
      <c r="AF155" s="208"/>
      <c r="AG155" s="215"/>
      <c r="AH155" s="215"/>
      <c r="AI155" s="233"/>
      <c r="AJ155" s="215"/>
      <c r="AK155" s="215"/>
      <c r="AL155" s="233"/>
      <c r="AM155" s="215"/>
      <c r="AN155" s="215"/>
      <c r="AO155" s="5"/>
      <c r="AP155" s="5"/>
      <c r="AQ155" s="308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spans="1:92" s="1" customFormat="1" ht="12">
      <c r="A156" s="5"/>
      <c r="B156" s="287"/>
      <c r="C156" s="287"/>
      <c r="D156" s="287"/>
      <c r="E156" s="346"/>
      <c r="F156" s="346"/>
      <c r="G156" s="341"/>
      <c r="H156" s="342"/>
      <c r="I156" s="21"/>
      <c r="J156" s="26"/>
      <c r="K156" s="314"/>
      <c r="L156" s="308"/>
      <c r="M156" s="308"/>
      <c r="N156" s="343"/>
      <c r="O156" s="308"/>
      <c r="P156" s="343"/>
      <c r="Q156" s="343"/>
      <c r="R156" s="308"/>
      <c r="S156" s="308"/>
      <c r="T156" s="344"/>
      <c r="U156" s="343"/>
      <c r="V156" s="308"/>
      <c r="W156" s="343"/>
      <c r="X156" s="344"/>
      <c r="Y156" s="21"/>
      <c r="Z156" s="215"/>
      <c r="AA156" s="340"/>
      <c r="AB156" s="235"/>
      <c r="AC156" s="232"/>
      <c r="AD156" s="208"/>
      <c r="AE156" s="215"/>
      <c r="AF156" s="208"/>
      <c r="AG156" s="215"/>
      <c r="AH156" s="215"/>
      <c r="AI156" s="233"/>
      <c r="AJ156" s="215"/>
      <c r="AK156" s="215"/>
      <c r="AL156" s="233"/>
      <c r="AM156" s="215"/>
      <c r="AN156" s="215"/>
      <c r="AO156" s="5"/>
      <c r="AP156" s="5"/>
      <c r="AQ156" s="308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</row>
    <row r="157" spans="1:92" s="1" customFormat="1" ht="14.25" customHeight="1">
      <c r="A157" s="5"/>
      <c r="B157" s="287"/>
      <c r="C157" s="287"/>
      <c r="D157" s="287"/>
      <c r="E157" s="346"/>
      <c r="F157" s="346"/>
      <c r="G157" s="341"/>
      <c r="H157" s="342"/>
      <c r="I157" s="55"/>
      <c r="J157" s="58"/>
      <c r="K157" s="314"/>
      <c r="L157" s="308"/>
      <c r="M157" s="308"/>
      <c r="N157" s="343"/>
      <c r="O157" s="308"/>
      <c r="P157" s="343"/>
      <c r="Q157" s="343"/>
      <c r="R157" s="308"/>
      <c r="S157" s="308"/>
      <c r="T157" s="344"/>
      <c r="U157" s="343"/>
      <c r="V157" s="308"/>
      <c r="W157" s="343"/>
      <c r="X157" s="344"/>
      <c r="Y157" s="21"/>
      <c r="Z157" s="215"/>
      <c r="AA157" s="340"/>
      <c r="AB157" s="235"/>
      <c r="AC157" s="232"/>
      <c r="AD157" s="208"/>
      <c r="AE157" s="215"/>
      <c r="AF157" s="208"/>
      <c r="AG157" s="215"/>
      <c r="AH157" s="215"/>
      <c r="AI157" s="233"/>
      <c r="AJ157" s="215"/>
      <c r="AK157" s="215"/>
      <c r="AL157" s="233"/>
      <c r="AM157" s="215"/>
      <c r="AN157" s="215"/>
      <c r="AO157" s="5"/>
      <c r="AP157" s="5"/>
      <c r="AQ157" s="308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</row>
    <row r="158" spans="1:92" s="1" customFormat="1" ht="3" customHeight="1">
      <c r="A158" s="5"/>
      <c r="B158" s="365"/>
      <c r="C158" s="365"/>
      <c r="D158" s="365"/>
      <c r="E158" s="365"/>
      <c r="F158" s="365"/>
      <c r="G158" s="365"/>
      <c r="H158" s="365"/>
      <c r="I158" s="365"/>
      <c r="J158" s="365"/>
      <c r="K158" s="365"/>
      <c r="L158" s="365"/>
      <c r="M158" s="365"/>
      <c r="N158" s="365"/>
      <c r="O158" s="365"/>
      <c r="P158" s="365"/>
      <c r="Q158" s="365"/>
      <c r="R158" s="365"/>
      <c r="S158" s="365"/>
      <c r="T158" s="365"/>
      <c r="U158" s="365"/>
      <c r="V158" s="365"/>
      <c r="W158" s="365"/>
      <c r="X158" s="365"/>
      <c r="Y158" s="365"/>
      <c r="Z158" s="215"/>
      <c r="AA158" s="230"/>
      <c r="AB158" s="224"/>
      <c r="AC158" s="232"/>
      <c r="AD158" s="208"/>
      <c r="AE158" s="215"/>
      <c r="AF158" s="208"/>
      <c r="AG158" s="215"/>
      <c r="AH158" s="215"/>
      <c r="AI158" s="233"/>
      <c r="AJ158" s="215"/>
      <c r="AK158" s="215"/>
      <c r="AL158" s="233"/>
      <c r="AM158" s="215"/>
      <c r="AN158" s="21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</row>
    <row r="159" spans="1:92" s="1" customFormat="1" ht="3" customHeight="1">
      <c r="A159" s="5"/>
      <c r="B159" s="365"/>
      <c r="C159" s="365"/>
      <c r="D159" s="365"/>
      <c r="E159" s="365"/>
      <c r="F159" s="365"/>
      <c r="G159" s="365"/>
      <c r="H159" s="365"/>
      <c r="I159" s="365"/>
      <c r="J159" s="365"/>
      <c r="K159" s="365"/>
      <c r="L159" s="365"/>
      <c r="M159" s="365"/>
      <c r="N159" s="365"/>
      <c r="O159" s="365"/>
      <c r="P159" s="365"/>
      <c r="Q159" s="365"/>
      <c r="R159" s="365"/>
      <c r="S159" s="365"/>
      <c r="T159" s="365"/>
      <c r="U159" s="365"/>
      <c r="V159" s="365"/>
      <c r="W159" s="365"/>
      <c r="X159" s="365"/>
      <c r="Y159" s="365"/>
      <c r="Z159" s="215"/>
      <c r="AA159" s="230"/>
      <c r="AB159" s="224"/>
      <c r="AC159" s="232"/>
      <c r="AD159" s="208"/>
      <c r="AE159" s="215"/>
      <c r="AF159" s="208"/>
      <c r="AG159" s="215"/>
      <c r="AH159" s="215"/>
      <c r="AI159" s="233"/>
      <c r="AJ159" s="215"/>
      <c r="AK159" s="215"/>
      <c r="AL159" s="233"/>
      <c r="AM159" s="215"/>
      <c r="AN159" s="21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</row>
    <row r="160" spans="1:92" s="1" customFormat="1" ht="66.75" customHeight="1">
      <c r="A160" s="5"/>
      <c r="B160" s="354" t="s">
        <v>1546</v>
      </c>
      <c r="C160" s="355"/>
      <c r="D160" s="355"/>
      <c r="E160" s="355"/>
      <c r="F160" s="355"/>
      <c r="G160" s="355"/>
      <c r="H160" s="355"/>
      <c r="I160" s="355"/>
      <c r="J160" s="355"/>
      <c r="K160" s="355"/>
      <c r="L160" s="355"/>
      <c r="M160" s="355"/>
      <c r="N160" s="355"/>
      <c r="O160" s="355"/>
      <c r="P160" s="355"/>
      <c r="Q160" s="355"/>
      <c r="R160" s="355"/>
      <c r="S160" s="355"/>
      <c r="T160" s="355"/>
      <c r="U160" s="355"/>
      <c r="V160" s="355"/>
      <c r="W160" s="355"/>
      <c r="X160" s="355"/>
      <c r="Y160" s="355"/>
      <c r="Z160" s="215"/>
      <c r="AA160" s="226">
        <v>4</v>
      </c>
      <c r="AB160" s="239">
        <v>2</v>
      </c>
      <c r="AC160" s="228"/>
      <c r="AD160" s="208"/>
      <c r="AE160" s="215"/>
      <c r="AF160" s="208"/>
      <c r="AG160" s="215"/>
      <c r="AH160" s="215"/>
      <c r="AI160" s="233"/>
      <c r="AJ160" s="215"/>
      <c r="AK160" s="215"/>
      <c r="AL160" s="233"/>
      <c r="AM160" s="215"/>
      <c r="AN160" s="21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</row>
    <row r="161" spans="1:92" s="1" customFormat="1" ht="12" customHeight="1">
      <c r="A161" s="5"/>
      <c r="B161" s="358" t="s">
        <v>817</v>
      </c>
      <c r="C161" s="358" t="s">
        <v>1867</v>
      </c>
      <c r="D161" s="358">
        <v>60</v>
      </c>
      <c r="E161" s="345" t="s">
        <v>849</v>
      </c>
      <c r="F161" s="345" t="s">
        <v>1111</v>
      </c>
      <c r="G161" s="341" t="s">
        <v>796</v>
      </c>
      <c r="H161" s="342"/>
      <c r="I161" s="21" t="s">
        <v>529</v>
      </c>
      <c r="J161" s="26">
        <v>5</v>
      </c>
      <c r="K161" s="314"/>
      <c r="L161" s="308"/>
      <c r="M161" s="308">
        <v>5</v>
      </c>
      <c r="N161" s="343">
        <v>32</v>
      </c>
      <c r="O161" s="308"/>
      <c r="P161" s="343"/>
      <c r="Q161" s="343"/>
      <c r="R161" s="308"/>
      <c r="S161" s="308"/>
      <c r="T161" s="344"/>
      <c r="U161" s="343">
        <v>5</v>
      </c>
      <c r="V161" s="308"/>
      <c r="W161" s="343"/>
      <c r="X161" s="344"/>
      <c r="Y161" s="21"/>
      <c r="Z161" s="215"/>
      <c r="AA161" s="230">
        <v>1</v>
      </c>
      <c r="AB161" s="224"/>
      <c r="AC161" s="232"/>
      <c r="AD161" s="208"/>
      <c r="AE161" s="215"/>
      <c r="AF161" s="208"/>
      <c r="AG161" s="215"/>
      <c r="AH161" s="215"/>
      <c r="AI161" s="233"/>
      <c r="AJ161" s="215"/>
      <c r="AK161" s="215"/>
      <c r="AL161" s="233"/>
      <c r="AM161" s="215"/>
      <c r="AN161" s="215"/>
      <c r="AO161" s="5"/>
      <c r="AP161" s="5"/>
      <c r="AQ161" s="308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</row>
    <row r="162" spans="1:92" s="1" customFormat="1" ht="12">
      <c r="A162" s="5"/>
      <c r="B162" s="358"/>
      <c r="C162" s="358"/>
      <c r="D162" s="358"/>
      <c r="E162" s="346"/>
      <c r="F162" s="346"/>
      <c r="G162" s="341" t="s">
        <v>667</v>
      </c>
      <c r="H162" s="342"/>
      <c r="I162" s="55" t="s">
        <v>1872</v>
      </c>
      <c r="J162" s="58">
        <v>1</v>
      </c>
      <c r="K162" s="314"/>
      <c r="L162" s="308"/>
      <c r="M162" s="308"/>
      <c r="N162" s="343"/>
      <c r="O162" s="308"/>
      <c r="P162" s="343"/>
      <c r="Q162" s="343"/>
      <c r="R162" s="308"/>
      <c r="S162" s="308"/>
      <c r="T162" s="344"/>
      <c r="U162" s="343"/>
      <c r="V162" s="308"/>
      <c r="W162" s="343"/>
      <c r="X162" s="344"/>
      <c r="Y162" s="21"/>
      <c r="Z162" s="215"/>
      <c r="AA162" s="230"/>
      <c r="AB162" s="224"/>
      <c r="AC162" s="232"/>
      <c r="AD162" s="208"/>
      <c r="AE162" s="215"/>
      <c r="AF162" s="208"/>
      <c r="AG162" s="215"/>
      <c r="AH162" s="215"/>
      <c r="AI162" s="233"/>
      <c r="AJ162" s="215"/>
      <c r="AK162" s="215"/>
      <c r="AL162" s="233"/>
      <c r="AM162" s="215"/>
      <c r="AN162" s="215"/>
      <c r="AO162" s="5"/>
      <c r="AP162" s="5"/>
      <c r="AQ162" s="308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</row>
    <row r="163" spans="1:92" s="1" customFormat="1" ht="12">
      <c r="A163" s="5"/>
      <c r="B163" s="358"/>
      <c r="C163" s="358"/>
      <c r="D163" s="358"/>
      <c r="E163" s="346"/>
      <c r="F163" s="346"/>
      <c r="G163" s="43"/>
      <c r="H163" s="22" t="s">
        <v>411</v>
      </c>
      <c r="I163" s="21" t="s">
        <v>1873</v>
      </c>
      <c r="J163" s="26"/>
      <c r="K163" s="314"/>
      <c r="L163" s="308"/>
      <c r="M163" s="308"/>
      <c r="N163" s="343"/>
      <c r="O163" s="308"/>
      <c r="P163" s="343"/>
      <c r="Q163" s="343"/>
      <c r="R163" s="308"/>
      <c r="S163" s="308"/>
      <c r="T163" s="344"/>
      <c r="U163" s="343"/>
      <c r="V163" s="308"/>
      <c r="W163" s="343"/>
      <c r="X163" s="344"/>
      <c r="Y163" s="21"/>
      <c r="Z163" s="215"/>
      <c r="AA163" s="230"/>
      <c r="AB163" s="224"/>
      <c r="AC163" s="232"/>
      <c r="AD163" s="208"/>
      <c r="AE163" s="215"/>
      <c r="AF163" s="208"/>
      <c r="AG163" s="215"/>
      <c r="AH163" s="215"/>
      <c r="AI163" s="233"/>
      <c r="AJ163" s="215"/>
      <c r="AK163" s="215"/>
      <c r="AL163" s="233"/>
      <c r="AM163" s="215"/>
      <c r="AN163" s="215"/>
      <c r="AO163" s="5"/>
      <c r="AP163" s="5"/>
      <c r="AQ163" s="308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</row>
    <row r="164" spans="1:92" s="1" customFormat="1" ht="12">
      <c r="A164" s="5"/>
      <c r="B164" s="358"/>
      <c r="C164" s="358"/>
      <c r="D164" s="358"/>
      <c r="E164" s="346"/>
      <c r="F164" s="346"/>
      <c r="G164" s="43"/>
      <c r="H164" s="22" t="s">
        <v>1884</v>
      </c>
      <c r="I164" s="55" t="s">
        <v>851</v>
      </c>
      <c r="J164" s="58">
        <v>8</v>
      </c>
      <c r="K164" s="314"/>
      <c r="L164" s="308"/>
      <c r="M164" s="308"/>
      <c r="N164" s="343"/>
      <c r="O164" s="308"/>
      <c r="P164" s="343"/>
      <c r="Q164" s="343"/>
      <c r="R164" s="308"/>
      <c r="S164" s="308"/>
      <c r="T164" s="344"/>
      <c r="U164" s="343"/>
      <c r="V164" s="308"/>
      <c r="W164" s="343"/>
      <c r="X164" s="344"/>
      <c r="Y164" s="21"/>
      <c r="Z164" s="215"/>
      <c r="AA164" s="230"/>
      <c r="AB164" s="224"/>
      <c r="AC164" s="232"/>
      <c r="AD164" s="208"/>
      <c r="AE164" s="215"/>
      <c r="AF164" s="208"/>
      <c r="AG164" s="215"/>
      <c r="AH164" s="215"/>
      <c r="AI164" s="233"/>
      <c r="AJ164" s="215"/>
      <c r="AK164" s="215"/>
      <c r="AL164" s="233"/>
      <c r="AM164" s="215"/>
      <c r="AN164" s="215"/>
      <c r="AO164" s="5"/>
      <c r="AP164" s="5"/>
      <c r="AQ164" s="308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</row>
    <row r="165" spans="1:92" s="1" customFormat="1" ht="12">
      <c r="A165" s="5"/>
      <c r="B165" s="358"/>
      <c r="C165" s="358"/>
      <c r="D165" s="358"/>
      <c r="E165" s="346"/>
      <c r="F165" s="346"/>
      <c r="G165" s="341" t="s">
        <v>295</v>
      </c>
      <c r="H165" s="342"/>
      <c r="I165" s="55" t="s">
        <v>851</v>
      </c>
      <c r="J165" s="58">
        <v>24</v>
      </c>
      <c r="K165" s="314"/>
      <c r="L165" s="308"/>
      <c r="M165" s="308"/>
      <c r="N165" s="343"/>
      <c r="O165" s="308"/>
      <c r="P165" s="343"/>
      <c r="Q165" s="343"/>
      <c r="R165" s="308"/>
      <c r="S165" s="308"/>
      <c r="T165" s="344"/>
      <c r="U165" s="343"/>
      <c r="V165" s="308"/>
      <c r="W165" s="343"/>
      <c r="X165" s="344"/>
      <c r="Y165" s="21"/>
      <c r="Z165" s="215"/>
      <c r="AA165" s="230"/>
      <c r="AB165" s="224"/>
      <c r="AC165" s="232"/>
      <c r="AD165" s="208"/>
      <c r="AE165" s="215"/>
      <c r="AF165" s="208"/>
      <c r="AG165" s="215"/>
      <c r="AH165" s="215"/>
      <c r="AI165" s="233"/>
      <c r="AJ165" s="215"/>
      <c r="AK165" s="215"/>
      <c r="AL165" s="233"/>
      <c r="AM165" s="215"/>
      <c r="AN165" s="215"/>
      <c r="AO165" s="5"/>
      <c r="AP165" s="5"/>
      <c r="AQ165" s="308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</row>
    <row r="166" spans="1:92" s="1" customFormat="1" ht="12">
      <c r="A166" s="5"/>
      <c r="B166" s="358"/>
      <c r="C166" s="358"/>
      <c r="D166" s="358"/>
      <c r="E166" s="346"/>
      <c r="F166" s="346"/>
      <c r="G166" s="341" t="s">
        <v>163</v>
      </c>
      <c r="H166" s="342"/>
      <c r="I166" s="28" t="s">
        <v>1874</v>
      </c>
      <c r="J166" s="59">
        <v>5</v>
      </c>
      <c r="K166" s="314"/>
      <c r="L166" s="308"/>
      <c r="M166" s="308"/>
      <c r="N166" s="343"/>
      <c r="O166" s="308"/>
      <c r="P166" s="343"/>
      <c r="Q166" s="343"/>
      <c r="R166" s="308"/>
      <c r="S166" s="308"/>
      <c r="T166" s="344"/>
      <c r="U166" s="343"/>
      <c r="V166" s="308"/>
      <c r="W166" s="343"/>
      <c r="X166" s="344"/>
      <c r="Y166" s="21"/>
      <c r="Z166" s="215"/>
      <c r="AA166" s="230"/>
      <c r="AB166" s="224"/>
      <c r="AC166" s="232"/>
      <c r="AD166" s="208"/>
      <c r="AE166" s="215"/>
      <c r="AF166" s="208"/>
      <c r="AG166" s="215"/>
      <c r="AH166" s="215"/>
      <c r="AI166" s="233"/>
      <c r="AJ166" s="215"/>
      <c r="AK166" s="215"/>
      <c r="AL166" s="233"/>
      <c r="AM166" s="215"/>
      <c r="AN166" s="215"/>
      <c r="AO166" s="5"/>
      <c r="AP166" s="5"/>
      <c r="AQ166" s="308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</row>
    <row r="167" spans="1:92" s="1" customFormat="1" ht="12">
      <c r="A167" s="5"/>
      <c r="B167" s="358"/>
      <c r="C167" s="358"/>
      <c r="D167" s="358"/>
      <c r="E167" s="346"/>
      <c r="F167" s="346"/>
      <c r="G167" s="341" t="s">
        <v>413</v>
      </c>
      <c r="H167" s="342"/>
      <c r="I167" s="21" t="s">
        <v>901</v>
      </c>
      <c r="J167" s="26"/>
      <c r="K167" s="314"/>
      <c r="L167" s="308"/>
      <c r="M167" s="308"/>
      <c r="N167" s="343"/>
      <c r="O167" s="308"/>
      <c r="P167" s="343"/>
      <c r="Q167" s="343"/>
      <c r="R167" s="308"/>
      <c r="S167" s="308"/>
      <c r="T167" s="344"/>
      <c r="U167" s="343"/>
      <c r="V167" s="308"/>
      <c r="W167" s="343"/>
      <c r="X167" s="344"/>
      <c r="Y167" s="21"/>
      <c r="Z167" s="215"/>
      <c r="AA167" s="230"/>
      <c r="AB167" s="224"/>
      <c r="AC167" s="232"/>
      <c r="AD167" s="208"/>
      <c r="AE167" s="215"/>
      <c r="AF167" s="208"/>
      <c r="AG167" s="215"/>
      <c r="AH167" s="215"/>
      <c r="AI167" s="233"/>
      <c r="AJ167" s="215"/>
      <c r="AK167" s="215"/>
      <c r="AL167" s="233"/>
      <c r="AM167" s="215"/>
      <c r="AN167" s="215"/>
      <c r="AO167" s="5"/>
      <c r="AP167" s="5"/>
      <c r="AQ167" s="308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</row>
    <row r="168" spans="1:92" s="1" customFormat="1" ht="3.75" customHeight="1">
      <c r="A168" s="5"/>
      <c r="B168" s="42"/>
      <c r="C168" s="41"/>
      <c r="D168" s="42"/>
      <c r="E168" s="40"/>
      <c r="F168" s="40"/>
      <c r="G168" s="42"/>
      <c r="H168" s="42"/>
      <c r="I168" s="42"/>
      <c r="J168" s="42"/>
      <c r="K168" s="42"/>
      <c r="L168" s="42"/>
      <c r="M168" s="42"/>
      <c r="N168" s="42"/>
      <c r="O168" s="42"/>
      <c r="P168" s="107"/>
      <c r="Q168" s="107"/>
      <c r="R168" s="42"/>
      <c r="S168" s="42"/>
      <c r="T168" s="110"/>
      <c r="U168" s="107"/>
      <c r="V168" s="42"/>
      <c r="W168" s="107"/>
      <c r="X168" s="110"/>
      <c r="Y168" s="42"/>
      <c r="Z168" s="215"/>
      <c r="AA168" s="230"/>
      <c r="AB168" s="224"/>
      <c r="AC168" s="232"/>
      <c r="AD168" s="208"/>
      <c r="AE168" s="215"/>
      <c r="AF168" s="208"/>
      <c r="AG168" s="215"/>
      <c r="AH168" s="215"/>
      <c r="AI168" s="233"/>
      <c r="AJ168" s="215"/>
      <c r="AK168" s="215"/>
      <c r="AL168" s="233"/>
      <c r="AM168" s="215"/>
      <c r="AN168" s="215"/>
      <c r="AO168" s="5"/>
      <c r="AP168" s="5"/>
      <c r="AQ168" s="42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</row>
    <row r="169" spans="1:92" s="1" customFormat="1" ht="12" customHeight="1">
      <c r="A169" s="5"/>
      <c r="B169" s="358" t="s">
        <v>820</v>
      </c>
      <c r="C169" s="358" t="s">
        <v>663</v>
      </c>
      <c r="D169" s="358">
        <v>60</v>
      </c>
      <c r="E169" s="346" t="s">
        <v>594</v>
      </c>
      <c r="F169" s="345" t="s">
        <v>1112</v>
      </c>
      <c r="G169" s="341" t="s">
        <v>797</v>
      </c>
      <c r="H169" s="342"/>
      <c r="I169" s="21" t="s">
        <v>529</v>
      </c>
      <c r="J169" s="26">
        <v>5</v>
      </c>
      <c r="K169" s="314"/>
      <c r="L169" s="308"/>
      <c r="M169" s="308">
        <v>10</v>
      </c>
      <c r="N169" s="343">
        <v>49</v>
      </c>
      <c r="O169" s="308"/>
      <c r="P169" s="343"/>
      <c r="Q169" s="343"/>
      <c r="R169" s="308"/>
      <c r="S169" s="308"/>
      <c r="T169" s="344"/>
      <c r="U169" s="343">
        <v>5</v>
      </c>
      <c r="V169" s="308"/>
      <c r="W169" s="343"/>
      <c r="X169" s="344"/>
      <c r="Y169" s="21"/>
      <c r="Z169" s="215"/>
      <c r="AA169" s="230">
        <v>1</v>
      </c>
      <c r="AB169" s="235" t="s">
        <v>1330</v>
      </c>
      <c r="AC169" s="232"/>
      <c r="AD169" s="208"/>
      <c r="AE169" s="215"/>
      <c r="AF169" s="208"/>
      <c r="AG169" s="215"/>
      <c r="AH169" s="215"/>
      <c r="AI169" s="233"/>
      <c r="AJ169" s="215"/>
      <c r="AK169" s="215"/>
      <c r="AL169" s="233"/>
      <c r="AM169" s="215"/>
      <c r="AN169" s="215"/>
      <c r="AO169" s="5"/>
      <c r="AP169" s="5"/>
      <c r="AQ169" s="308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</row>
    <row r="170" spans="1:92" s="1" customFormat="1" ht="12">
      <c r="A170" s="5"/>
      <c r="B170" s="358"/>
      <c r="C170" s="358"/>
      <c r="D170" s="358"/>
      <c r="E170" s="346"/>
      <c r="F170" s="346"/>
      <c r="G170" s="341" t="s">
        <v>897</v>
      </c>
      <c r="H170" s="342"/>
      <c r="I170" s="55" t="s">
        <v>851</v>
      </c>
      <c r="J170" s="58">
        <v>1</v>
      </c>
      <c r="K170" s="314"/>
      <c r="L170" s="308"/>
      <c r="M170" s="308"/>
      <c r="N170" s="343"/>
      <c r="O170" s="308"/>
      <c r="P170" s="343"/>
      <c r="Q170" s="343"/>
      <c r="R170" s="308"/>
      <c r="S170" s="308"/>
      <c r="T170" s="344"/>
      <c r="U170" s="343"/>
      <c r="V170" s="308"/>
      <c r="W170" s="343"/>
      <c r="X170" s="344"/>
      <c r="Y170" s="21"/>
      <c r="Z170" s="215"/>
      <c r="AA170" s="230"/>
      <c r="AB170" s="235" t="s">
        <v>1330</v>
      </c>
      <c r="AC170" s="232"/>
      <c r="AD170" s="208"/>
      <c r="AE170" s="215"/>
      <c r="AF170" s="208"/>
      <c r="AG170" s="215"/>
      <c r="AH170" s="215"/>
      <c r="AI170" s="233"/>
      <c r="AJ170" s="215"/>
      <c r="AK170" s="215"/>
      <c r="AL170" s="233"/>
      <c r="AM170" s="215"/>
      <c r="AN170" s="215"/>
      <c r="AO170" s="5"/>
      <c r="AP170" s="5"/>
      <c r="AQ170" s="308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</row>
    <row r="171" spans="1:92" s="1" customFormat="1" ht="12">
      <c r="A171" s="5"/>
      <c r="B171" s="358"/>
      <c r="C171" s="358"/>
      <c r="D171" s="358"/>
      <c r="E171" s="346"/>
      <c r="F171" s="346"/>
      <c r="G171" s="44"/>
      <c r="H171" s="22" t="s">
        <v>898</v>
      </c>
      <c r="I171" s="21" t="s">
        <v>1876</v>
      </c>
      <c r="J171" s="26"/>
      <c r="K171" s="314"/>
      <c r="L171" s="308"/>
      <c r="M171" s="308"/>
      <c r="N171" s="343"/>
      <c r="O171" s="308"/>
      <c r="P171" s="343"/>
      <c r="Q171" s="343"/>
      <c r="R171" s="308"/>
      <c r="S171" s="308"/>
      <c r="T171" s="344"/>
      <c r="U171" s="343"/>
      <c r="V171" s="308"/>
      <c r="W171" s="343"/>
      <c r="X171" s="344"/>
      <c r="Y171" s="21"/>
      <c r="Z171" s="215"/>
      <c r="AA171" s="230"/>
      <c r="AB171" s="235" t="s">
        <v>1330</v>
      </c>
      <c r="AC171" s="232"/>
      <c r="AD171" s="208"/>
      <c r="AE171" s="215"/>
      <c r="AF171" s="208"/>
      <c r="AG171" s="215"/>
      <c r="AH171" s="215"/>
      <c r="AI171" s="233"/>
      <c r="AJ171" s="215"/>
      <c r="AK171" s="215"/>
      <c r="AL171" s="233"/>
      <c r="AM171" s="215"/>
      <c r="AN171" s="215"/>
      <c r="AO171" s="5"/>
      <c r="AP171" s="5"/>
      <c r="AQ171" s="308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s="1" customFormat="1" ht="12">
      <c r="A172" s="5"/>
      <c r="B172" s="358"/>
      <c r="C172" s="358"/>
      <c r="D172" s="358"/>
      <c r="E172" s="346"/>
      <c r="F172" s="346"/>
      <c r="G172" s="44"/>
      <c r="H172" s="22" t="s">
        <v>1171</v>
      </c>
      <c r="I172" s="55" t="s">
        <v>851</v>
      </c>
      <c r="J172" s="58">
        <v>8</v>
      </c>
      <c r="K172" s="314"/>
      <c r="L172" s="308"/>
      <c r="M172" s="308"/>
      <c r="N172" s="343"/>
      <c r="O172" s="308"/>
      <c r="P172" s="343"/>
      <c r="Q172" s="343"/>
      <c r="R172" s="308"/>
      <c r="S172" s="308"/>
      <c r="T172" s="344"/>
      <c r="U172" s="343"/>
      <c r="V172" s="308"/>
      <c r="W172" s="343"/>
      <c r="X172" s="344"/>
      <c r="Y172" s="21"/>
      <c r="Z172" s="215"/>
      <c r="AA172" s="230"/>
      <c r="AB172" s="235" t="s">
        <v>1330</v>
      </c>
      <c r="AC172" s="232"/>
      <c r="AD172" s="208"/>
      <c r="AE172" s="215"/>
      <c r="AF172" s="208"/>
      <c r="AG172" s="215"/>
      <c r="AH172" s="215"/>
      <c r="AI172" s="233"/>
      <c r="AJ172" s="215"/>
      <c r="AK172" s="215"/>
      <c r="AL172" s="233"/>
      <c r="AM172" s="215"/>
      <c r="AN172" s="215"/>
      <c r="AO172" s="5"/>
      <c r="AP172" s="5"/>
      <c r="AQ172" s="308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</row>
    <row r="173" spans="1:92" s="1" customFormat="1" ht="12">
      <c r="A173" s="5"/>
      <c r="B173" s="358"/>
      <c r="C173" s="358"/>
      <c r="D173" s="358"/>
      <c r="E173" s="346"/>
      <c r="F173" s="346"/>
      <c r="G173" s="341" t="s">
        <v>713</v>
      </c>
      <c r="H173" s="342"/>
      <c r="I173" s="55" t="s">
        <v>851</v>
      </c>
      <c r="J173" s="58">
        <v>40</v>
      </c>
      <c r="K173" s="314"/>
      <c r="L173" s="308"/>
      <c r="M173" s="308"/>
      <c r="N173" s="343"/>
      <c r="O173" s="308"/>
      <c r="P173" s="343"/>
      <c r="Q173" s="343"/>
      <c r="R173" s="308"/>
      <c r="S173" s="308"/>
      <c r="T173" s="344"/>
      <c r="U173" s="343"/>
      <c r="V173" s="308"/>
      <c r="W173" s="343"/>
      <c r="X173" s="344"/>
      <c r="Y173" s="21"/>
      <c r="Z173" s="215"/>
      <c r="AA173" s="230"/>
      <c r="AB173" s="235" t="s">
        <v>1330</v>
      </c>
      <c r="AC173" s="232"/>
      <c r="AD173" s="208"/>
      <c r="AE173" s="215"/>
      <c r="AF173" s="208"/>
      <c r="AG173" s="215"/>
      <c r="AH173" s="215"/>
      <c r="AI173" s="233"/>
      <c r="AJ173" s="215"/>
      <c r="AK173" s="215"/>
      <c r="AL173" s="233"/>
      <c r="AM173" s="215"/>
      <c r="AN173" s="215"/>
      <c r="AO173" s="5"/>
      <c r="AP173" s="5"/>
      <c r="AQ173" s="308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</row>
    <row r="174" spans="1:92" s="1" customFormat="1" ht="12">
      <c r="A174" s="5"/>
      <c r="B174" s="358"/>
      <c r="C174" s="358"/>
      <c r="D174" s="358"/>
      <c r="E174" s="346"/>
      <c r="F174" s="346"/>
      <c r="G174" s="341" t="s">
        <v>1569</v>
      </c>
      <c r="H174" s="342"/>
      <c r="I174" s="28" t="s">
        <v>1874</v>
      </c>
      <c r="J174" s="59">
        <v>10</v>
      </c>
      <c r="K174" s="314"/>
      <c r="L174" s="308"/>
      <c r="M174" s="308"/>
      <c r="N174" s="343"/>
      <c r="O174" s="308"/>
      <c r="P174" s="343"/>
      <c r="Q174" s="343"/>
      <c r="R174" s="308"/>
      <c r="S174" s="308"/>
      <c r="T174" s="344"/>
      <c r="U174" s="343"/>
      <c r="V174" s="308"/>
      <c r="W174" s="343"/>
      <c r="X174" s="344"/>
      <c r="Y174" s="21"/>
      <c r="Z174" s="215"/>
      <c r="AA174" s="230"/>
      <c r="AB174" s="235" t="s">
        <v>1330</v>
      </c>
      <c r="AC174" s="232"/>
      <c r="AD174" s="208"/>
      <c r="AE174" s="215"/>
      <c r="AF174" s="208"/>
      <c r="AG174" s="215"/>
      <c r="AH174" s="215"/>
      <c r="AI174" s="233"/>
      <c r="AJ174" s="215"/>
      <c r="AK174" s="215"/>
      <c r="AL174" s="233"/>
      <c r="AM174" s="215"/>
      <c r="AN174" s="215"/>
      <c r="AO174" s="5"/>
      <c r="AP174" s="5"/>
      <c r="AQ174" s="308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</row>
    <row r="175" spans="1:92" s="1" customFormat="1" ht="12">
      <c r="A175" s="5"/>
      <c r="B175" s="358"/>
      <c r="C175" s="358"/>
      <c r="D175" s="358"/>
      <c r="E175" s="346"/>
      <c r="F175" s="346"/>
      <c r="G175" s="341" t="s">
        <v>819</v>
      </c>
      <c r="H175" s="342"/>
      <c r="I175" s="21" t="s">
        <v>901</v>
      </c>
      <c r="J175" s="26">
        <v>1</v>
      </c>
      <c r="K175" s="314"/>
      <c r="L175" s="308"/>
      <c r="M175" s="308"/>
      <c r="N175" s="343"/>
      <c r="O175" s="308"/>
      <c r="P175" s="343"/>
      <c r="Q175" s="343"/>
      <c r="R175" s="308"/>
      <c r="S175" s="308"/>
      <c r="T175" s="344"/>
      <c r="U175" s="343"/>
      <c r="V175" s="308"/>
      <c r="W175" s="343"/>
      <c r="X175" s="344"/>
      <c r="Y175" s="21"/>
      <c r="Z175" s="215"/>
      <c r="AA175" s="230"/>
      <c r="AB175" s="235" t="s">
        <v>1330</v>
      </c>
      <c r="AC175" s="232"/>
      <c r="AD175" s="208"/>
      <c r="AE175" s="215"/>
      <c r="AF175" s="208"/>
      <c r="AG175" s="215"/>
      <c r="AH175" s="215"/>
      <c r="AI175" s="233"/>
      <c r="AJ175" s="215"/>
      <c r="AK175" s="215"/>
      <c r="AL175" s="233"/>
      <c r="AM175" s="215"/>
      <c r="AN175" s="215"/>
      <c r="AO175" s="5"/>
      <c r="AP175" s="5"/>
      <c r="AQ175" s="308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</row>
    <row r="176" spans="1:92" s="1" customFormat="1" ht="3.75" customHeight="1">
      <c r="A176" s="5"/>
      <c r="B176" s="42"/>
      <c r="C176" s="41"/>
      <c r="D176" s="42"/>
      <c r="E176" s="40"/>
      <c r="F176" s="40"/>
      <c r="G176" s="42"/>
      <c r="H176" s="42"/>
      <c r="I176" s="42"/>
      <c r="J176" s="42"/>
      <c r="K176" s="42"/>
      <c r="L176" s="42"/>
      <c r="M176" s="42"/>
      <c r="N176" s="42"/>
      <c r="O176" s="42"/>
      <c r="P176" s="107"/>
      <c r="Q176" s="107"/>
      <c r="R176" s="42"/>
      <c r="S176" s="42"/>
      <c r="T176" s="110"/>
      <c r="U176" s="107"/>
      <c r="V176" s="42"/>
      <c r="W176" s="107"/>
      <c r="X176" s="110"/>
      <c r="Y176" s="42"/>
      <c r="Z176" s="215"/>
      <c r="AA176" s="230"/>
      <c r="AB176" s="224"/>
      <c r="AC176" s="232"/>
      <c r="AD176" s="208"/>
      <c r="AE176" s="215"/>
      <c r="AF176" s="208"/>
      <c r="AG176" s="215"/>
      <c r="AH176" s="215"/>
      <c r="AI176" s="233"/>
      <c r="AJ176" s="215"/>
      <c r="AK176" s="215"/>
      <c r="AL176" s="233"/>
      <c r="AM176" s="215"/>
      <c r="AN176" s="215"/>
      <c r="AO176" s="5"/>
      <c r="AP176" s="5"/>
      <c r="AQ176" s="42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</row>
    <row r="177" spans="1:92" s="1" customFormat="1" ht="12" customHeight="1">
      <c r="A177" s="5"/>
      <c r="B177" s="287" t="s">
        <v>543</v>
      </c>
      <c r="C177" s="287">
        <v>5</v>
      </c>
      <c r="D177" s="287">
        <v>60</v>
      </c>
      <c r="E177" s="348" t="s">
        <v>850</v>
      </c>
      <c r="F177" s="348" t="s">
        <v>671</v>
      </c>
      <c r="G177" s="341" t="s">
        <v>798</v>
      </c>
      <c r="H177" s="342"/>
      <c r="I177" s="21" t="s">
        <v>823</v>
      </c>
      <c r="J177" s="26">
        <v>50</v>
      </c>
      <c r="K177" s="314"/>
      <c r="L177" s="308">
        <v>5</v>
      </c>
      <c r="M177" s="308">
        <v>15</v>
      </c>
      <c r="N177" s="343">
        <v>81</v>
      </c>
      <c r="O177" s="308"/>
      <c r="P177" s="343"/>
      <c r="Q177" s="343"/>
      <c r="R177" s="308"/>
      <c r="S177" s="308"/>
      <c r="T177" s="344"/>
      <c r="U177" s="343"/>
      <c r="V177" s="308"/>
      <c r="W177" s="343"/>
      <c r="X177" s="344">
        <v>250</v>
      </c>
      <c r="Y177" s="21"/>
      <c r="Z177" s="215"/>
      <c r="AA177" s="230"/>
      <c r="AB177" s="241" t="s">
        <v>1327</v>
      </c>
      <c r="AC177" s="232"/>
      <c r="AD177" s="208"/>
      <c r="AE177" s="215"/>
      <c r="AF177" s="208"/>
      <c r="AG177" s="215"/>
      <c r="AH177" s="215"/>
      <c r="AI177" s="233"/>
      <c r="AJ177" s="215"/>
      <c r="AK177" s="215"/>
      <c r="AL177" s="233"/>
      <c r="AM177" s="215"/>
      <c r="AN177" s="215"/>
      <c r="AO177" s="5"/>
      <c r="AP177" s="5"/>
      <c r="AQ177" s="308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</row>
    <row r="178" spans="1:92" s="1" customFormat="1" ht="12">
      <c r="A178" s="5"/>
      <c r="B178" s="287"/>
      <c r="C178" s="287"/>
      <c r="D178" s="287"/>
      <c r="E178" s="349"/>
      <c r="F178" s="349"/>
      <c r="G178" s="341" t="s">
        <v>708</v>
      </c>
      <c r="H178" s="342"/>
      <c r="I178" s="55" t="s">
        <v>1872</v>
      </c>
      <c r="J178" s="58">
        <v>1</v>
      </c>
      <c r="K178" s="314"/>
      <c r="L178" s="308"/>
      <c r="M178" s="308"/>
      <c r="N178" s="343"/>
      <c r="O178" s="308"/>
      <c r="P178" s="343"/>
      <c r="Q178" s="343"/>
      <c r="R178" s="308"/>
      <c r="S178" s="308"/>
      <c r="T178" s="344"/>
      <c r="U178" s="343"/>
      <c r="V178" s="308"/>
      <c r="W178" s="343"/>
      <c r="X178" s="344"/>
      <c r="Y178" s="21"/>
      <c r="Z178" s="215"/>
      <c r="AA178" s="230"/>
      <c r="AB178" s="241" t="s">
        <v>1327</v>
      </c>
      <c r="AC178" s="232"/>
      <c r="AD178" s="208"/>
      <c r="AE178" s="215"/>
      <c r="AF178" s="208"/>
      <c r="AG178" s="215"/>
      <c r="AH178" s="215"/>
      <c r="AI178" s="233"/>
      <c r="AJ178" s="215"/>
      <c r="AK178" s="215"/>
      <c r="AL178" s="233"/>
      <c r="AM178" s="215"/>
      <c r="AN178" s="215"/>
      <c r="AO178" s="5"/>
      <c r="AP178" s="5"/>
      <c r="AQ178" s="308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</row>
    <row r="179" spans="1:92" s="1" customFormat="1" ht="12">
      <c r="A179" s="5"/>
      <c r="B179" s="287"/>
      <c r="C179" s="287"/>
      <c r="D179" s="287"/>
      <c r="E179" s="349"/>
      <c r="F179" s="349"/>
      <c r="G179" s="43"/>
      <c r="H179" s="22" t="s">
        <v>674</v>
      </c>
      <c r="I179" s="21" t="s">
        <v>1107</v>
      </c>
      <c r="J179" s="26">
        <v>5</v>
      </c>
      <c r="K179" s="314"/>
      <c r="L179" s="308"/>
      <c r="M179" s="308"/>
      <c r="N179" s="343"/>
      <c r="O179" s="308"/>
      <c r="P179" s="343"/>
      <c r="Q179" s="343"/>
      <c r="R179" s="308"/>
      <c r="S179" s="308"/>
      <c r="T179" s="344"/>
      <c r="U179" s="343"/>
      <c r="V179" s="308"/>
      <c r="W179" s="343"/>
      <c r="X179" s="344"/>
      <c r="Y179" s="21"/>
      <c r="Z179" s="215"/>
      <c r="AA179" s="230"/>
      <c r="AB179" s="241" t="s">
        <v>1327</v>
      </c>
      <c r="AC179" s="232"/>
      <c r="AD179" s="208"/>
      <c r="AE179" s="215"/>
      <c r="AF179" s="208"/>
      <c r="AG179" s="215"/>
      <c r="AH179" s="215"/>
      <c r="AI179" s="233"/>
      <c r="AJ179" s="215"/>
      <c r="AK179" s="215"/>
      <c r="AL179" s="233"/>
      <c r="AM179" s="215"/>
      <c r="AN179" s="215"/>
      <c r="AO179" s="5"/>
      <c r="AP179" s="5"/>
      <c r="AQ179" s="308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</row>
    <row r="180" spans="1:92" s="1" customFormat="1" ht="12">
      <c r="A180" s="5"/>
      <c r="B180" s="287"/>
      <c r="C180" s="287"/>
      <c r="D180" s="287"/>
      <c r="E180" s="349"/>
      <c r="F180" s="349"/>
      <c r="G180" s="43"/>
      <c r="H180" s="22" t="s">
        <v>1884</v>
      </c>
      <c r="I180" s="55" t="s">
        <v>851</v>
      </c>
      <c r="J180" s="58">
        <v>8</v>
      </c>
      <c r="K180" s="314"/>
      <c r="L180" s="308"/>
      <c r="M180" s="308"/>
      <c r="N180" s="343"/>
      <c r="O180" s="308"/>
      <c r="P180" s="343"/>
      <c r="Q180" s="343"/>
      <c r="R180" s="308"/>
      <c r="S180" s="308"/>
      <c r="T180" s="344"/>
      <c r="U180" s="343"/>
      <c r="V180" s="308"/>
      <c r="W180" s="343"/>
      <c r="X180" s="344"/>
      <c r="Y180" s="21"/>
      <c r="Z180" s="215"/>
      <c r="AA180" s="230"/>
      <c r="AB180" s="241" t="s">
        <v>1327</v>
      </c>
      <c r="AC180" s="232"/>
      <c r="AD180" s="208"/>
      <c r="AE180" s="215"/>
      <c r="AF180" s="208"/>
      <c r="AG180" s="215"/>
      <c r="AH180" s="215"/>
      <c r="AI180" s="233"/>
      <c r="AJ180" s="215"/>
      <c r="AK180" s="215"/>
      <c r="AL180" s="233"/>
      <c r="AM180" s="215"/>
      <c r="AN180" s="215"/>
      <c r="AO180" s="5"/>
      <c r="AP180" s="5"/>
      <c r="AQ180" s="308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</row>
    <row r="181" spans="1:92" s="1" customFormat="1" ht="12">
      <c r="A181" s="5"/>
      <c r="B181" s="287"/>
      <c r="C181" s="287"/>
      <c r="D181" s="287"/>
      <c r="E181" s="349"/>
      <c r="F181" s="349"/>
      <c r="G181" s="341" t="s">
        <v>19</v>
      </c>
      <c r="H181" s="342"/>
      <c r="I181" s="55" t="s">
        <v>851</v>
      </c>
      <c r="J181" s="58" t="s">
        <v>739</v>
      </c>
      <c r="K181" s="314"/>
      <c r="L181" s="308"/>
      <c r="M181" s="308"/>
      <c r="N181" s="343"/>
      <c r="O181" s="308"/>
      <c r="P181" s="343"/>
      <c r="Q181" s="343"/>
      <c r="R181" s="308"/>
      <c r="S181" s="308"/>
      <c r="T181" s="344"/>
      <c r="U181" s="343"/>
      <c r="V181" s="308"/>
      <c r="W181" s="343"/>
      <c r="X181" s="344"/>
      <c r="Y181" s="21"/>
      <c r="Z181" s="215"/>
      <c r="AA181" s="230"/>
      <c r="AB181" s="241" t="s">
        <v>1327</v>
      </c>
      <c r="AC181" s="232"/>
      <c r="AD181" s="208"/>
      <c r="AE181" s="215"/>
      <c r="AF181" s="208"/>
      <c r="AG181" s="215"/>
      <c r="AH181" s="215"/>
      <c r="AI181" s="233"/>
      <c r="AJ181" s="215"/>
      <c r="AK181" s="215"/>
      <c r="AL181" s="233"/>
      <c r="AM181" s="215"/>
      <c r="AN181" s="215"/>
      <c r="AO181" s="5"/>
      <c r="AP181" s="5"/>
      <c r="AQ181" s="308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</row>
    <row r="182" spans="1:92" s="1" customFormat="1" ht="12">
      <c r="A182" s="5"/>
      <c r="B182" s="287"/>
      <c r="C182" s="287"/>
      <c r="D182" s="287"/>
      <c r="E182" s="349"/>
      <c r="F182" s="349"/>
      <c r="G182" s="341" t="s">
        <v>471</v>
      </c>
      <c r="H182" s="342"/>
      <c r="I182" s="28" t="s">
        <v>1874</v>
      </c>
      <c r="J182" s="59" t="s">
        <v>740</v>
      </c>
      <c r="K182" s="314"/>
      <c r="L182" s="308"/>
      <c r="M182" s="308"/>
      <c r="N182" s="343"/>
      <c r="O182" s="308"/>
      <c r="P182" s="343"/>
      <c r="Q182" s="343"/>
      <c r="R182" s="308"/>
      <c r="S182" s="308"/>
      <c r="T182" s="344"/>
      <c r="U182" s="343"/>
      <c r="V182" s="308"/>
      <c r="W182" s="343"/>
      <c r="X182" s="344"/>
      <c r="Y182" s="21"/>
      <c r="Z182" s="215"/>
      <c r="AA182" s="230"/>
      <c r="AB182" s="241" t="s">
        <v>1327</v>
      </c>
      <c r="AC182" s="232"/>
      <c r="AD182" s="208"/>
      <c r="AE182" s="215"/>
      <c r="AF182" s="208"/>
      <c r="AG182" s="215"/>
      <c r="AH182" s="215"/>
      <c r="AI182" s="233"/>
      <c r="AJ182" s="215"/>
      <c r="AK182" s="215"/>
      <c r="AL182" s="233"/>
      <c r="AM182" s="215"/>
      <c r="AN182" s="215"/>
      <c r="AO182" s="5"/>
      <c r="AP182" s="5"/>
      <c r="AQ182" s="308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</row>
    <row r="183" spans="1:92" s="1" customFormat="1" ht="12">
      <c r="A183" s="5"/>
      <c r="B183" s="287"/>
      <c r="C183" s="287"/>
      <c r="D183" s="287"/>
      <c r="E183" s="349"/>
      <c r="F183" s="349"/>
      <c r="G183" s="341" t="s">
        <v>821</v>
      </c>
      <c r="H183" s="342"/>
      <c r="I183" s="21" t="s">
        <v>823</v>
      </c>
      <c r="J183" s="26">
        <v>200</v>
      </c>
      <c r="K183" s="314"/>
      <c r="L183" s="308"/>
      <c r="M183" s="308"/>
      <c r="N183" s="343"/>
      <c r="O183" s="308"/>
      <c r="P183" s="343"/>
      <c r="Q183" s="343"/>
      <c r="R183" s="308"/>
      <c r="S183" s="308"/>
      <c r="T183" s="344"/>
      <c r="U183" s="343"/>
      <c r="V183" s="308"/>
      <c r="W183" s="343"/>
      <c r="X183" s="344"/>
      <c r="Y183" s="21"/>
      <c r="Z183" s="215"/>
      <c r="AA183" s="230"/>
      <c r="AB183" s="241" t="s">
        <v>1327</v>
      </c>
      <c r="AC183" s="232"/>
      <c r="AD183" s="208"/>
      <c r="AE183" s="215"/>
      <c r="AF183" s="208"/>
      <c r="AG183" s="215"/>
      <c r="AH183" s="215"/>
      <c r="AI183" s="233"/>
      <c r="AJ183" s="215"/>
      <c r="AK183" s="215"/>
      <c r="AL183" s="233"/>
      <c r="AM183" s="215"/>
      <c r="AN183" s="215"/>
      <c r="AO183" s="5"/>
      <c r="AP183" s="5"/>
      <c r="AQ183" s="308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</row>
    <row r="184" spans="1:92" s="1" customFormat="1" ht="3.75" customHeight="1">
      <c r="A184" s="5"/>
      <c r="B184" s="42"/>
      <c r="C184" s="41"/>
      <c r="D184" s="42"/>
      <c r="E184" s="40"/>
      <c r="F184" s="40"/>
      <c r="G184" s="42"/>
      <c r="H184" s="42"/>
      <c r="I184" s="42"/>
      <c r="J184" s="42"/>
      <c r="K184" s="42"/>
      <c r="L184" s="42"/>
      <c r="M184" s="42"/>
      <c r="N184" s="42"/>
      <c r="O184" s="42"/>
      <c r="P184" s="107"/>
      <c r="Q184" s="107"/>
      <c r="R184" s="42"/>
      <c r="S184" s="42"/>
      <c r="T184" s="110"/>
      <c r="U184" s="107"/>
      <c r="V184" s="42"/>
      <c r="W184" s="107"/>
      <c r="X184" s="110"/>
      <c r="Y184" s="42"/>
      <c r="Z184" s="215"/>
      <c r="AA184" s="230"/>
      <c r="AB184" s="224"/>
      <c r="AC184" s="232"/>
      <c r="AD184" s="208"/>
      <c r="AE184" s="215"/>
      <c r="AF184" s="208"/>
      <c r="AG184" s="215"/>
      <c r="AH184" s="215"/>
      <c r="AI184" s="233"/>
      <c r="AJ184" s="215"/>
      <c r="AK184" s="215"/>
      <c r="AL184" s="233"/>
      <c r="AM184" s="215"/>
      <c r="AN184" s="215"/>
      <c r="AO184" s="5"/>
      <c r="AP184" s="5"/>
      <c r="AQ184" s="42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</row>
    <row r="185" spans="1:92" s="1" customFormat="1" ht="12" customHeight="1">
      <c r="A185" s="5"/>
      <c r="B185" s="287" t="s">
        <v>1868</v>
      </c>
      <c r="C185" s="287">
        <v>4</v>
      </c>
      <c r="D185" s="287">
        <v>60</v>
      </c>
      <c r="E185" s="345" t="s">
        <v>1542</v>
      </c>
      <c r="F185" s="345" t="s">
        <v>537</v>
      </c>
      <c r="G185" s="341" t="s">
        <v>799</v>
      </c>
      <c r="H185" s="342"/>
      <c r="I185" s="28" t="s">
        <v>502</v>
      </c>
      <c r="J185" s="59">
        <v>5</v>
      </c>
      <c r="K185" s="314"/>
      <c r="L185" s="308"/>
      <c r="M185" s="308">
        <v>20</v>
      </c>
      <c r="N185" s="343">
        <v>17</v>
      </c>
      <c r="O185" s="308"/>
      <c r="P185" s="343"/>
      <c r="Q185" s="343"/>
      <c r="R185" s="308"/>
      <c r="S185" s="308"/>
      <c r="T185" s="344"/>
      <c r="U185" s="343"/>
      <c r="V185" s="308"/>
      <c r="W185" s="343"/>
      <c r="X185" s="344"/>
      <c r="Y185" s="21"/>
      <c r="Z185" s="215"/>
      <c r="AA185" s="230">
        <v>1</v>
      </c>
      <c r="AB185" s="235" t="s">
        <v>1329</v>
      </c>
      <c r="AC185" s="232"/>
      <c r="AD185" s="208"/>
      <c r="AE185" s="215"/>
      <c r="AF185" s="208"/>
      <c r="AG185" s="215"/>
      <c r="AH185" s="215"/>
      <c r="AI185" s="233"/>
      <c r="AJ185" s="215"/>
      <c r="AK185" s="215"/>
      <c r="AL185" s="233"/>
      <c r="AM185" s="215"/>
      <c r="AN185" s="215"/>
      <c r="AO185" s="5"/>
      <c r="AP185" s="5"/>
      <c r="AQ185" s="308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</row>
    <row r="186" spans="1:92" s="1" customFormat="1" ht="12">
      <c r="A186" s="5"/>
      <c r="B186" s="287"/>
      <c r="C186" s="287"/>
      <c r="D186" s="287"/>
      <c r="E186" s="346"/>
      <c r="F186" s="346"/>
      <c r="G186" s="341" t="s">
        <v>1380</v>
      </c>
      <c r="H186" s="342"/>
      <c r="I186" s="55" t="s">
        <v>851</v>
      </c>
      <c r="J186" s="58">
        <v>1</v>
      </c>
      <c r="K186" s="314"/>
      <c r="L186" s="308"/>
      <c r="M186" s="308"/>
      <c r="N186" s="343"/>
      <c r="O186" s="308"/>
      <c r="P186" s="343"/>
      <c r="Q186" s="343"/>
      <c r="R186" s="308"/>
      <c r="S186" s="308"/>
      <c r="T186" s="344"/>
      <c r="U186" s="343"/>
      <c r="V186" s="308"/>
      <c r="W186" s="343"/>
      <c r="X186" s="344"/>
      <c r="Y186" s="21"/>
      <c r="Z186" s="215"/>
      <c r="AA186" s="230"/>
      <c r="AB186" s="235" t="s">
        <v>1329</v>
      </c>
      <c r="AC186" s="232"/>
      <c r="AD186" s="208"/>
      <c r="AE186" s="215"/>
      <c r="AF186" s="208"/>
      <c r="AG186" s="215"/>
      <c r="AH186" s="215"/>
      <c r="AI186" s="233"/>
      <c r="AJ186" s="215"/>
      <c r="AK186" s="215"/>
      <c r="AL186" s="233"/>
      <c r="AM186" s="215"/>
      <c r="AN186" s="215"/>
      <c r="AO186" s="5"/>
      <c r="AP186" s="5"/>
      <c r="AQ186" s="308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</row>
    <row r="187" spans="1:92" s="1" customFormat="1" ht="12">
      <c r="A187" s="5"/>
      <c r="B187" s="287"/>
      <c r="C187" s="287"/>
      <c r="D187" s="287"/>
      <c r="E187" s="346"/>
      <c r="F187" s="346"/>
      <c r="G187" s="44"/>
      <c r="H187" s="22" t="s">
        <v>1379</v>
      </c>
      <c r="I187" s="21" t="s">
        <v>1876</v>
      </c>
      <c r="J187" s="26"/>
      <c r="K187" s="314"/>
      <c r="L187" s="308"/>
      <c r="M187" s="308"/>
      <c r="N187" s="343"/>
      <c r="O187" s="308"/>
      <c r="P187" s="343"/>
      <c r="Q187" s="343"/>
      <c r="R187" s="308"/>
      <c r="S187" s="308"/>
      <c r="T187" s="344"/>
      <c r="U187" s="343"/>
      <c r="V187" s="308"/>
      <c r="W187" s="343"/>
      <c r="X187" s="344"/>
      <c r="Y187" s="21"/>
      <c r="Z187" s="215"/>
      <c r="AA187" s="230"/>
      <c r="AB187" s="235" t="s">
        <v>1329</v>
      </c>
      <c r="AC187" s="232"/>
      <c r="AD187" s="208"/>
      <c r="AE187" s="215"/>
      <c r="AF187" s="208"/>
      <c r="AG187" s="215"/>
      <c r="AH187" s="215"/>
      <c r="AI187" s="233"/>
      <c r="AJ187" s="215"/>
      <c r="AK187" s="215"/>
      <c r="AL187" s="233"/>
      <c r="AM187" s="215"/>
      <c r="AN187" s="215"/>
      <c r="AO187" s="5"/>
      <c r="AP187" s="5"/>
      <c r="AQ187" s="308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</row>
    <row r="188" spans="1:92" s="1" customFormat="1" ht="12">
      <c r="A188" s="5"/>
      <c r="B188" s="287"/>
      <c r="C188" s="287"/>
      <c r="D188" s="287"/>
      <c r="E188" s="346"/>
      <c r="F188" s="346"/>
      <c r="G188" s="43"/>
      <c r="H188" s="22" t="s">
        <v>1884</v>
      </c>
      <c r="I188" s="55" t="s">
        <v>851</v>
      </c>
      <c r="J188" s="58">
        <v>8</v>
      </c>
      <c r="K188" s="314"/>
      <c r="L188" s="308"/>
      <c r="M188" s="308"/>
      <c r="N188" s="343"/>
      <c r="O188" s="308"/>
      <c r="P188" s="343"/>
      <c r="Q188" s="343"/>
      <c r="R188" s="308"/>
      <c r="S188" s="308"/>
      <c r="T188" s="344"/>
      <c r="U188" s="343"/>
      <c r="V188" s="308"/>
      <c r="W188" s="343"/>
      <c r="X188" s="344"/>
      <c r="Y188" s="21"/>
      <c r="Z188" s="215"/>
      <c r="AA188" s="230"/>
      <c r="AB188" s="235" t="s">
        <v>1329</v>
      </c>
      <c r="AC188" s="232"/>
      <c r="AD188" s="208"/>
      <c r="AE188" s="215"/>
      <c r="AF188" s="208"/>
      <c r="AG188" s="215"/>
      <c r="AH188" s="215"/>
      <c r="AI188" s="233"/>
      <c r="AJ188" s="215"/>
      <c r="AK188" s="215"/>
      <c r="AL188" s="233"/>
      <c r="AM188" s="215"/>
      <c r="AN188" s="215"/>
      <c r="AO188" s="5"/>
      <c r="AP188" s="5"/>
      <c r="AQ188" s="308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</row>
    <row r="189" spans="1:92" s="1" customFormat="1" ht="12">
      <c r="A189" s="5"/>
      <c r="B189" s="287"/>
      <c r="C189" s="287"/>
      <c r="D189" s="287"/>
      <c r="E189" s="346"/>
      <c r="F189" s="346"/>
      <c r="G189" s="341" t="s">
        <v>818</v>
      </c>
      <c r="H189" s="342"/>
      <c r="I189" s="55" t="s">
        <v>851</v>
      </c>
      <c r="J189" s="58">
        <v>8</v>
      </c>
      <c r="K189" s="314"/>
      <c r="L189" s="308"/>
      <c r="M189" s="308"/>
      <c r="N189" s="343"/>
      <c r="O189" s="308"/>
      <c r="P189" s="343"/>
      <c r="Q189" s="343"/>
      <c r="R189" s="308"/>
      <c r="S189" s="308"/>
      <c r="T189" s="344"/>
      <c r="U189" s="343"/>
      <c r="V189" s="308"/>
      <c r="W189" s="343"/>
      <c r="X189" s="344"/>
      <c r="Y189" s="21"/>
      <c r="Z189" s="215"/>
      <c r="AA189" s="230"/>
      <c r="AB189" s="235" t="s">
        <v>1329</v>
      </c>
      <c r="AC189" s="232"/>
      <c r="AD189" s="208"/>
      <c r="AE189" s="215"/>
      <c r="AF189" s="208"/>
      <c r="AG189" s="215"/>
      <c r="AH189" s="215"/>
      <c r="AI189" s="233"/>
      <c r="AJ189" s="215"/>
      <c r="AK189" s="215"/>
      <c r="AL189" s="233"/>
      <c r="AM189" s="215"/>
      <c r="AN189" s="215"/>
      <c r="AO189" s="5"/>
      <c r="AP189" s="5"/>
      <c r="AQ189" s="308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spans="1:92" s="1" customFormat="1" ht="12">
      <c r="A190" s="5"/>
      <c r="B190" s="287"/>
      <c r="C190" s="287"/>
      <c r="D190" s="287"/>
      <c r="E190" s="346"/>
      <c r="F190" s="346"/>
      <c r="G190" s="341" t="s">
        <v>163</v>
      </c>
      <c r="H190" s="342"/>
      <c r="I190" s="28" t="s">
        <v>1874</v>
      </c>
      <c r="J190" s="59">
        <v>5</v>
      </c>
      <c r="K190" s="314"/>
      <c r="L190" s="308"/>
      <c r="M190" s="308"/>
      <c r="N190" s="343"/>
      <c r="O190" s="308"/>
      <c r="P190" s="343"/>
      <c r="Q190" s="343"/>
      <c r="R190" s="308"/>
      <c r="S190" s="308"/>
      <c r="T190" s="344"/>
      <c r="U190" s="343"/>
      <c r="V190" s="308"/>
      <c r="W190" s="343"/>
      <c r="X190" s="344"/>
      <c r="Y190" s="21"/>
      <c r="Z190" s="215"/>
      <c r="AA190" s="230"/>
      <c r="AB190" s="235" t="s">
        <v>1329</v>
      </c>
      <c r="AC190" s="232"/>
      <c r="AD190" s="208"/>
      <c r="AE190" s="215"/>
      <c r="AF190" s="208"/>
      <c r="AG190" s="215"/>
      <c r="AH190" s="215"/>
      <c r="AI190" s="233"/>
      <c r="AJ190" s="215"/>
      <c r="AK190" s="215"/>
      <c r="AL190" s="233"/>
      <c r="AM190" s="215"/>
      <c r="AN190" s="215"/>
      <c r="AO190" s="5"/>
      <c r="AP190" s="5"/>
      <c r="AQ190" s="308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</row>
    <row r="191" spans="1:92" s="1" customFormat="1" ht="12">
      <c r="A191" s="5"/>
      <c r="B191" s="287"/>
      <c r="C191" s="287"/>
      <c r="D191" s="287"/>
      <c r="E191" s="346"/>
      <c r="F191" s="346"/>
      <c r="G191" s="341" t="s">
        <v>822</v>
      </c>
      <c r="H191" s="342"/>
      <c r="I191" s="28" t="s">
        <v>1874</v>
      </c>
      <c r="J191" s="59">
        <v>10</v>
      </c>
      <c r="K191" s="314"/>
      <c r="L191" s="308"/>
      <c r="M191" s="308"/>
      <c r="N191" s="343"/>
      <c r="O191" s="308"/>
      <c r="P191" s="343"/>
      <c r="Q191" s="343"/>
      <c r="R191" s="308"/>
      <c r="S191" s="308"/>
      <c r="T191" s="344"/>
      <c r="U191" s="343"/>
      <c r="V191" s="308"/>
      <c r="W191" s="343"/>
      <c r="X191" s="344"/>
      <c r="Y191" s="21"/>
      <c r="Z191" s="215"/>
      <c r="AA191" s="230"/>
      <c r="AB191" s="235" t="s">
        <v>1329</v>
      </c>
      <c r="AC191" s="232"/>
      <c r="AD191" s="208"/>
      <c r="AE191" s="215"/>
      <c r="AF191" s="208"/>
      <c r="AG191" s="215"/>
      <c r="AH191" s="215"/>
      <c r="AI191" s="233"/>
      <c r="AJ191" s="215"/>
      <c r="AK191" s="215"/>
      <c r="AL191" s="233"/>
      <c r="AM191" s="215"/>
      <c r="AN191" s="215"/>
      <c r="AO191" s="5"/>
      <c r="AP191" s="5"/>
      <c r="AQ191" s="308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</row>
    <row r="192" spans="1:92" s="1" customFormat="1" ht="3.75" customHeight="1">
      <c r="A192" s="5"/>
      <c r="B192" s="42"/>
      <c r="C192" s="41"/>
      <c r="D192" s="42"/>
      <c r="E192" s="40"/>
      <c r="F192" s="40"/>
      <c r="G192" s="42"/>
      <c r="H192" s="42"/>
      <c r="I192" s="42"/>
      <c r="J192" s="42"/>
      <c r="K192" s="42"/>
      <c r="L192" s="42"/>
      <c r="M192" s="42"/>
      <c r="N192" s="42"/>
      <c r="O192" s="42"/>
      <c r="P192" s="107"/>
      <c r="Q192" s="107"/>
      <c r="R192" s="42"/>
      <c r="S192" s="42"/>
      <c r="T192" s="110"/>
      <c r="U192" s="107"/>
      <c r="V192" s="42"/>
      <c r="W192" s="107"/>
      <c r="X192" s="110"/>
      <c r="Y192" s="42"/>
      <c r="Z192" s="215"/>
      <c r="AA192" s="230"/>
      <c r="AB192" s="224"/>
      <c r="AC192" s="232"/>
      <c r="AD192" s="208"/>
      <c r="AE192" s="215"/>
      <c r="AF192" s="208"/>
      <c r="AG192" s="215"/>
      <c r="AH192" s="215"/>
      <c r="AI192" s="233"/>
      <c r="AJ192" s="215"/>
      <c r="AK192" s="215"/>
      <c r="AL192" s="233"/>
      <c r="AM192" s="215"/>
      <c r="AN192" s="215"/>
      <c r="AO192" s="5"/>
      <c r="AP192" s="5"/>
      <c r="AQ192" s="42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</row>
    <row r="193" spans="1:92" s="1" customFormat="1" ht="12" customHeight="1">
      <c r="A193" s="5"/>
      <c r="B193" s="358" t="s">
        <v>545</v>
      </c>
      <c r="C193" s="358" t="s">
        <v>663</v>
      </c>
      <c r="D193" s="358">
        <v>60</v>
      </c>
      <c r="E193" s="345" t="s">
        <v>12</v>
      </c>
      <c r="F193" s="345" t="s">
        <v>418</v>
      </c>
      <c r="G193" s="341" t="s">
        <v>595</v>
      </c>
      <c r="H193" s="342"/>
      <c r="I193" s="21" t="s">
        <v>529</v>
      </c>
      <c r="J193" s="26">
        <v>5</v>
      </c>
      <c r="K193" s="314"/>
      <c r="L193" s="308"/>
      <c r="M193" s="308">
        <v>5</v>
      </c>
      <c r="N193" s="343">
        <v>8</v>
      </c>
      <c r="O193" s="308"/>
      <c r="P193" s="343"/>
      <c r="Q193" s="343"/>
      <c r="R193" s="308"/>
      <c r="S193" s="308"/>
      <c r="T193" s="344"/>
      <c r="U193" s="343">
        <v>5</v>
      </c>
      <c r="V193" s="308"/>
      <c r="W193" s="343"/>
      <c r="X193" s="344"/>
      <c r="Y193" s="21"/>
      <c r="Z193" s="215"/>
      <c r="AA193" s="230">
        <v>1</v>
      </c>
      <c r="AB193" s="231"/>
      <c r="AC193" s="232"/>
      <c r="AD193" s="208"/>
      <c r="AE193" s="215"/>
      <c r="AF193" s="208"/>
      <c r="AG193" s="215"/>
      <c r="AH193" s="215"/>
      <c r="AI193" s="233"/>
      <c r="AJ193" s="215"/>
      <c r="AK193" s="215"/>
      <c r="AL193" s="233"/>
      <c r="AM193" s="215"/>
      <c r="AN193" s="215"/>
      <c r="AO193" s="5"/>
      <c r="AP193" s="5"/>
      <c r="AQ193" s="308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</row>
    <row r="194" spans="1:92" s="1" customFormat="1" ht="12">
      <c r="A194" s="5"/>
      <c r="B194" s="358"/>
      <c r="C194" s="358"/>
      <c r="D194" s="358"/>
      <c r="E194" s="346"/>
      <c r="F194" s="346"/>
      <c r="G194" s="341" t="s">
        <v>824</v>
      </c>
      <c r="H194" s="342"/>
      <c r="I194" s="31" t="s">
        <v>903</v>
      </c>
      <c r="J194" s="26"/>
      <c r="K194" s="314"/>
      <c r="L194" s="308"/>
      <c r="M194" s="308"/>
      <c r="N194" s="343"/>
      <c r="O194" s="308"/>
      <c r="P194" s="343"/>
      <c r="Q194" s="343"/>
      <c r="R194" s="308"/>
      <c r="S194" s="308"/>
      <c r="T194" s="344"/>
      <c r="U194" s="343"/>
      <c r="V194" s="308"/>
      <c r="W194" s="343"/>
      <c r="X194" s="344"/>
      <c r="Y194" s="21"/>
      <c r="Z194" s="215"/>
      <c r="AA194" s="230"/>
      <c r="AB194" s="231"/>
      <c r="AC194" s="232"/>
      <c r="AD194" s="208"/>
      <c r="AE194" s="215"/>
      <c r="AF194" s="208"/>
      <c r="AG194" s="215"/>
      <c r="AH194" s="215"/>
      <c r="AI194" s="233"/>
      <c r="AJ194" s="215"/>
      <c r="AK194" s="215"/>
      <c r="AL194" s="233"/>
      <c r="AM194" s="215"/>
      <c r="AN194" s="215"/>
      <c r="AO194" s="5"/>
      <c r="AP194" s="5"/>
      <c r="AQ194" s="308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</row>
    <row r="195" spans="1:92" s="1" customFormat="1" ht="12">
      <c r="A195" s="5"/>
      <c r="B195" s="358"/>
      <c r="C195" s="358"/>
      <c r="D195" s="358"/>
      <c r="E195" s="346"/>
      <c r="F195" s="346"/>
      <c r="G195" s="341" t="s">
        <v>818</v>
      </c>
      <c r="H195" s="342"/>
      <c r="I195" s="55" t="s">
        <v>1872</v>
      </c>
      <c r="J195" s="58">
        <v>8</v>
      </c>
      <c r="K195" s="314"/>
      <c r="L195" s="308"/>
      <c r="M195" s="308"/>
      <c r="N195" s="343"/>
      <c r="O195" s="308"/>
      <c r="P195" s="343"/>
      <c r="Q195" s="343"/>
      <c r="R195" s="308"/>
      <c r="S195" s="308"/>
      <c r="T195" s="344"/>
      <c r="U195" s="343"/>
      <c r="V195" s="308"/>
      <c r="W195" s="343"/>
      <c r="X195" s="344"/>
      <c r="Y195" s="21"/>
      <c r="Z195" s="215"/>
      <c r="AA195" s="230"/>
      <c r="AB195" s="224"/>
      <c r="AC195" s="232"/>
      <c r="AD195" s="208"/>
      <c r="AE195" s="215"/>
      <c r="AF195" s="208"/>
      <c r="AG195" s="215"/>
      <c r="AH195" s="215"/>
      <c r="AI195" s="233"/>
      <c r="AJ195" s="215"/>
      <c r="AK195" s="215"/>
      <c r="AL195" s="233"/>
      <c r="AM195" s="215"/>
      <c r="AN195" s="215"/>
      <c r="AO195" s="5"/>
      <c r="AP195" s="5"/>
      <c r="AQ195" s="308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</row>
    <row r="196" spans="1:92" s="1" customFormat="1" ht="12">
      <c r="A196" s="5"/>
      <c r="B196" s="358"/>
      <c r="C196" s="358"/>
      <c r="D196" s="358"/>
      <c r="E196" s="346"/>
      <c r="F196" s="346"/>
      <c r="G196" s="341" t="s">
        <v>163</v>
      </c>
      <c r="H196" s="342"/>
      <c r="I196" s="28" t="s">
        <v>1874</v>
      </c>
      <c r="J196" s="59">
        <v>5</v>
      </c>
      <c r="K196" s="314"/>
      <c r="L196" s="308"/>
      <c r="M196" s="308"/>
      <c r="N196" s="343"/>
      <c r="O196" s="308"/>
      <c r="P196" s="343"/>
      <c r="Q196" s="343"/>
      <c r="R196" s="308"/>
      <c r="S196" s="308"/>
      <c r="T196" s="344"/>
      <c r="U196" s="343"/>
      <c r="V196" s="308"/>
      <c r="W196" s="343"/>
      <c r="X196" s="344"/>
      <c r="Y196" s="21"/>
      <c r="Z196" s="215"/>
      <c r="AA196" s="230"/>
      <c r="AB196" s="224"/>
      <c r="AC196" s="232"/>
      <c r="AD196" s="208"/>
      <c r="AE196" s="215"/>
      <c r="AF196" s="208"/>
      <c r="AG196" s="215"/>
      <c r="AH196" s="215"/>
      <c r="AI196" s="233"/>
      <c r="AJ196" s="215"/>
      <c r="AK196" s="215"/>
      <c r="AL196" s="233"/>
      <c r="AM196" s="215"/>
      <c r="AN196" s="215"/>
      <c r="AO196" s="5"/>
      <c r="AP196" s="5"/>
      <c r="AQ196" s="308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</row>
    <row r="197" spans="1:92" s="1" customFormat="1" ht="12">
      <c r="A197" s="5"/>
      <c r="B197" s="358"/>
      <c r="C197" s="358"/>
      <c r="D197" s="358"/>
      <c r="E197" s="346"/>
      <c r="F197" s="346"/>
      <c r="G197" s="341" t="s">
        <v>825</v>
      </c>
      <c r="H197" s="342"/>
      <c r="I197" s="21" t="s">
        <v>901</v>
      </c>
      <c r="J197" s="26">
        <v>1</v>
      </c>
      <c r="K197" s="314"/>
      <c r="L197" s="308"/>
      <c r="M197" s="308"/>
      <c r="N197" s="343"/>
      <c r="O197" s="308"/>
      <c r="P197" s="343"/>
      <c r="Q197" s="343"/>
      <c r="R197" s="308"/>
      <c r="S197" s="308"/>
      <c r="T197" s="344"/>
      <c r="U197" s="343"/>
      <c r="V197" s="308"/>
      <c r="W197" s="343"/>
      <c r="X197" s="344"/>
      <c r="Y197" s="21"/>
      <c r="Z197" s="215"/>
      <c r="AA197" s="230"/>
      <c r="AB197" s="224"/>
      <c r="AC197" s="232"/>
      <c r="AD197" s="208"/>
      <c r="AE197" s="215"/>
      <c r="AF197" s="208"/>
      <c r="AG197" s="215"/>
      <c r="AH197" s="215"/>
      <c r="AI197" s="233"/>
      <c r="AJ197" s="215"/>
      <c r="AK197" s="215"/>
      <c r="AL197" s="233"/>
      <c r="AM197" s="215"/>
      <c r="AN197" s="215"/>
      <c r="AO197" s="5"/>
      <c r="AP197" s="5"/>
      <c r="AQ197" s="308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</row>
    <row r="198" spans="1:92" s="1" customFormat="1" ht="3.75" customHeight="1">
      <c r="A198" s="5"/>
      <c r="B198" s="42"/>
      <c r="C198" s="41"/>
      <c r="D198" s="42"/>
      <c r="E198" s="40"/>
      <c r="F198" s="40"/>
      <c r="G198" s="42"/>
      <c r="H198" s="42"/>
      <c r="I198" s="42"/>
      <c r="J198" s="42"/>
      <c r="K198" s="42"/>
      <c r="L198" s="42"/>
      <c r="M198" s="42"/>
      <c r="N198" s="42"/>
      <c r="O198" s="42"/>
      <c r="P198" s="107"/>
      <c r="Q198" s="107"/>
      <c r="R198" s="42"/>
      <c r="S198" s="42"/>
      <c r="T198" s="110"/>
      <c r="U198" s="107"/>
      <c r="V198" s="42"/>
      <c r="W198" s="107"/>
      <c r="X198" s="110"/>
      <c r="Y198" s="42"/>
      <c r="Z198" s="215"/>
      <c r="AA198" s="230"/>
      <c r="AB198" s="224"/>
      <c r="AC198" s="232"/>
      <c r="AD198" s="208"/>
      <c r="AE198" s="215"/>
      <c r="AF198" s="208"/>
      <c r="AG198" s="215"/>
      <c r="AH198" s="215"/>
      <c r="AI198" s="233"/>
      <c r="AJ198" s="215"/>
      <c r="AK198" s="215"/>
      <c r="AL198" s="233"/>
      <c r="AM198" s="215"/>
      <c r="AN198" s="215"/>
      <c r="AO198" s="5"/>
      <c r="AP198" s="5"/>
      <c r="AQ198" s="42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</row>
    <row r="199" spans="1:92" s="1" customFormat="1" ht="12" customHeight="1">
      <c r="A199" s="5"/>
      <c r="B199" s="287" t="s">
        <v>1623</v>
      </c>
      <c r="C199" s="287">
        <v>4</v>
      </c>
      <c r="D199" s="287">
        <v>60</v>
      </c>
      <c r="E199" s="345" t="s">
        <v>13</v>
      </c>
      <c r="F199" s="345" t="s">
        <v>1128</v>
      </c>
      <c r="G199" s="341" t="s">
        <v>800</v>
      </c>
      <c r="H199" s="342"/>
      <c r="I199" s="21" t="s">
        <v>1629</v>
      </c>
      <c r="J199" s="26">
        <v>10</v>
      </c>
      <c r="K199" s="314"/>
      <c r="L199" s="308"/>
      <c r="M199" s="308">
        <v>10</v>
      </c>
      <c r="N199" s="343">
        <v>40</v>
      </c>
      <c r="O199" s="308"/>
      <c r="P199" s="343"/>
      <c r="Q199" s="343"/>
      <c r="R199" s="352">
        <v>3</v>
      </c>
      <c r="S199" s="308">
        <v>18</v>
      </c>
      <c r="T199" s="344">
        <v>20</v>
      </c>
      <c r="U199" s="343"/>
      <c r="V199" s="308"/>
      <c r="W199" s="343">
        <v>10</v>
      </c>
      <c r="X199" s="344"/>
      <c r="Y199" s="21"/>
      <c r="Z199" s="215"/>
      <c r="AA199" s="230">
        <v>0</v>
      </c>
      <c r="AB199" s="235" t="s">
        <v>1329</v>
      </c>
      <c r="AC199" s="232"/>
      <c r="AD199" s="208"/>
      <c r="AE199" s="215"/>
      <c r="AF199" s="208"/>
      <c r="AG199" s="215"/>
      <c r="AH199" s="215"/>
      <c r="AI199" s="233"/>
      <c r="AJ199" s="215"/>
      <c r="AK199" s="215"/>
      <c r="AL199" s="233"/>
      <c r="AM199" s="215"/>
      <c r="AN199" s="215"/>
      <c r="AO199" s="5"/>
      <c r="AP199" s="5"/>
      <c r="AQ199" s="308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</row>
    <row r="200" spans="1:92" s="1" customFormat="1" ht="26.25" customHeight="1">
      <c r="A200" s="5"/>
      <c r="B200" s="287"/>
      <c r="C200" s="287"/>
      <c r="D200" s="287"/>
      <c r="E200" s="345"/>
      <c r="F200" s="345"/>
      <c r="G200" s="353" t="s">
        <v>1063</v>
      </c>
      <c r="H200" s="342"/>
      <c r="I200" s="21" t="s">
        <v>129</v>
      </c>
      <c r="J200" s="26">
        <v>10</v>
      </c>
      <c r="K200" s="314"/>
      <c r="L200" s="308"/>
      <c r="M200" s="308"/>
      <c r="N200" s="343"/>
      <c r="O200" s="308"/>
      <c r="P200" s="343"/>
      <c r="Q200" s="343"/>
      <c r="R200" s="352"/>
      <c r="S200" s="308"/>
      <c r="T200" s="344"/>
      <c r="U200" s="343"/>
      <c r="V200" s="308"/>
      <c r="W200" s="343"/>
      <c r="X200" s="344"/>
      <c r="Y200" s="21"/>
      <c r="Z200" s="215"/>
      <c r="AA200" s="230"/>
      <c r="AB200" s="235" t="s">
        <v>1329</v>
      </c>
      <c r="AC200" s="232">
        <f>'[1]ﾛﾚ 武器'!$F$89</f>
        <v>35</v>
      </c>
      <c r="AD200" s="208"/>
      <c r="AE200" s="215"/>
      <c r="AF200" s="208"/>
      <c r="AG200" s="215"/>
      <c r="AH200" s="215"/>
      <c r="AI200" s="233"/>
      <c r="AJ200" s="215"/>
      <c r="AK200" s="215"/>
      <c r="AL200" s="233"/>
      <c r="AM200" s="215"/>
      <c r="AN200" s="215"/>
      <c r="AO200" s="5"/>
      <c r="AP200" s="5"/>
      <c r="AQ200" s="308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</row>
    <row r="201" spans="1:92" s="1" customFormat="1" ht="24">
      <c r="A201" s="5"/>
      <c r="B201" s="287"/>
      <c r="C201" s="287"/>
      <c r="D201" s="287"/>
      <c r="E201" s="345"/>
      <c r="F201" s="345"/>
      <c r="G201" s="44"/>
      <c r="H201" s="29" t="s">
        <v>1378</v>
      </c>
      <c r="I201" s="21" t="s">
        <v>129</v>
      </c>
      <c r="J201" s="26">
        <v>10</v>
      </c>
      <c r="K201" s="314"/>
      <c r="L201" s="308"/>
      <c r="M201" s="308"/>
      <c r="N201" s="343"/>
      <c r="O201" s="308"/>
      <c r="P201" s="343"/>
      <c r="Q201" s="343"/>
      <c r="R201" s="352"/>
      <c r="S201" s="308"/>
      <c r="T201" s="344"/>
      <c r="U201" s="343"/>
      <c r="V201" s="308"/>
      <c r="W201" s="343"/>
      <c r="X201" s="344"/>
      <c r="Y201" s="21"/>
      <c r="Z201" s="215"/>
      <c r="AA201" s="230"/>
      <c r="AB201" s="235" t="s">
        <v>1329</v>
      </c>
      <c r="AC201" s="232"/>
      <c r="AD201" s="208"/>
      <c r="AE201" s="215"/>
      <c r="AF201" s="208"/>
      <c r="AG201" s="215"/>
      <c r="AH201" s="215"/>
      <c r="AI201" s="233"/>
      <c r="AJ201" s="215"/>
      <c r="AK201" s="215"/>
      <c r="AL201" s="233"/>
      <c r="AM201" s="215"/>
      <c r="AN201" s="215"/>
      <c r="AO201" s="5"/>
      <c r="AP201" s="5"/>
      <c r="AQ201" s="308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</row>
    <row r="202" spans="1:92" s="1" customFormat="1" ht="24">
      <c r="A202" s="5"/>
      <c r="B202" s="287"/>
      <c r="C202" s="287"/>
      <c r="D202" s="287"/>
      <c r="E202" s="345"/>
      <c r="F202" s="345"/>
      <c r="G202" s="44"/>
      <c r="H202" s="121" t="s">
        <v>712</v>
      </c>
      <c r="I202" s="21" t="s">
        <v>711</v>
      </c>
      <c r="J202" s="26">
        <v>15</v>
      </c>
      <c r="K202" s="314"/>
      <c r="L202" s="308"/>
      <c r="M202" s="308"/>
      <c r="N202" s="343"/>
      <c r="O202" s="308"/>
      <c r="P202" s="343"/>
      <c r="Q202" s="343"/>
      <c r="R202" s="352"/>
      <c r="S202" s="308"/>
      <c r="T202" s="344"/>
      <c r="U202" s="343"/>
      <c r="V202" s="308"/>
      <c r="W202" s="343"/>
      <c r="X202" s="344"/>
      <c r="Y202" s="21"/>
      <c r="Z202" s="215"/>
      <c r="AA202" s="230"/>
      <c r="AB202" s="235" t="s">
        <v>1329</v>
      </c>
      <c r="AC202" s="232"/>
      <c r="AD202" s="208"/>
      <c r="AE202" s="215"/>
      <c r="AF202" s="208"/>
      <c r="AG202" s="215"/>
      <c r="AH202" s="215"/>
      <c r="AI202" s="233"/>
      <c r="AJ202" s="215"/>
      <c r="AK202" s="215"/>
      <c r="AL202" s="233"/>
      <c r="AM202" s="215"/>
      <c r="AN202" s="215"/>
      <c r="AO202" s="5"/>
      <c r="AP202" s="5"/>
      <c r="AQ202" s="308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</row>
    <row r="203" spans="1:92" s="1" customFormat="1" ht="12">
      <c r="A203" s="5"/>
      <c r="B203" s="287"/>
      <c r="C203" s="287"/>
      <c r="D203" s="287"/>
      <c r="E203" s="345"/>
      <c r="F203" s="345"/>
      <c r="G203" s="44"/>
      <c r="H203" s="120" t="s">
        <v>841</v>
      </c>
      <c r="I203" s="21" t="s">
        <v>904</v>
      </c>
      <c r="J203" s="26">
        <v>1</v>
      </c>
      <c r="K203" s="314"/>
      <c r="L203" s="308"/>
      <c r="M203" s="308"/>
      <c r="N203" s="343"/>
      <c r="O203" s="308"/>
      <c r="P203" s="343"/>
      <c r="Q203" s="343"/>
      <c r="R203" s="352"/>
      <c r="S203" s="308"/>
      <c r="T203" s="344"/>
      <c r="U203" s="343"/>
      <c r="V203" s="308"/>
      <c r="W203" s="343"/>
      <c r="X203" s="344"/>
      <c r="Y203" s="31"/>
      <c r="Z203" s="215"/>
      <c r="AA203" s="230"/>
      <c r="AB203" s="235" t="s">
        <v>1329</v>
      </c>
      <c r="AC203" s="232">
        <f>'[1]ﾛﾚ 武器'!$F$87</f>
        <v>16</v>
      </c>
      <c r="AD203" s="208"/>
      <c r="AE203" s="215"/>
      <c r="AF203" s="208"/>
      <c r="AG203" s="215"/>
      <c r="AH203" s="215"/>
      <c r="AI203" s="233"/>
      <c r="AJ203" s="215"/>
      <c r="AK203" s="215"/>
      <c r="AL203" s="233"/>
      <c r="AM203" s="215"/>
      <c r="AN203" s="215"/>
      <c r="AO203" s="5"/>
      <c r="AP203" s="5"/>
      <c r="AQ203" s="308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</row>
    <row r="204" spans="1:92" s="1" customFormat="1" ht="12">
      <c r="A204" s="5"/>
      <c r="B204" s="287"/>
      <c r="C204" s="287"/>
      <c r="D204" s="287"/>
      <c r="E204" s="345"/>
      <c r="F204" s="345"/>
      <c r="G204" s="44"/>
      <c r="H204" s="120" t="s">
        <v>842</v>
      </c>
      <c r="I204" s="21" t="s">
        <v>904</v>
      </c>
      <c r="J204" s="26">
        <v>6</v>
      </c>
      <c r="K204" s="314"/>
      <c r="L204" s="308"/>
      <c r="M204" s="308"/>
      <c r="N204" s="343"/>
      <c r="O204" s="308"/>
      <c r="P204" s="343"/>
      <c r="Q204" s="343"/>
      <c r="R204" s="352"/>
      <c r="S204" s="308"/>
      <c r="T204" s="344"/>
      <c r="U204" s="343"/>
      <c r="V204" s="308"/>
      <c r="W204" s="343"/>
      <c r="X204" s="344"/>
      <c r="Y204" s="21"/>
      <c r="Z204" s="215"/>
      <c r="AA204" s="230"/>
      <c r="AB204" s="235" t="s">
        <v>1329</v>
      </c>
      <c r="AC204" s="232">
        <f>'[1]ﾛﾚ 武器'!$F$88</f>
        <v>31</v>
      </c>
      <c r="AD204" s="208"/>
      <c r="AE204" s="215"/>
      <c r="AF204" s="208"/>
      <c r="AG204" s="215"/>
      <c r="AH204" s="215"/>
      <c r="AI204" s="233"/>
      <c r="AJ204" s="215"/>
      <c r="AK204" s="215"/>
      <c r="AL204" s="233"/>
      <c r="AM204" s="215"/>
      <c r="AN204" s="215"/>
      <c r="AO204" s="5"/>
      <c r="AP204" s="5"/>
      <c r="AQ204" s="308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</row>
    <row r="205" spans="1:92" s="1" customFormat="1" ht="12">
      <c r="A205" s="5"/>
      <c r="B205" s="287"/>
      <c r="C205" s="287"/>
      <c r="D205" s="287"/>
      <c r="E205" s="345"/>
      <c r="F205" s="345"/>
      <c r="G205" s="44"/>
      <c r="H205" s="22" t="s">
        <v>829</v>
      </c>
      <c r="I205" s="21" t="s">
        <v>904</v>
      </c>
      <c r="J205" s="26">
        <v>2</v>
      </c>
      <c r="K205" s="314"/>
      <c r="L205" s="308"/>
      <c r="M205" s="308"/>
      <c r="N205" s="343"/>
      <c r="O205" s="308"/>
      <c r="P205" s="343"/>
      <c r="Q205" s="343"/>
      <c r="R205" s="352"/>
      <c r="S205" s="308"/>
      <c r="T205" s="344"/>
      <c r="U205" s="343"/>
      <c r="V205" s="308"/>
      <c r="W205" s="343"/>
      <c r="X205" s="344"/>
      <c r="Y205" s="31"/>
      <c r="Z205" s="215"/>
      <c r="AA205" s="230"/>
      <c r="AB205" s="235" t="s">
        <v>1329</v>
      </c>
      <c r="AC205" s="232"/>
      <c r="AD205" s="208"/>
      <c r="AE205" s="215"/>
      <c r="AF205" s="208"/>
      <c r="AG205" s="215"/>
      <c r="AH205" s="215"/>
      <c r="AI205" s="233"/>
      <c r="AJ205" s="215"/>
      <c r="AK205" s="215"/>
      <c r="AL205" s="233"/>
      <c r="AM205" s="215"/>
      <c r="AN205" s="215"/>
      <c r="AO205" s="5"/>
      <c r="AP205" s="5"/>
      <c r="AQ205" s="308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</row>
    <row r="206" spans="1:92" s="1" customFormat="1" ht="12">
      <c r="A206" s="5"/>
      <c r="B206" s="287"/>
      <c r="C206" s="287"/>
      <c r="D206" s="287"/>
      <c r="E206" s="346"/>
      <c r="F206" s="346"/>
      <c r="G206" s="44"/>
      <c r="H206" s="22" t="s">
        <v>828</v>
      </c>
      <c r="I206" s="21" t="s">
        <v>904</v>
      </c>
      <c r="J206" s="26">
        <v>12</v>
      </c>
      <c r="K206" s="314"/>
      <c r="L206" s="308"/>
      <c r="M206" s="308"/>
      <c r="N206" s="343"/>
      <c r="O206" s="308"/>
      <c r="P206" s="343"/>
      <c r="Q206" s="343"/>
      <c r="R206" s="352"/>
      <c r="S206" s="308"/>
      <c r="T206" s="344"/>
      <c r="U206" s="343"/>
      <c r="V206" s="308"/>
      <c r="W206" s="343"/>
      <c r="X206" s="344"/>
      <c r="Y206" s="21"/>
      <c r="Z206" s="215"/>
      <c r="AA206" s="230"/>
      <c r="AB206" s="235" t="s">
        <v>1329</v>
      </c>
      <c r="AC206" s="232"/>
      <c r="AD206" s="208"/>
      <c r="AE206" s="215"/>
      <c r="AF206" s="208"/>
      <c r="AG206" s="215"/>
      <c r="AH206" s="215"/>
      <c r="AI206" s="233"/>
      <c r="AJ206" s="215"/>
      <c r="AK206" s="215"/>
      <c r="AL206" s="233"/>
      <c r="AM206" s="215"/>
      <c r="AN206" s="215"/>
      <c r="AO206" s="5"/>
      <c r="AP206" s="5"/>
      <c r="AQ206" s="308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</row>
    <row r="207" spans="1:92" s="1" customFormat="1" ht="12">
      <c r="A207" s="5"/>
      <c r="B207" s="287"/>
      <c r="C207" s="287"/>
      <c r="D207" s="287"/>
      <c r="E207" s="346"/>
      <c r="F207" s="346"/>
      <c r="G207" s="341" t="s">
        <v>713</v>
      </c>
      <c r="H207" s="342"/>
      <c r="I207" s="55" t="s">
        <v>851</v>
      </c>
      <c r="J207" s="58">
        <v>40</v>
      </c>
      <c r="K207" s="314"/>
      <c r="L207" s="308"/>
      <c r="M207" s="308"/>
      <c r="N207" s="343"/>
      <c r="O207" s="308"/>
      <c r="P207" s="343"/>
      <c r="Q207" s="343"/>
      <c r="R207" s="352"/>
      <c r="S207" s="308"/>
      <c r="T207" s="344"/>
      <c r="U207" s="343"/>
      <c r="V207" s="308"/>
      <c r="W207" s="343"/>
      <c r="X207" s="344"/>
      <c r="Y207" s="21"/>
      <c r="Z207" s="215"/>
      <c r="AA207" s="230"/>
      <c r="AB207" s="235" t="s">
        <v>1329</v>
      </c>
      <c r="AC207" s="232"/>
      <c r="AD207" s="208"/>
      <c r="AE207" s="215"/>
      <c r="AF207" s="208"/>
      <c r="AG207" s="215"/>
      <c r="AH207" s="215"/>
      <c r="AI207" s="233"/>
      <c r="AJ207" s="215"/>
      <c r="AK207" s="215"/>
      <c r="AL207" s="233"/>
      <c r="AM207" s="215"/>
      <c r="AN207" s="215"/>
      <c r="AO207" s="5"/>
      <c r="AP207" s="5"/>
      <c r="AQ207" s="308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</row>
    <row r="208" spans="1:92" s="1" customFormat="1" ht="12">
      <c r="A208" s="5"/>
      <c r="B208" s="287"/>
      <c r="C208" s="287"/>
      <c r="D208" s="287"/>
      <c r="E208" s="346"/>
      <c r="F208" s="346"/>
      <c r="G208" s="341" t="s">
        <v>1569</v>
      </c>
      <c r="H208" s="342"/>
      <c r="I208" s="28" t="s">
        <v>1874</v>
      </c>
      <c r="J208" s="59">
        <v>10</v>
      </c>
      <c r="K208" s="314"/>
      <c r="L208" s="308"/>
      <c r="M208" s="308"/>
      <c r="N208" s="343"/>
      <c r="O208" s="308"/>
      <c r="P208" s="343"/>
      <c r="Q208" s="343"/>
      <c r="R208" s="352"/>
      <c r="S208" s="308"/>
      <c r="T208" s="344"/>
      <c r="U208" s="343"/>
      <c r="V208" s="308"/>
      <c r="W208" s="343"/>
      <c r="X208" s="344"/>
      <c r="Y208" s="21"/>
      <c r="Z208" s="215"/>
      <c r="AA208" s="230"/>
      <c r="AB208" s="235" t="s">
        <v>1329</v>
      </c>
      <c r="AC208" s="232"/>
      <c r="AD208" s="208"/>
      <c r="AE208" s="215"/>
      <c r="AF208" s="208"/>
      <c r="AG208" s="215"/>
      <c r="AH208" s="215"/>
      <c r="AI208" s="233"/>
      <c r="AJ208" s="215"/>
      <c r="AK208" s="215"/>
      <c r="AL208" s="233"/>
      <c r="AM208" s="215"/>
      <c r="AN208" s="215"/>
      <c r="AO208" s="5"/>
      <c r="AP208" s="5"/>
      <c r="AQ208" s="308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</row>
    <row r="209" spans="1:92" s="1" customFormat="1" ht="12">
      <c r="A209" s="5"/>
      <c r="B209" s="287"/>
      <c r="C209" s="287"/>
      <c r="D209" s="287"/>
      <c r="E209" s="346"/>
      <c r="F209" s="346"/>
      <c r="G209" s="341" t="s">
        <v>463</v>
      </c>
      <c r="H209" s="342"/>
      <c r="I209" s="21" t="s">
        <v>32</v>
      </c>
      <c r="J209" s="26">
        <v>1</v>
      </c>
      <c r="K209" s="314"/>
      <c r="L209" s="308"/>
      <c r="M209" s="308"/>
      <c r="N209" s="343"/>
      <c r="O209" s="308"/>
      <c r="P209" s="343"/>
      <c r="Q209" s="343"/>
      <c r="R209" s="352"/>
      <c r="S209" s="308"/>
      <c r="T209" s="344"/>
      <c r="U209" s="343"/>
      <c r="V209" s="308"/>
      <c r="W209" s="343"/>
      <c r="X209" s="344"/>
      <c r="Y209" s="21"/>
      <c r="Z209" s="215"/>
      <c r="AA209" s="230"/>
      <c r="AB209" s="235" t="s">
        <v>1329</v>
      </c>
      <c r="AC209" s="232"/>
      <c r="AD209" s="208"/>
      <c r="AE209" s="215"/>
      <c r="AF209" s="208"/>
      <c r="AG209" s="215"/>
      <c r="AH209" s="215"/>
      <c r="AI209" s="233"/>
      <c r="AJ209" s="215"/>
      <c r="AK209" s="215"/>
      <c r="AL209" s="233"/>
      <c r="AM209" s="215"/>
      <c r="AN209" s="215"/>
      <c r="AO209" s="5"/>
      <c r="AP209" s="5"/>
      <c r="AQ209" s="308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</row>
    <row r="210" spans="1:92" s="1" customFormat="1" ht="3.75" customHeight="1">
      <c r="A210" s="5"/>
      <c r="B210" s="42"/>
      <c r="C210" s="41"/>
      <c r="D210" s="42"/>
      <c r="E210" s="40"/>
      <c r="F210" s="40"/>
      <c r="G210" s="42"/>
      <c r="H210" s="42"/>
      <c r="I210" s="42"/>
      <c r="J210" s="42"/>
      <c r="K210" s="42"/>
      <c r="L210" s="42"/>
      <c r="M210" s="42"/>
      <c r="N210" s="42"/>
      <c r="O210" s="42"/>
      <c r="P210" s="107"/>
      <c r="Q210" s="107"/>
      <c r="R210" s="42"/>
      <c r="S210" s="42"/>
      <c r="T210" s="110"/>
      <c r="U210" s="107"/>
      <c r="V210" s="42"/>
      <c r="W210" s="107"/>
      <c r="X210" s="110"/>
      <c r="Y210" s="42"/>
      <c r="Z210" s="215"/>
      <c r="AA210" s="230"/>
      <c r="AB210" s="224"/>
      <c r="AC210" s="232"/>
      <c r="AD210" s="208"/>
      <c r="AE210" s="215"/>
      <c r="AF210" s="208"/>
      <c r="AG210" s="215"/>
      <c r="AH210" s="215"/>
      <c r="AI210" s="233"/>
      <c r="AJ210" s="215"/>
      <c r="AK210" s="215"/>
      <c r="AL210" s="233"/>
      <c r="AM210" s="215"/>
      <c r="AN210" s="215"/>
      <c r="AO210" s="5"/>
      <c r="AP210" s="5"/>
      <c r="AQ210" s="42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</row>
    <row r="211" spans="1:92" s="1" customFormat="1" ht="12" customHeight="1">
      <c r="A211" s="5"/>
      <c r="B211" s="287" t="s">
        <v>1866</v>
      </c>
      <c r="C211" s="287">
        <v>5</v>
      </c>
      <c r="D211" s="287">
        <v>60</v>
      </c>
      <c r="E211" s="346" t="s">
        <v>1630</v>
      </c>
      <c r="F211" s="345" t="s">
        <v>709</v>
      </c>
      <c r="G211" s="341" t="s">
        <v>801</v>
      </c>
      <c r="H211" s="342"/>
      <c r="I211" s="55" t="s">
        <v>851</v>
      </c>
      <c r="J211" s="58">
        <v>1</v>
      </c>
      <c r="K211" s="314"/>
      <c r="L211" s="308"/>
      <c r="M211" s="308"/>
      <c r="N211" s="343">
        <v>9</v>
      </c>
      <c r="O211" s="308"/>
      <c r="P211" s="343"/>
      <c r="Q211" s="343"/>
      <c r="R211" s="308"/>
      <c r="S211" s="308"/>
      <c r="T211" s="344"/>
      <c r="U211" s="343"/>
      <c r="V211" s="308"/>
      <c r="W211" s="343"/>
      <c r="X211" s="344"/>
      <c r="Y211" s="21"/>
      <c r="Z211" s="215"/>
      <c r="AA211" s="340"/>
      <c r="AB211" s="347"/>
      <c r="AC211" s="232"/>
      <c r="AD211" s="208"/>
      <c r="AE211" s="215"/>
      <c r="AF211" s="208"/>
      <c r="AG211" s="215"/>
      <c r="AH211" s="215"/>
      <c r="AI211" s="233"/>
      <c r="AJ211" s="215"/>
      <c r="AK211" s="215"/>
      <c r="AL211" s="233"/>
      <c r="AM211" s="215"/>
      <c r="AN211" s="215"/>
      <c r="AO211" s="5"/>
      <c r="AP211" s="5"/>
      <c r="AQ211" s="308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</row>
    <row r="212" spans="1:92" s="1" customFormat="1" ht="12">
      <c r="A212" s="5"/>
      <c r="B212" s="287"/>
      <c r="C212" s="287"/>
      <c r="D212" s="287"/>
      <c r="E212" s="346"/>
      <c r="F212" s="346"/>
      <c r="G212" s="341" t="s">
        <v>710</v>
      </c>
      <c r="H212" s="342"/>
      <c r="I212" s="31" t="s">
        <v>903</v>
      </c>
      <c r="J212" s="26"/>
      <c r="K212" s="314"/>
      <c r="L212" s="308"/>
      <c r="M212" s="308"/>
      <c r="N212" s="343"/>
      <c r="O212" s="308"/>
      <c r="P212" s="343"/>
      <c r="Q212" s="343"/>
      <c r="R212" s="308"/>
      <c r="S212" s="308"/>
      <c r="T212" s="344"/>
      <c r="U212" s="343"/>
      <c r="V212" s="308"/>
      <c r="W212" s="343"/>
      <c r="X212" s="344"/>
      <c r="Y212" s="21"/>
      <c r="Z212" s="215"/>
      <c r="AA212" s="340"/>
      <c r="AB212" s="347"/>
      <c r="AC212" s="232"/>
      <c r="AD212" s="208"/>
      <c r="AE212" s="215"/>
      <c r="AF212" s="208"/>
      <c r="AG212" s="215"/>
      <c r="AH212" s="215"/>
      <c r="AI212" s="233"/>
      <c r="AJ212" s="215"/>
      <c r="AK212" s="215"/>
      <c r="AL212" s="233"/>
      <c r="AM212" s="215"/>
      <c r="AN212" s="215"/>
      <c r="AO212" s="5"/>
      <c r="AP212" s="5"/>
      <c r="AQ212" s="308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</row>
    <row r="213" spans="1:92" s="1" customFormat="1" ht="12">
      <c r="A213" s="5"/>
      <c r="B213" s="287"/>
      <c r="C213" s="287"/>
      <c r="D213" s="287"/>
      <c r="E213" s="346"/>
      <c r="F213" s="346"/>
      <c r="G213" s="341" t="s">
        <v>818</v>
      </c>
      <c r="H213" s="342"/>
      <c r="I213" s="55" t="s">
        <v>851</v>
      </c>
      <c r="J213" s="58">
        <v>8</v>
      </c>
      <c r="K213" s="314"/>
      <c r="L213" s="308"/>
      <c r="M213" s="308"/>
      <c r="N213" s="343"/>
      <c r="O213" s="308"/>
      <c r="P213" s="343"/>
      <c r="Q213" s="343"/>
      <c r="R213" s="308"/>
      <c r="S213" s="308"/>
      <c r="T213" s="344"/>
      <c r="U213" s="343"/>
      <c r="V213" s="308"/>
      <c r="W213" s="343"/>
      <c r="X213" s="344"/>
      <c r="Y213" s="21"/>
      <c r="Z213" s="215"/>
      <c r="AA213" s="340"/>
      <c r="AB213" s="347"/>
      <c r="AC213" s="232"/>
      <c r="AD213" s="208"/>
      <c r="AE213" s="215"/>
      <c r="AF213" s="208"/>
      <c r="AG213" s="215"/>
      <c r="AH213" s="215"/>
      <c r="AI213" s="233"/>
      <c r="AJ213" s="215"/>
      <c r="AK213" s="215"/>
      <c r="AL213" s="233"/>
      <c r="AM213" s="215"/>
      <c r="AN213" s="215"/>
      <c r="AO213" s="5"/>
      <c r="AP213" s="5"/>
      <c r="AQ213" s="308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</row>
    <row r="214" spans="1:92" s="1" customFormat="1" ht="3.75" customHeight="1">
      <c r="A214" s="5"/>
      <c r="B214" s="42"/>
      <c r="C214" s="41"/>
      <c r="D214" s="42"/>
      <c r="E214" s="40"/>
      <c r="F214" s="40"/>
      <c r="G214" s="42"/>
      <c r="H214" s="42"/>
      <c r="I214" s="42"/>
      <c r="J214" s="42"/>
      <c r="K214" s="42"/>
      <c r="L214" s="42"/>
      <c r="M214" s="42"/>
      <c r="N214" s="42"/>
      <c r="O214" s="42"/>
      <c r="P214" s="107"/>
      <c r="Q214" s="107"/>
      <c r="R214" s="42"/>
      <c r="S214" s="42"/>
      <c r="T214" s="110"/>
      <c r="U214" s="107"/>
      <c r="V214" s="42"/>
      <c r="W214" s="107"/>
      <c r="X214" s="110"/>
      <c r="Y214" s="42"/>
      <c r="Z214" s="215"/>
      <c r="AA214" s="230"/>
      <c r="AB214" s="224"/>
      <c r="AC214" s="232"/>
      <c r="AD214" s="208"/>
      <c r="AE214" s="215"/>
      <c r="AF214" s="208"/>
      <c r="AG214" s="215"/>
      <c r="AH214" s="215"/>
      <c r="AI214" s="233"/>
      <c r="AJ214" s="215"/>
      <c r="AK214" s="215"/>
      <c r="AL214" s="233"/>
      <c r="AM214" s="215"/>
      <c r="AN214" s="215"/>
      <c r="AO214" s="5"/>
      <c r="AP214" s="5"/>
      <c r="AQ214" s="42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</row>
    <row r="215" spans="1:92" s="1" customFormat="1" ht="12" customHeight="1">
      <c r="A215" s="5"/>
      <c r="B215" s="287" t="s">
        <v>1866</v>
      </c>
      <c r="C215" s="287">
        <v>4</v>
      </c>
      <c r="D215" s="287">
        <v>80</v>
      </c>
      <c r="E215" s="345" t="s">
        <v>140</v>
      </c>
      <c r="F215" s="345" t="s">
        <v>125</v>
      </c>
      <c r="G215" s="341" t="s">
        <v>141</v>
      </c>
      <c r="H215" s="342"/>
      <c r="I215" s="28" t="s">
        <v>2127</v>
      </c>
      <c r="J215" s="59">
        <v>5</v>
      </c>
      <c r="K215" s="314"/>
      <c r="L215" s="308"/>
      <c r="M215" s="308"/>
      <c r="N215" s="343"/>
      <c r="O215" s="308"/>
      <c r="P215" s="343"/>
      <c r="Q215" s="343"/>
      <c r="R215" s="308"/>
      <c r="S215" s="308"/>
      <c r="T215" s="344"/>
      <c r="U215" s="343"/>
      <c r="V215" s="308"/>
      <c r="W215" s="343"/>
      <c r="X215" s="344"/>
      <c r="Y215" s="21"/>
      <c r="Z215" s="215"/>
      <c r="AA215" s="340"/>
      <c r="AB215" s="347"/>
      <c r="AC215" s="232"/>
      <c r="AD215" s="208"/>
      <c r="AE215" s="215"/>
      <c r="AF215" s="208"/>
      <c r="AG215" s="215"/>
      <c r="AH215" s="215"/>
      <c r="AI215" s="233"/>
      <c r="AJ215" s="215"/>
      <c r="AK215" s="215"/>
      <c r="AL215" s="233"/>
      <c r="AM215" s="215"/>
      <c r="AN215" s="215"/>
      <c r="AO215" s="5"/>
      <c r="AP215" s="5"/>
      <c r="AQ215" s="308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</row>
    <row r="216" spans="1:92" s="1" customFormat="1" ht="12">
      <c r="A216" s="5"/>
      <c r="B216" s="287"/>
      <c r="C216" s="287"/>
      <c r="D216" s="287"/>
      <c r="E216" s="346"/>
      <c r="F216" s="346"/>
      <c r="G216" s="341" t="s">
        <v>148</v>
      </c>
      <c r="H216" s="342"/>
      <c r="I216" s="162" t="s">
        <v>150</v>
      </c>
      <c r="J216" s="59">
        <v>30</v>
      </c>
      <c r="K216" s="314"/>
      <c r="L216" s="308"/>
      <c r="M216" s="308"/>
      <c r="N216" s="343"/>
      <c r="O216" s="308"/>
      <c r="P216" s="343"/>
      <c r="Q216" s="343"/>
      <c r="R216" s="308"/>
      <c r="S216" s="308"/>
      <c r="T216" s="344"/>
      <c r="U216" s="343"/>
      <c r="V216" s="308"/>
      <c r="W216" s="343"/>
      <c r="X216" s="344"/>
      <c r="Y216" s="21"/>
      <c r="Z216" s="215"/>
      <c r="AA216" s="340"/>
      <c r="AB216" s="347"/>
      <c r="AC216" s="232"/>
      <c r="AD216" s="208"/>
      <c r="AE216" s="215"/>
      <c r="AF216" s="208"/>
      <c r="AG216" s="215"/>
      <c r="AH216" s="215"/>
      <c r="AI216" s="233"/>
      <c r="AJ216" s="215"/>
      <c r="AK216" s="215"/>
      <c r="AL216" s="233"/>
      <c r="AM216" s="215"/>
      <c r="AN216" s="215"/>
      <c r="AO216" s="5"/>
      <c r="AP216" s="5"/>
      <c r="AQ216" s="308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</row>
    <row r="217" spans="1:92" s="1" customFormat="1" ht="12">
      <c r="A217" s="5"/>
      <c r="B217" s="287"/>
      <c r="C217" s="287"/>
      <c r="D217" s="287"/>
      <c r="E217" s="346"/>
      <c r="F217" s="346"/>
      <c r="G217" s="341" t="s">
        <v>149</v>
      </c>
      <c r="H217" s="342"/>
      <c r="I217" s="165" t="s">
        <v>151</v>
      </c>
      <c r="J217" s="166">
        <v>45</v>
      </c>
      <c r="K217" s="314"/>
      <c r="L217" s="308"/>
      <c r="M217" s="308"/>
      <c r="N217" s="343"/>
      <c r="O217" s="308"/>
      <c r="P217" s="343"/>
      <c r="Q217" s="343"/>
      <c r="R217" s="308"/>
      <c r="S217" s="308"/>
      <c r="T217" s="344"/>
      <c r="U217" s="343"/>
      <c r="V217" s="308"/>
      <c r="W217" s="343"/>
      <c r="X217" s="344"/>
      <c r="Y217" s="21"/>
      <c r="Z217" s="215"/>
      <c r="AA217" s="340"/>
      <c r="AB217" s="347"/>
      <c r="AC217" s="232"/>
      <c r="AD217" s="208"/>
      <c r="AE217" s="215"/>
      <c r="AF217" s="208"/>
      <c r="AG217" s="215"/>
      <c r="AH217" s="215"/>
      <c r="AI217" s="233"/>
      <c r="AJ217" s="215"/>
      <c r="AK217" s="215"/>
      <c r="AL217" s="233"/>
      <c r="AM217" s="215"/>
      <c r="AN217" s="215"/>
      <c r="AO217" s="5"/>
      <c r="AP217" s="5"/>
      <c r="AQ217" s="308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</row>
    <row r="218" spans="1:92" s="1" customFormat="1" ht="3.75" customHeight="1">
      <c r="A218" s="5"/>
      <c r="B218" s="42"/>
      <c r="C218" s="41"/>
      <c r="D218" s="42"/>
      <c r="E218" s="40"/>
      <c r="F218" s="40"/>
      <c r="G218" s="42"/>
      <c r="H218" s="42"/>
      <c r="I218" s="42"/>
      <c r="J218" s="42"/>
      <c r="K218" s="42"/>
      <c r="L218" s="42"/>
      <c r="M218" s="42"/>
      <c r="N218" s="42"/>
      <c r="O218" s="42"/>
      <c r="P218" s="107"/>
      <c r="Q218" s="107"/>
      <c r="R218" s="42"/>
      <c r="S218" s="42"/>
      <c r="T218" s="110"/>
      <c r="U218" s="107"/>
      <c r="V218" s="42"/>
      <c r="W218" s="107"/>
      <c r="X218" s="110"/>
      <c r="Y218" s="42"/>
      <c r="Z218" s="215"/>
      <c r="AA218" s="230"/>
      <c r="AB218" s="224"/>
      <c r="AC218" s="232"/>
      <c r="AD218" s="208"/>
      <c r="AE218" s="215"/>
      <c r="AF218" s="208"/>
      <c r="AG218" s="215"/>
      <c r="AH218" s="215"/>
      <c r="AI218" s="233"/>
      <c r="AJ218" s="215"/>
      <c r="AK218" s="215"/>
      <c r="AL218" s="233"/>
      <c r="AM218" s="215"/>
      <c r="AN218" s="215"/>
      <c r="AO218" s="5"/>
      <c r="AP218" s="5"/>
      <c r="AQ218" s="42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</row>
    <row r="219" spans="1:92" s="1" customFormat="1" ht="12" customHeight="1">
      <c r="A219" s="5"/>
      <c r="B219" s="287" t="s">
        <v>1866</v>
      </c>
      <c r="C219" s="314">
        <v>4</v>
      </c>
      <c r="D219" s="314">
        <v>80</v>
      </c>
      <c r="E219" s="345" t="s">
        <v>142</v>
      </c>
      <c r="F219" s="345" t="s">
        <v>143</v>
      </c>
      <c r="G219" s="341" t="s">
        <v>144</v>
      </c>
      <c r="H219" s="342"/>
      <c r="I219" s="55" t="s">
        <v>145</v>
      </c>
      <c r="J219" s="58">
        <v>5</v>
      </c>
      <c r="K219" s="314"/>
      <c r="L219" s="308"/>
      <c r="M219" s="308"/>
      <c r="N219" s="343"/>
      <c r="O219" s="308"/>
      <c r="P219" s="343"/>
      <c r="Q219" s="343"/>
      <c r="R219" s="308"/>
      <c r="S219" s="308"/>
      <c r="T219" s="344"/>
      <c r="U219" s="343"/>
      <c r="V219" s="308"/>
      <c r="W219" s="343"/>
      <c r="X219" s="344"/>
      <c r="Y219" s="21"/>
      <c r="Z219" s="215"/>
      <c r="AA219" s="340"/>
      <c r="AB219" s="347"/>
      <c r="AC219" s="232"/>
      <c r="AD219" s="208"/>
      <c r="AE219" s="215"/>
      <c r="AF219" s="208"/>
      <c r="AG219" s="215"/>
      <c r="AH219" s="215"/>
      <c r="AI219" s="233"/>
      <c r="AJ219" s="215"/>
      <c r="AK219" s="215"/>
      <c r="AL219" s="233"/>
      <c r="AM219" s="215"/>
      <c r="AN219" s="215"/>
      <c r="AO219" s="5"/>
      <c r="AP219" s="5"/>
      <c r="AQ219" s="308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</row>
    <row r="220" spans="1:92" s="1" customFormat="1" ht="12">
      <c r="A220" s="5"/>
      <c r="B220" s="287"/>
      <c r="C220" s="314"/>
      <c r="D220" s="314"/>
      <c r="E220" s="345"/>
      <c r="F220" s="346"/>
      <c r="G220" s="341" t="s">
        <v>146</v>
      </c>
      <c r="H220" s="342"/>
      <c r="I220" s="163" t="s">
        <v>147</v>
      </c>
      <c r="J220" s="164">
        <v>25</v>
      </c>
      <c r="K220" s="314"/>
      <c r="L220" s="308"/>
      <c r="M220" s="308"/>
      <c r="N220" s="343"/>
      <c r="O220" s="308"/>
      <c r="P220" s="343"/>
      <c r="Q220" s="343"/>
      <c r="R220" s="308"/>
      <c r="S220" s="308"/>
      <c r="T220" s="344"/>
      <c r="U220" s="343"/>
      <c r="V220" s="308"/>
      <c r="W220" s="343"/>
      <c r="X220" s="344"/>
      <c r="Y220" s="21"/>
      <c r="Z220" s="215"/>
      <c r="AA220" s="340"/>
      <c r="AB220" s="347"/>
      <c r="AC220" s="232"/>
      <c r="AD220" s="208"/>
      <c r="AE220" s="215"/>
      <c r="AF220" s="208"/>
      <c r="AG220" s="215"/>
      <c r="AH220" s="215"/>
      <c r="AI220" s="233"/>
      <c r="AJ220" s="215"/>
      <c r="AK220" s="215"/>
      <c r="AL220" s="233"/>
      <c r="AM220" s="215"/>
      <c r="AN220" s="215"/>
      <c r="AO220" s="5"/>
      <c r="AP220" s="5"/>
      <c r="AQ220" s="308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</row>
    <row r="221" spans="1:92" s="1" customFormat="1" ht="12">
      <c r="A221" s="5"/>
      <c r="B221" s="287"/>
      <c r="C221" s="314"/>
      <c r="D221" s="314"/>
      <c r="E221" s="345"/>
      <c r="F221" s="346"/>
      <c r="G221" s="341"/>
      <c r="H221" s="342"/>
      <c r="I221" s="55"/>
      <c r="J221" s="58"/>
      <c r="K221" s="314"/>
      <c r="L221" s="308"/>
      <c r="M221" s="308"/>
      <c r="N221" s="343"/>
      <c r="O221" s="308"/>
      <c r="P221" s="343"/>
      <c r="Q221" s="343"/>
      <c r="R221" s="308"/>
      <c r="S221" s="308"/>
      <c r="T221" s="344"/>
      <c r="U221" s="343"/>
      <c r="V221" s="308"/>
      <c r="W221" s="343"/>
      <c r="X221" s="344"/>
      <c r="Y221" s="21"/>
      <c r="Z221" s="215"/>
      <c r="AA221" s="340"/>
      <c r="AB221" s="347"/>
      <c r="AC221" s="232"/>
      <c r="AD221" s="208"/>
      <c r="AE221" s="215"/>
      <c r="AF221" s="208"/>
      <c r="AG221" s="215"/>
      <c r="AH221" s="215"/>
      <c r="AI221" s="233"/>
      <c r="AJ221" s="215"/>
      <c r="AK221" s="215"/>
      <c r="AL221" s="233"/>
      <c r="AM221" s="215"/>
      <c r="AN221" s="215"/>
      <c r="AO221" s="5"/>
      <c r="AP221" s="5"/>
      <c r="AQ221" s="308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</row>
    <row r="222" spans="1:92" s="1" customFormat="1" ht="12">
      <c r="A222" s="5"/>
      <c r="B222" s="287"/>
      <c r="C222" s="314"/>
      <c r="D222" s="314"/>
      <c r="E222" s="345"/>
      <c r="F222" s="346"/>
      <c r="G222" s="341"/>
      <c r="H222" s="342"/>
      <c r="I222" s="55"/>
      <c r="J222" s="58"/>
      <c r="K222" s="314"/>
      <c r="L222" s="308"/>
      <c r="M222" s="308"/>
      <c r="N222" s="343"/>
      <c r="O222" s="308"/>
      <c r="P222" s="343"/>
      <c r="Q222" s="343"/>
      <c r="R222" s="308"/>
      <c r="S222" s="308"/>
      <c r="T222" s="344"/>
      <c r="U222" s="343"/>
      <c r="V222" s="308"/>
      <c r="W222" s="343"/>
      <c r="X222" s="344"/>
      <c r="Y222" s="21"/>
      <c r="Z222" s="215"/>
      <c r="AA222" s="340"/>
      <c r="AB222" s="347"/>
      <c r="AC222" s="232"/>
      <c r="AD222" s="208"/>
      <c r="AE222" s="215"/>
      <c r="AF222" s="208"/>
      <c r="AG222" s="215"/>
      <c r="AH222" s="215"/>
      <c r="AI222" s="233"/>
      <c r="AJ222" s="215"/>
      <c r="AK222" s="215"/>
      <c r="AL222" s="233"/>
      <c r="AM222" s="215"/>
      <c r="AN222" s="215"/>
      <c r="AO222" s="5"/>
      <c r="AP222" s="5"/>
      <c r="AQ222" s="308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</row>
    <row r="223" spans="1:92" s="1" customFormat="1" ht="3.75" customHeight="1">
      <c r="A223" s="5"/>
      <c r="B223" s="42"/>
      <c r="C223" s="41"/>
      <c r="D223" s="42"/>
      <c r="E223" s="40"/>
      <c r="F223" s="40"/>
      <c r="G223" s="42"/>
      <c r="H223" s="42"/>
      <c r="I223" s="42"/>
      <c r="J223" s="42"/>
      <c r="K223" s="42"/>
      <c r="L223" s="42"/>
      <c r="M223" s="42"/>
      <c r="N223" s="42"/>
      <c r="O223" s="42"/>
      <c r="P223" s="107"/>
      <c r="Q223" s="107"/>
      <c r="R223" s="42"/>
      <c r="S223" s="42"/>
      <c r="T223" s="110"/>
      <c r="U223" s="107"/>
      <c r="V223" s="42"/>
      <c r="W223" s="107"/>
      <c r="X223" s="110"/>
      <c r="Y223" s="42"/>
      <c r="Z223" s="215"/>
      <c r="AA223" s="230"/>
      <c r="AB223" s="224"/>
      <c r="AC223" s="232"/>
      <c r="AD223" s="208"/>
      <c r="AE223" s="215"/>
      <c r="AF223" s="208"/>
      <c r="AG223" s="215"/>
      <c r="AH223" s="215"/>
      <c r="AI223" s="233"/>
      <c r="AJ223" s="215"/>
      <c r="AK223" s="215"/>
      <c r="AL223" s="233"/>
      <c r="AM223" s="215"/>
      <c r="AN223" s="215"/>
      <c r="AO223" s="5"/>
      <c r="AP223" s="5"/>
      <c r="AQ223" s="42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</row>
    <row r="224" spans="1:92" s="1" customFormat="1" ht="3" customHeight="1">
      <c r="A224" s="5"/>
      <c r="B224" s="365"/>
      <c r="C224" s="365"/>
      <c r="D224" s="365"/>
      <c r="E224" s="365"/>
      <c r="F224" s="365"/>
      <c r="G224" s="365"/>
      <c r="H224" s="365"/>
      <c r="I224" s="365"/>
      <c r="J224" s="365"/>
      <c r="K224" s="365"/>
      <c r="L224" s="365"/>
      <c r="M224" s="365"/>
      <c r="N224" s="365"/>
      <c r="O224" s="365"/>
      <c r="P224" s="365"/>
      <c r="Q224" s="365"/>
      <c r="R224" s="365"/>
      <c r="S224" s="365"/>
      <c r="T224" s="365"/>
      <c r="U224" s="365"/>
      <c r="V224" s="365"/>
      <c r="W224" s="365"/>
      <c r="X224" s="365"/>
      <c r="Y224" s="365"/>
      <c r="Z224" s="215"/>
      <c r="AA224" s="230"/>
      <c r="AB224" s="224"/>
      <c r="AC224" s="232"/>
      <c r="AD224" s="208"/>
      <c r="AE224" s="215"/>
      <c r="AF224" s="208"/>
      <c r="AG224" s="215"/>
      <c r="AH224" s="215"/>
      <c r="AI224" s="233"/>
      <c r="AJ224" s="215"/>
      <c r="AK224" s="215"/>
      <c r="AL224" s="233"/>
      <c r="AM224" s="215"/>
      <c r="AN224" s="21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</row>
    <row r="225" spans="1:92" s="1" customFormat="1" ht="3" customHeight="1">
      <c r="A225" s="5"/>
      <c r="B225" s="365"/>
      <c r="C225" s="365"/>
      <c r="D225" s="365"/>
      <c r="E225" s="365"/>
      <c r="F225" s="365"/>
      <c r="G225" s="365"/>
      <c r="H225" s="365"/>
      <c r="I225" s="365"/>
      <c r="J225" s="365"/>
      <c r="K225" s="365"/>
      <c r="L225" s="365"/>
      <c r="M225" s="365"/>
      <c r="N225" s="365"/>
      <c r="O225" s="365"/>
      <c r="P225" s="365"/>
      <c r="Q225" s="365"/>
      <c r="R225" s="365"/>
      <c r="S225" s="365"/>
      <c r="T225" s="365"/>
      <c r="U225" s="365"/>
      <c r="V225" s="365"/>
      <c r="W225" s="365"/>
      <c r="X225" s="365"/>
      <c r="Y225" s="365"/>
      <c r="Z225" s="215"/>
      <c r="AA225" s="230"/>
      <c r="AB225" s="224"/>
      <c r="AC225" s="232"/>
      <c r="AD225" s="208"/>
      <c r="AE225" s="215"/>
      <c r="AF225" s="208"/>
      <c r="AG225" s="215"/>
      <c r="AH225" s="215"/>
      <c r="AI225" s="233"/>
      <c r="AJ225" s="215"/>
      <c r="AK225" s="215"/>
      <c r="AL225" s="233"/>
      <c r="AM225" s="215"/>
      <c r="AN225" s="21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</row>
    <row r="226" spans="1:92" s="1" customFormat="1" ht="66.75" customHeight="1">
      <c r="A226" s="5"/>
      <c r="B226" s="354" t="s">
        <v>1756</v>
      </c>
      <c r="C226" s="355"/>
      <c r="D226" s="355"/>
      <c r="E226" s="355"/>
      <c r="F226" s="355"/>
      <c r="G226" s="355"/>
      <c r="H226" s="355"/>
      <c r="I226" s="355"/>
      <c r="J226" s="355"/>
      <c r="K226" s="355"/>
      <c r="L226" s="355"/>
      <c r="M226" s="355"/>
      <c r="N226" s="355"/>
      <c r="O226" s="355"/>
      <c r="P226" s="355"/>
      <c r="Q226" s="355"/>
      <c r="R226" s="355"/>
      <c r="S226" s="355"/>
      <c r="T226" s="355"/>
      <c r="U226" s="355"/>
      <c r="V226" s="355"/>
      <c r="W226" s="355"/>
      <c r="X226" s="355"/>
      <c r="Y226" s="355"/>
      <c r="Z226" s="215"/>
      <c r="AA226" s="226">
        <v>0</v>
      </c>
      <c r="AB226" s="239">
        <v>0</v>
      </c>
      <c r="AC226" s="228"/>
      <c r="AD226" s="208"/>
      <c r="AE226" s="215"/>
      <c r="AF226" s="208"/>
      <c r="AG226" s="215"/>
      <c r="AH226" s="215"/>
      <c r="AI226" s="233"/>
      <c r="AJ226" s="215"/>
      <c r="AK226" s="215"/>
      <c r="AL226" s="233"/>
      <c r="AM226" s="215"/>
      <c r="AN226" s="21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spans="1:92" s="1" customFormat="1" ht="12" customHeight="1">
      <c r="A227" s="5"/>
      <c r="B227" s="358" t="s">
        <v>110</v>
      </c>
      <c r="C227" s="358" t="s">
        <v>1869</v>
      </c>
      <c r="D227" s="358">
        <v>60</v>
      </c>
      <c r="E227" s="345" t="s">
        <v>14</v>
      </c>
      <c r="F227" s="345" t="s">
        <v>419</v>
      </c>
      <c r="G227" s="341" t="s">
        <v>802</v>
      </c>
      <c r="H227" s="342"/>
      <c r="I227" s="21" t="s">
        <v>529</v>
      </c>
      <c r="J227" s="26">
        <v>5</v>
      </c>
      <c r="K227" s="314"/>
      <c r="L227" s="308"/>
      <c r="M227" s="308">
        <v>5</v>
      </c>
      <c r="N227" s="343">
        <v>17</v>
      </c>
      <c r="O227" s="308"/>
      <c r="P227" s="343"/>
      <c r="Q227" s="343"/>
      <c r="R227" s="308"/>
      <c r="S227" s="308"/>
      <c r="T227" s="344"/>
      <c r="U227" s="343">
        <v>5</v>
      </c>
      <c r="V227" s="308"/>
      <c r="W227" s="343"/>
      <c r="X227" s="344"/>
      <c r="Y227" s="21"/>
      <c r="Z227" s="215"/>
      <c r="AA227" s="230"/>
      <c r="AB227" s="240"/>
      <c r="AC227" s="232"/>
      <c r="AD227" s="208"/>
      <c r="AE227" s="215"/>
      <c r="AF227" s="208"/>
      <c r="AG227" s="215"/>
      <c r="AH227" s="215"/>
      <c r="AI227" s="233"/>
      <c r="AJ227" s="215"/>
      <c r="AK227" s="215"/>
      <c r="AL227" s="233"/>
      <c r="AM227" s="215"/>
      <c r="AN227" s="215"/>
      <c r="AO227" s="5"/>
      <c r="AP227" s="5"/>
      <c r="AQ227" s="308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</row>
    <row r="228" spans="1:92" s="1" customFormat="1" ht="12">
      <c r="A228" s="5"/>
      <c r="B228" s="358"/>
      <c r="C228" s="358"/>
      <c r="D228" s="358"/>
      <c r="E228" s="346"/>
      <c r="F228" s="346"/>
      <c r="G228" s="341" t="s">
        <v>666</v>
      </c>
      <c r="H228" s="342"/>
      <c r="I228" s="55" t="s">
        <v>1872</v>
      </c>
      <c r="J228" s="58">
        <v>1</v>
      </c>
      <c r="K228" s="314"/>
      <c r="L228" s="308"/>
      <c r="M228" s="308"/>
      <c r="N228" s="343"/>
      <c r="O228" s="308"/>
      <c r="P228" s="343"/>
      <c r="Q228" s="343"/>
      <c r="R228" s="308"/>
      <c r="S228" s="308"/>
      <c r="T228" s="344"/>
      <c r="U228" s="343"/>
      <c r="V228" s="308"/>
      <c r="W228" s="343"/>
      <c r="X228" s="344"/>
      <c r="Y228" s="21"/>
      <c r="Z228" s="215"/>
      <c r="AA228" s="230"/>
      <c r="AB228" s="240"/>
      <c r="AC228" s="232"/>
      <c r="AD228" s="208"/>
      <c r="AE228" s="215"/>
      <c r="AF228" s="208"/>
      <c r="AG228" s="215"/>
      <c r="AH228" s="215"/>
      <c r="AI228" s="233"/>
      <c r="AJ228" s="215"/>
      <c r="AK228" s="215"/>
      <c r="AL228" s="233"/>
      <c r="AM228" s="215"/>
      <c r="AN228" s="215"/>
      <c r="AO228" s="5"/>
      <c r="AP228" s="5"/>
      <c r="AQ228" s="308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</row>
    <row r="229" spans="1:92" s="1" customFormat="1" ht="12">
      <c r="A229" s="5"/>
      <c r="B229" s="358"/>
      <c r="C229" s="358"/>
      <c r="D229" s="358"/>
      <c r="E229" s="346"/>
      <c r="F229" s="346"/>
      <c r="G229" s="43"/>
      <c r="H229" s="22" t="s">
        <v>411</v>
      </c>
      <c r="I229" s="21" t="s">
        <v>1873</v>
      </c>
      <c r="J229" s="26"/>
      <c r="K229" s="314"/>
      <c r="L229" s="308"/>
      <c r="M229" s="308"/>
      <c r="N229" s="343"/>
      <c r="O229" s="308"/>
      <c r="P229" s="343"/>
      <c r="Q229" s="343"/>
      <c r="R229" s="308"/>
      <c r="S229" s="308"/>
      <c r="T229" s="344"/>
      <c r="U229" s="343"/>
      <c r="V229" s="308"/>
      <c r="W229" s="343"/>
      <c r="X229" s="344"/>
      <c r="Y229" s="21"/>
      <c r="Z229" s="215"/>
      <c r="AA229" s="230"/>
      <c r="AB229" s="224"/>
      <c r="AC229" s="232"/>
      <c r="AD229" s="208"/>
      <c r="AE229" s="215"/>
      <c r="AF229" s="208"/>
      <c r="AG229" s="215"/>
      <c r="AH229" s="215"/>
      <c r="AI229" s="233"/>
      <c r="AJ229" s="215"/>
      <c r="AK229" s="215"/>
      <c r="AL229" s="233"/>
      <c r="AM229" s="215"/>
      <c r="AN229" s="215"/>
      <c r="AO229" s="5"/>
      <c r="AP229" s="5"/>
      <c r="AQ229" s="308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</row>
    <row r="230" spans="1:92" s="1" customFormat="1" ht="12">
      <c r="A230" s="5"/>
      <c r="B230" s="358"/>
      <c r="C230" s="358"/>
      <c r="D230" s="358"/>
      <c r="E230" s="346"/>
      <c r="F230" s="346"/>
      <c r="G230" s="43"/>
      <c r="H230" s="22" t="s">
        <v>1905</v>
      </c>
      <c r="I230" s="55" t="s">
        <v>851</v>
      </c>
      <c r="J230" s="58">
        <v>8</v>
      </c>
      <c r="K230" s="314"/>
      <c r="L230" s="308"/>
      <c r="M230" s="308"/>
      <c r="N230" s="343"/>
      <c r="O230" s="308"/>
      <c r="P230" s="343"/>
      <c r="Q230" s="343"/>
      <c r="R230" s="308"/>
      <c r="S230" s="308"/>
      <c r="T230" s="344"/>
      <c r="U230" s="343"/>
      <c r="V230" s="308"/>
      <c r="W230" s="343"/>
      <c r="X230" s="344"/>
      <c r="Y230" s="21"/>
      <c r="Z230" s="215"/>
      <c r="AA230" s="230"/>
      <c r="AB230" s="224"/>
      <c r="AC230" s="232"/>
      <c r="AD230" s="208"/>
      <c r="AE230" s="215"/>
      <c r="AF230" s="208"/>
      <c r="AG230" s="215"/>
      <c r="AH230" s="215"/>
      <c r="AI230" s="233"/>
      <c r="AJ230" s="215"/>
      <c r="AK230" s="215"/>
      <c r="AL230" s="233"/>
      <c r="AM230" s="215"/>
      <c r="AN230" s="215"/>
      <c r="AO230" s="5"/>
      <c r="AP230" s="5"/>
      <c r="AQ230" s="308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</row>
    <row r="231" spans="1:92" s="1" customFormat="1" ht="12">
      <c r="A231" s="5"/>
      <c r="B231" s="358"/>
      <c r="C231" s="358"/>
      <c r="D231" s="358"/>
      <c r="E231" s="346"/>
      <c r="F231" s="346"/>
      <c r="G231" s="341" t="s">
        <v>830</v>
      </c>
      <c r="H231" s="342"/>
      <c r="I231" s="55" t="s">
        <v>851</v>
      </c>
      <c r="J231" s="58">
        <v>8</v>
      </c>
      <c r="K231" s="314"/>
      <c r="L231" s="308"/>
      <c r="M231" s="308"/>
      <c r="N231" s="343"/>
      <c r="O231" s="308"/>
      <c r="P231" s="343"/>
      <c r="Q231" s="343"/>
      <c r="R231" s="308"/>
      <c r="S231" s="308"/>
      <c r="T231" s="344"/>
      <c r="U231" s="343"/>
      <c r="V231" s="308"/>
      <c r="W231" s="343"/>
      <c r="X231" s="344"/>
      <c r="Y231" s="21"/>
      <c r="Z231" s="215"/>
      <c r="AA231" s="230"/>
      <c r="AB231" s="224"/>
      <c r="AC231" s="232"/>
      <c r="AD231" s="208"/>
      <c r="AE231" s="215"/>
      <c r="AF231" s="208"/>
      <c r="AG231" s="215"/>
      <c r="AH231" s="215"/>
      <c r="AI231" s="233"/>
      <c r="AJ231" s="215"/>
      <c r="AK231" s="215"/>
      <c r="AL231" s="233"/>
      <c r="AM231" s="215"/>
      <c r="AN231" s="215"/>
      <c r="AO231" s="5"/>
      <c r="AP231" s="5"/>
      <c r="AQ231" s="308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</row>
    <row r="232" spans="1:92" s="1" customFormat="1" ht="12">
      <c r="A232" s="5"/>
      <c r="B232" s="358"/>
      <c r="C232" s="358"/>
      <c r="D232" s="358"/>
      <c r="E232" s="346"/>
      <c r="F232" s="346"/>
      <c r="G232" s="341" t="s">
        <v>163</v>
      </c>
      <c r="H232" s="342"/>
      <c r="I232" s="28" t="s">
        <v>1874</v>
      </c>
      <c r="J232" s="59">
        <v>5</v>
      </c>
      <c r="K232" s="314"/>
      <c r="L232" s="308"/>
      <c r="M232" s="308"/>
      <c r="N232" s="343"/>
      <c r="O232" s="308"/>
      <c r="P232" s="343"/>
      <c r="Q232" s="343"/>
      <c r="R232" s="308"/>
      <c r="S232" s="308"/>
      <c r="T232" s="344"/>
      <c r="U232" s="343"/>
      <c r="V232" s="308"/>
      <c r="W232" s="343"/>
      <c r="X232" s="344"/>
      <c r="Y232" s="21"/>
      <c r="Z232" s="215"/>
      <c r="AA232" s="230"/>
      <c r="AB232" s="224"/>
      <c r="AC232" s="232"/>
      <c r="AD232" s="208"/>
      <c r="AE232" s="215"/>
      <c r="AF232" s="208"/>
      <c r="AG232" s="215"/>
      <c r="AH232" s="215"/>
      <c r="AI232" s="233"/>
      <c r="AJ232" s="215"/>
      <c r="AK232" s="215"/>
      <c r="AL232" s="233"/>
      <c r="AM232" s="215"/>
      <c r="AN232" s="215"/>
      <c r="AO232" s="5"/>
      <c r="AP232" s="5"/>
      <c r="AQ232" s="308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</row>
    <row r="233" spans="1:92" s="1" customFormat="1" ht="12">
      <c r="A233" s="5"/>
      <c r="B233" s="358"/>
      <c r="C233" s="358"/>
      <c r="D233" s="358"/>
      <c r="E233" s="346"/>
      <c r="F233" s="346"/>
      <c r="G233" s="341" t="s">
        <v>831</v>
      </c>
      <c r="H233" s="342"/>
      <c r="I233" s="21" t="s">
        <v>901</v>
      </c>
      <c r="J233" s="26"/>
      <c r="K233" s="314"/>
      <c r="L233" s="308"/>
      <c r="M233" s="308"/>
      <c r="N233" s="343"/>
      <c r="O233" s="308"/>
      <c r="P233" s="343"/>
      <c r="Q233" s="343"/>
      <c r="R233" s="308"/>
      <c r="S233" s="308"/>
      <c r="T233" s="344"/>
      <c r="U233" s="343"/>
      <c r="V233" s="308"/>
      <c r="W233" s="343"/>
      <c r="X233" s="344"/>
      <c r="Y233" s="21"/>
      <c r="Z233" s="215"/>
      <c r="AA233" s="230"/>
      <c r="AB233" s="224"/>
      <c r="AC233" s="232"/>
      <c r="AD233" s="208"/>
      <c r="AE233" s="215"/>
      <c r="AF233" s="208"/>
      <c r="AG233" s="215"/>
      <c r="AH233" s="215"/>
      <c r="AI233" s="233"/>
      <c r="AJ233" s="215"/>
      <c r="AK233" s="215"/>
      <c r="AL233" s="233"/>
      <c r="AM233" s="215"/>
      <c r="AN233" s="215"/>
      <c r="AO233" s="5"/>
      <c r="AP233" s="5"/>
      <c r="AQ233" s="308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</row>
    <row r="234" spans="1:92" s="1" customFormat="1" ht="3.75" customHeight="1">
      <c r="A234" s="5"/>
      <c r="B234" s="42"/>
      <c r="C234" s="41"/>
      <c r="D234" s="42"/>
      <c r="E234" s="40"/>
      <c r="F234" s="40"/>
      <c r="G234" s="42"/>
      <c r="H234" s="42"/>
      <c r="I234" s="42"/>
      <c r="J234" s="42"/>
      <c r="K234" s="42"/>
      <c r="L234" s="42"/>
      <c r="M234" s="42"/>
      <c r="N234" s="42"/>
      <c r="O234" s="42"/>
      <c r="P234" s="107"/>
      <c r="Q234" s="107"/>
      <c r="R234" s="42"/>
      <c r="S234" s="42"/>
      <c r="T234" s="110"/>
      <c r="U234" s="107"/>
      <c r="V234" s="42"/>
      <c r="W234" s="107"/>
      <c r="X234" s="110"/>
      <c r="Y234" s="42"/>
      <c r="Z234" s="215"/>
      <c r="AA234" s="230"/>
      <c r="AB234" s="224"/>
      <c r="AC234" s="232"/>
      <c r="AD234" s="208"/>
      <c r="AE234" s="215"/>
      <c r="AF234" s="208"/>
      <c r="AG234" s="215"/>
      <c r="AH234" s="215"/>
      <c r="AI234" s="233"/>
      <c r="AJ234" s="215"/>
      <c r="AK234" s="215"/>
      <c r="AL234" s="233"/>
      <c r="AM234" s="215"/>
      <c r="AN234" s="215"/>
      <c r="AO234" s="5"/>
      <c r="AP234" s="5"/>
      <c r="AQ234" s="42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</row>
    <row r="235" spans="1:92" s="1" customFormat="1" ht="12" customHeight="1">
      <c r="A235" s="5"/>
      <c r="B235" s="287" t="s">
        <v>1865</v>
      </c>
      <c r="C235" s="287">
        <v>5</v>
      </c>
      <c r="D235" s="287">
        <v>60</v>
      </c>
      <c r="E235" s="348" t="s">
        <v>15</v>
      </c>
      <c r="F235" s="348" t="s">
        <v>420</v>
      </c>
      <c r="G235" s="341" t="s">
        <v>803</v>
      </c>
      <c r="H235" s="342"/>
      <c r="I235" s="21" t="s">
        <v>1631</v>
      </c>
      <c r="J235" s="26">
        <v>50</v>
      </c>
      <c r="K235" s="314"/>
      <c r="L235" s="308"/>
      <c r="M235" s="308">
        <v>10</v>
      </c>
      <c r="N235" s="343">
        <v>26</v>
      </c>
      <c r="O235" s="308"/>
      <c r="P235" s="343"/>
      <c r="Q235" s="343"/>
      <c r="R235" s="308"/>
      <c r="S235" s="308"/>
      <c r="T235" s="344"/>
      <c r="U235" s="343"/>
      <c r="V235" s="308"/>
      <c r="W235" s="343"/>
      <c r="X235" s="344">
        <v>250</v>
      </c>
      <c r="Y235" s="21"/>
      <c r="Z235" s="215"/>
      <c r="AA235" s="230"/>
      <c r="AB235" s="224"/>
      <c r="AC235" s="232"/>
      <c r="AD235" s="208"/>
      <c r="AE235" s="215"/>
      <c r="AF235" s="208"/>
      <c r="AG235" s="215"/>
      <c r="AH235" s="215"/>
      <c r="AI235" s="233"/>
      <c r="AJ235" s="215"/>
      <c r="AK235" s="215"/>
      <c r="AL235" s="233"/>
      <c r="AM235" s="215"/>
      <c r="AN235" s="215"/>
      <c r="AO235" s="5"/>
      <c r="AP235" s="5"/>
      <c r="AQ235" s="308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</row>
    <row r="236" spans="1:92" s="1" customFormat="1" ht="12">
      <c r="A236" s="5"/>
      <c r="B236" s="287"/>
      <c r="C236" s="287"/>
      <c r="D236" s="287"/>
      <c r="E236" s="349"/>
      <c r="F236" s="349"/>
      <c r="G236" s="341" t="s">
        <v>665</v>
      </c>
      <c r="H236" s="342"/>
      <c r="I236" s="55" t="s">
        <v>851</v>
      </c>
      <c r="J236" s="58">
        <v>1</v>
      </c>
      <c r="K236" s="314"/>
      <c r="L236" s="308"/>
      <c r="M236" s="308"/>
      <c r="N236" s="343"/>
      <c r="O236" s="308"/>
      <c r="P236" s="343"/>
      <c r="Q236" s="343"/>
      <c r="R236" s="308"/>
      <c r="S236" s="308"/>
      <c r="T236" s="344"/>
      <c r="U236" s="343"/>
      <c r="V236" s="308"/>
      <c r="W236" s="343"/>
      <c r="X236" s="344"/>
      <c r="Y236" s="21"/>
      <c r="Z236" s="215"/>
      <c r="AA236" s="230"/>
      <c r="AB236" s="224"/>
      <c r="AC236" s="232"/>
      <c r="AD236" s="208"/>
      <c r="AE236" s="215"/>
      <c r="AF236" s="208"/>
      <c r="AG236" s="215"/>
      <c r="AH236" s="215"/>
      <c r="AI236" s="233"/>
      <c r="AJ236" s="215"/>
      <c r="AK236" s="215"/>
      <c r="AL236" s="233"/>
      <c r="AM236" s="215"/>
      <c r="AN236" s="215"/>
      <c r="AO236" s="5"/>
      <c r="AP236" s="5"/>
      <c r="AQ236" s="308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</row>
    <row r="237" spans="1:92" s="1" customFormat="1" ht="12">
      <c r="A237" s="5"/>
      <c r="B237" s="287"/>
      <c r="C237" s="287"/>
      <c r="D237" s="287"/>
      <c r="E237" s="349"/>
      <c r="F237" s="349"/>
      <c r="G237" s="44"/>
      <c r="H237" s="22" t="s">
        <v>1151</v>
      </c>
      <c r="I237" s="55" t="s">
        <v>851</v>
      </c>
      <c r="J237" s="58">
        <v>1</v>
      </c>
      <c r="K237" s="314"/>
      <c r="L237" s="308"/>
      <c r="M237" s="308"/>
      <c r="N237" s="343"/>
      <c r="O237" s="308"/>
      <c r="P237" s="343"/>
      <c r="Q237" s="343"/>
      <c r="R237" s="308"/>
      <c r="S237" s="308"/>
      <c r="T237" s="344"/>
      <c r="U237" s="343"/>
      <c r="V237" s="308"/>
      <c r="W237" s="343"/>
      <c r="X237" s="344"/>
      <c r="Y237" s="21"/>
      <c r="Z237" s="215"/>
      <c r="AA237" s="230"/>
      <c r="AB237" s="224"/>
      <c r="AC237" s="232"/>
      <c r="AD237" s="208"/>
      <c r="AE237" s="215"/>
      <c r="AF237" s="208"/>
      <c r="AG237" s="215"/>
      <c r="AH237" s="215"/>
      <c r="AI237" s="233"/>
      <c r="AJ237" s="215"/>
      <c r="AK237" s="215"/>
      <c r="AL237" s="233"/>
      <c r="AM237" s="215"/>
      <c r="AN237" s="215"/>
      <c r="AO237" s="5"/>
      <c r="AP237" s="5"/>
      <c r="AQ237" s="308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</row>
    <row r="238" spans="1:84" s="1" customFormat="1" ht="12">
      <c r="A238" s="5"/>
      <c r="B238" s="287"/>
      <c r="C238" s="287"/>
      <c r="D238" s="287"/>
      <c r="E238" s="349"/>
      <c r="F238" s="349"/>
      <c r="G238" s="44"/>
      <c r="H238" s="60" t="s">
        <v>1573</v>
      </c>
      <c r="I238" s="21" t="s">
        <v>1876</v>
      </c>
      <c r="J238" s="26"/>
      <c r="K238" s="314"/>
      <c r="L238" s="308"/>
      <c r="M238" s="308"/>
      <c r="N238" s="343"/>
      <c r="O238" s="308"/>
      <c r="P238" s="343"/>
      <c r="Q238" s="343"/>
      <c r="R238" s="308"/>
      <c r="S238" s="308"/>
      <c r="T238" s="344"/>
      <c r="U238" s="343"/>
      <c r="V238" s="308"/>
      <c r="W238" s="343"/>
      <c r="X238" s="344"/>
      <c r="Y238" s="21"/>
      <c r="Z238" s="231"/>
      <c r="AA238" s="230"/>
      <c r="AB238" s="231"/>
      <c r="AC238" s="242"/>
      <c r="AD238" s="243"/>
      <c r="AE238" s="231"/>
      <c r="AF238" s="231"/>
      <c r="AG238" s="208"/>
      <c r="AH238" s="208"/>
      <c r="AI238" s="208"/>
      <c r="AJ238" s="208"/>
      <c r="AK238" s="208"/>
      <c r="AL238" s="208"/>
      <c r="AM238" s="208"/>
      <c r="AN238" s="208"/>
      <c r="AO238" s="5"/>
      <c r="AP238" s="5"/>
      <c r="AQ238" s="308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</row>
    <row r="239" spans="1:84" s="1" customFormat="1" ht="12">
      <c r="A239" s="5"/>
      <c r="B239" s="287"/>
      <c r="C239" s="287"/>
      <c r="D239" s="287"/>
      <c r="E239" s="349"/>
      <c r="F239" s="349"/>
      <c r="G239" s="44"/>
      <c r="H239" s="60" t="s">
        <v>1150</v>
      </c>
      <c r="I239" s="55" t="s">
        <v>851</v>
      </c>
      <c r="J239" s="58">
        <v>8</v>
      </c>
      <c r="K239" s="314"/>
      <c r="L239" s="308"/>
      <c r="M239" s="308"/>
      <c r="N239" s="343"/>
      <c r="O239" s="308"/>
      <c r="P239" s="343"/>
      <c r="Q239" s="343"/>
      <c r="R239" s="308"/>
      <c r="S239" s="308"/>
      <c r="T239" s="344"/>
      <c r="U239" s="343"/>
      <c r="V239" s="308"/>
      <c r="W239" s="343"/>
      <c r="X239" s="344"/>
      <c r="Y239" s="21"/>
      <c r="Z239" s="231"/>
      <c r="AA239" s="230"/>
      <c r="AB239" s="231"/>
      <c r="AC239" s="242"/>
      <c r="AD239" s="243"/>
      <c r="AE239" s="231"/>
      <c r="AF239" s="231"/>
      <c r="AG239" s="208"/>
      <c r="AH239" s="208"/>
      <c r="AI239" s="208"/>
      <c r="AJ239" s="208"/>
      <c r="AK239" s="208"/>
      <c r="AL239" s="208"/>
      <c r="AM239" s="208"/>
      <c r="AN239" s="208"/>
      <c r="AO239" s="5"/>
      <c r="AP239" s="5"/>
      <c r="AQ239" s="308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</row>
    <row r="240" spans="1:92" s="1" customFormat="1" ht="12">
      <c r="A240" s="5"/>
      <c r="B240" s="287"/>
      <c r="C240" s="287"/>
      <c r="D240" s="287"/>
      <c r="E240" s="349"/>
      <c r="F240" s="349"/>
      <c r="G240" s="44"/>
      <c r="H240" s="22" t="s">
        <v>830</v>
      </c>
      <c r="I240" s="55" t="s">
        <v>851</v>
      </c>
      <c r="J240" s="58">
        <v>8</v>
      </c>
      <c r="K240" s="314"/>
      <c r="L240" s="308"/>
      <c r="M240" s="308"/>
      <c r="N240" s="343"/>
      <c r="O240" s="308"/>
      <c r="P240" s="343"/>
      <c r="Q240" s="343"/>
      <c r="R240" s="308"/>
      <c r="S240" s="308"/>
      <c r="T240" s="344"/>
      <c r="U240" s="343"/>
      <c r="V240" s="308"/>
      <c r="W240" s="343"/>
      <c r="X240" s="344"/>
      <c r="Y240" s="21"/>
      <c r="Z240" s="215"/>
      <c r="AA240" s="230"/>
      <c r="AB240" s="224"/>
      <c r="AC240" s="232"/>
      <c r="AD240" s="208"/>
      <c r="AE240" s="215"/>
      <c r="AF240" s="208"/>
      <c r="AG240" s="215"/>
      <c r="AH240" s="215"/>
      <c r="AI240" s="233"/>
      <c r="AJ240" s="215"/>
      <c r="AK240" s="215"/>
      <c r="AL240" s="233"/>
      <c r="AM240" s="215"/>
      <c r="AN240" s="215"/>
      <c r="AO240" s="5"/>
      <c r="AP240" s="5"/>
      <c r="AQ240" s="308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</row>
    <row r="241" spans="1:92" s="1" customFormat="1" ht="12">
      <c r="A241" s="5"/>
      <c r="B241" s="287"/>
      <c r="C241" s="287"/>
      <c r="D241" s="287"/>
      <c r="E241" s="349"/>
      <c r="F241" s="349"/>
      <c r="G241" s="44"/>
      <c r="H241" s="22" t="s">
        <v>163</v>
      </c>
      <c r="I241" s="28" t="s">
        <v>1874</v>
      </c>
      <c r="J241" s="59">
        <v>5</v>
      </c>
      <c r="K241" s="314"/>
      <c r="L241" s="308"/>
      <c r="M241" s="308"/>
      <c r="N241" s="343"/>
      <c r="O241" s="308"/>
      <c r="P241" s="343"/>
      <c r="Q241" s="343"/>
      <c r="R241" s="308"/>
      <c r="S241" s="308"/>
      <c r="T241" s="344"/>
      <c r="U241" s="343"/>
      <c r="V241" s="308"/>
      <c r="W241" s="343"/>
      <c r="X241" s="344"/>
      <c r="Y241" s="31"/>
      <c r="Z241" s="215"/>
      <c r="AA241" s="230"/>
      <c r="AB241" s="224"/>
      <c r="AC241" s="232"/>
      <c r="AD241" s="208"/>
      <c r="AE241" s="215"/>
      <c r="AF241" s="208"/>
      <c r="AG241" s="215"/>
      <c r="AH241" s="215"/>
      <c r="AI241" s="233"/>
      <c r="AJ241" s="215"/>
      <c r="AK241" s="215"/>
      <c r="AL241" s="233"/>
      <c r="AM241" s="215"/>
      <c r="AN241" s="215"/>
      <c r="AO241" s="5"/>
      <c r="AP241" s="5"/>
      <c r="AQ241" s="308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</row>
    <row r="242" spans="1:92" s="1" customFormat="1" ht="12">
      <c r="A242" s="5"/>
      <c r="B242" s="287"/>
      <c r="C242" s="287"/>
      <c r="D242" s="287"/>
      <c r="E242" s="349"/>
      <c r="F242" s="349"/>
      <c r="G242" s="341" t="s">
        <v>830</v>
      </c>
      <c r="H242" s="342"/>
      <c r="I242" s="55" t="s">
        <v>851</v>
      </c>
      <c r="J242" s="58">
        <v>8</v>
      </c>
      <c r="K242" s="314"/>
      <c r="L242" s="308"/>
      <c r="M242" s="308"/>
      <c r="N242" s="343"/>
      <c r="O242" s="308"/>
      <c r="P242" s="343"/>
      <c r="Q242" s="343"/>
      <c r="R242" s="308"/>
      <c r="S242" s="308"/>
      <c r="T242" s="344"/>
      <c r="U242" s="343"/>
      <c r="V242" s="308"/>
      <c r="W242" s="343"/>
      <c r="X242" s="344"/>
      <c r="Y242" s="21"/>
      <c r="Z242" s="215"/>
      <c r="AA242" s="230"/>
      <c r="AB242" s="224"/>
      <c r="AC242" s="232"/>
      <c r="AD242" s="208"/>
      <c r="AE242" s="215"/>
      <c r="AF242" s="208"/>
      <c r="AG242" s="215"/>
      <c r="AH242" s="215"/>
      <c r="AI242" s="233"/>
      <c r="AJ242" s="215"/>
      <c r="AK242" s="215"/>
      <c r="AL242" s="233"/>
      <c r="AM242" s="215"/>
      <c r="AN242" s="215"/>
      <c r="AO242" s="5"/>
      <c r="AP242" s="5"/>
      <c r="AQ242" s="308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</row>
    <row r="243" spans="1:92" s="1" customFormat="1" ht="12">
      <c r="A243" s="5"/>
      <c r="B243" s="287"/>
      <c r="C243" s="287"/>
      <c r="D243" s="287"/>
      <c r="E243" s="349"/>
      <c r="F243" s="349"/>
      <c r="G243" s="341" t="s">
        <v>163</v>
      </c>
      <c r="H243" s="342"/>
      <c r="I243" s="28" t="s">
        <v>502</v>
      </c>
      <c r="J243" s="59">
        <v>5</v>
      </c>
      <c r="K243" s="314"/>
      <c r="L243" s="308"/>
      <c r="M243" s="308"/>
      <c r="N243" s="343"/>
      <c r="O243" s="308"/>
      <c r="P243" s="343"/>
      <c r="Q243" s="343"/>
      <c r="R243" s="308"/>
      <c r="S243" s="308"/>
      <c r="T243" s="344"/>
      <c r="U243" s="343"/>
      <c r="V243" s="308"/>
      <c r="W243" s="343"/>
      <c r="X243" s="344"/>
      <c r="Y243" s="21"/>
      <c r="Z243" s="215"/>
      <c r="AA243" s="230"/>
      <c r="AB243" s="224"/>
      <c r="AC243" s="232"/>
      <c r="AD243" s="208"/>
      <c r="AE243" s="215"/>
      <c r="AF243" s="208"/>
      <c r="AG243" s="215"/>
      <c r="AH243" s="215"/>
      <c r="AI243" s="233"/>
      <c r="AJ243" s="215"/>
      <c r="AK243" s="215"/>
      <c r="AL243" s="233"/>
      <c r="AM243" s="215"/>
      <c r="AN243" s="215"/>
      <c r="AO243" s="5"/>
      <c r="AP243" s="5"/>
      <c r="AQ243" s="308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</row>
    <row r="244" spans="1:92" s="1" customFormat="1" ht="12">
      <c r="A244" s="5"/>
      <c r="B244" s="287"/>
      <c r="C244" s="287"/>
      <c r="D244" s="287"/>
      <c r="E244" s="349"/>
      <c r="F244" s="349"/>
      <c r="G244" s="341" t="s">
        <v>111</v>
      </c>
      <c r="H244" s="342"/>
      <c r="I244" s="21" t="s">
        <v>823</v>
      </c>
      <c r="J244" s="26">
        <v>200</v>
      </c>
      <c r="K244" s="314"/>
      <c r="L244" s="308"/>
      <c r="M244" s="308"/>
      <c r="N244" s="343"/>
      <c r="O244" s="308"/>
      <c r="P244" s="343"/>
      <c r="Q244" s="343"/>
      <c r="R244" s="308"/>
      <c r="S244" s="308"/>
      <c r="T244" s="344"/>
      <c r="U244" s="343"/>
      <c r="V244" s="308"/>
      <c r="W244" s="343"/>
      <c r="X244" s="344"/>
      <c r="Y244" s="21"/>
      <c r="Z244" s="215"/>
      <c r="AA244" s="230"/>
      <c r="AB244" s="224"/>
      <c r="AC244" s="232"/>
      <c r="AD244" s="208"/>
      <c r="AE244" s="215"/>
      <c r="AF244" s="208"/>
      <c r="AG244" s="215"/>
      <c r="AH244" s="215"/>
      <c r="AI244" s="233"/>
      <c r="AJ244" s="215"/>
      <c r="AK244" s="215"/>
      <c r="AL244" s="233"/>
      <c r="AM244" s="215"/>
      <c r="AN244" s="215"/>
      <c r="AO244" s="5"/>
      <c r="AP244" s="5"/>
      <c r="AQ244" s="308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</row>
    <row r="245" spans="1:92" s="1" customFormat="1" ht="3.75" customHeight="1">
      <c r="A245" s="5"/>
      <c r="B245" s="42"/>
      <c r="C245" s="41"/>
      <c r="D245" s="42"/>
      <c r="E245" s="40"/>
      <c r="F245" s="40"/>
      <c r="G245" s="42"/>
      <c r="H245" s="42"/>
      <c r="I245" s="42"/>
      <c r="J245" s="42"/>
      <c r="K245" s="42"/>
      <c r="L245" s="42"/>
      <c r="M245" s="42"/>
      <c r="N245" s="42"/>
      <c r="O245" s="42"/>
      <c r="P245" s="107"/>
      <c r="Q245" s="107"/>
      <c r="R245" s="42"/>
      <c r="S245" s="42"/>
      <c r="T245" s="110"/>
      <c r="U245" s="107"/>
      <c r="V245" s="42"/>
      <c r="W245" s="107"/>
      <c r="X245" s="110"/>
      <c r="Y245" s="42"/>
      <c r="Z245" s="215"/>
      <c r="AA245" s="230"/>
      <c r="AB245" s="224"/>
      <c r="AC245" s="232"/>
      <c r="AD245" s="208"/>
      <c r="AE245" s="215"/>
      <c r="AF245" s="208"/>
      <c r="AG245" s="215"/>
      <c r="AH245" s="215"/>
      <c r="AI245" s="233"/>
      <c r="AJ245" s="215"/>
      <c r="AK245" s="215"/>
      <c r="AL245" s="233"/>
      <c r="AM245" s="215"/>
      <c r="AN245" s="215"/>
      <c r="AO245" s="5"/>
      <c r="AP245" s="5"/>
      <c r="AQ245" s="42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</row>
    <row r="246" spans="1:92" s="1" customFormat="1" ht="12" customHeight="1">
      <c r="A246" s="5"/>
      <c r="B246" s="287" t="s">
        <v>501</v>
      </c>
      <c r="C246" s="287">
        <v>4</v>
      </c>
      <c r="D246" s="287">
        <v>60</v>
      </c>
      <c r="E246" s="346" t="s">
        <v>1632</v>
      </c>
      <c r="F246" s="345" t="s">
        <v>421</v>
      </c>
      <c r="G246" s="341" t="s">
        <v>464</v>
      </c>
      <c r="H246" s="342"/>
      <c r="I246" s="21" t="s">
        <v>902</v>
      </c>
      <c r="J246" s="26">
        <v>10</v>
      </c>
      <c r="K246" s="314"/>
      <c r="L246" s="308">
        <v>5</v>
      </c>
      <c r="M246" s="308">
        <v>5</v>
      </c>
      <c r="N246" s="343">
        <v>17</v>
      </c>
      <c r="O246" s="308"/>
      <c r="P246" s="343">
        <v>40</v>
      </c>
      <c r="Q246" s="343"/>
      <c r="R246" s="308"/>
      <c r="S246" s="308"/>
      <c r="T246" s="344"/>
      <c r="U246" s="343"/>
      <c r="V246" s="308"/>
      <c r="W246" s="343"/>
      <c r="X246" s="344"/>
      <c r="Y246" s="21"/>
      <c r="Z246" s="215"/>
      <c r="AA246" s="230"/>
      <c r="AB246" s="224"/>
      <c r="AC246" s="232"/>
      <c r="AD246" s="208"/>
      <c r="AE246" s="215"/>
      <c r="AF246" s="208"/>
      <c r="AG246" s="215"/>
      <c r="AH246" s="215"/>
      <c r="AI246" s="233"/>
      <c r="AJ246" s="215"/>
      <c r="AK246" s="215"/>
      <c r="AL246" s="233"/>
      <c r="AM246" s="215"/>
      <c r="AN246" s="215"/>
      <c r="AO246" s="5"/>
      <c r="AP246" s="5"/>
      <c r="AQ246" s="308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</row>
    <row r="247" spans="1:92" s="1" customFormat="1" ht="12">
      <c r="A247" s="5"/>
      <c r="B247" s="287"/>
      <c r="C247" s="287"/>
      <c r="D247" s="287"/>
      <c r="E247" s="346"/>
      <c r="F247" s="346"/>
      <c r="G247" s="341" t="s">
        <v>682</v>
      </c>
      <c r="H247" s="342"/>
      <c r="I247" s="55" t="s">
        <v>851</v>
      </c>
      <c r="J247" s="58">
        <v>1</v>
      </c>
      <c r="K247" s="314"/>
      <c r="L247" s="308"/>
      <c r="M247" s="308"/>
      <c r="N247" s="343"/>
      <c r="O247" s="308"/>
      <c r="P247" s="343"/>
      <c r="Q247" s="343"/>
      <c r="R247" s="308"/>
      <c r="S247" s="308"/>
      <c r="T247" s="344"/>
      <c r="U247" s="343"/>
      <c r="V247" s="308"/>
      <c r="W247" s="343"/>
      <c r="X247" s="344"/>
      <c r="Y247" s="21"/>
      <c r="Z247" s="215"/>
      <c r="AA247" s="230"/>
      <c r="AB247" s="224"/>
      <c r="AC247" s="232"/>
      <c r="AD247" s="208"/>
      <c r="AE247" s="215"/>
      <c r="AF247" s="208"/>
      <c r="AG247" s="215"/>
      <c r="AH247" s="215"/>
      <c r="AI247" s="233"/>
      <c r="AJ247" s="215"/>
      <c r="AK247" s="215"/>
      <c r="AL247" s="233"/>
      <c r="AM247" s="215"/>
      <c r="AN247" s="215"/>
      <c r="AO247" s="5"/>
      <c r="AP247" s="5"/>
      <c r="AQ247" s="308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</row>
    <row r="248" spans="1:92" s="1" customFormat="1" ht="12">
      <c r="A248" s="5"/>
      <c r="B248" s="287"/>
      <c r="C248" s="287"/>
      <c r="D248" s="287"/>
      <c r="E248" s="346"/>
      <c r="F248" s="346"/>
      <c r="G248" s="44"/>
      <c r="H248" s="22" t="s">
        <v>785</v>
      </c>
      <c r="I248" s="21" t="s">
        <v>1107</v>
      </c>
      <c r="J248" s="26">
        <v>5</v>
      </c>
      <c r="K248" s="314"/>
      <c r="L248" s="308"/>
      <c r="M248" s="308"/>
      <c r="N248" s="343"/>
      <c r="O248" s="308"/>
      <c r="P248" s="343"/>
      <c r="Q248" s="343"/>
      <c r="R248" s="308"/>
      <c r="S248" s="308"/>
      <c r="T248" s="344"/>
      <c r="U248" s="343"/>
      <c r="V248" s="308"/>
      <c r="W248" s="343"/>
      <c r="X248" s="344"/>
      <c r="Y248" s="21"/>
      <c r="Z248" s="215"/>
      <c r="AA248" s="230"/>
      <c r="AB248" s="224"/>
      <c r="AC248" s="232"/>
      <c r="AD248" s="208"/>
      <c r="AE248" s="215"/>
      <c r="AF248" s="208"/>
      <c r="AG248" s="215"/>
      <c r="AH248" s="215"/>
      <c r="AI248" s="233"/>
      <c r="AJ248" s="215"/>
      <c r="AK248" s="215"/>
      <c r="AL248" s="233"/>
      <c r="AM248" s="215"/>
      <c r="AN248" s="215"/>
      <c r="AO248" s="5"/>
      <c r="AP248" s="5"/>
      <c r="AQ248" s="308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</row>
    <row r="249" spans="1:92" s="1" customFormat="1" ht="12">
      <c r="A249" s="5"/>
      <c r="B249" s="287"/>
      <c r="C249" s="287"/>
      <c r="D249" s="287"/>
      <c r="E249" s="346"/>
      <c r="F249" s="346"/>
      <c r="G249" s="44"/>
      <c r="H249" s="22" t="s">
        <v>830</v>
      </c>
      <c r="I249" s="55" t="s">
        <v>851</v>
      </c>
      <c r="J249" s="58">
        <v>8</v>
      </c>
      <c r="K249" s="314"/>
      <c r="L249" s="308"/>
      <c r="M249" s="308"/>
      <c r="N249" s="343"/>
      <c r="O249" s="308"/>
      <c r="P249" s="343"/>
      <c r="Q249" s="343"/>
      <c r="R249" s="308"/>
      <c r="S249" s="308"/>
      <c r="T249" s="344"/>
      <c r="U249" s="343"/>
      <c r="V249" s="308"/>
      <c r="W249" s="343"/>
      <c r="X249" s="344"/>
      <c r="Y249" s="21"/>
      <c r="Z249" s="215"/>
      <c r="AA249" s="230"/>
      <c r="AB249" s="224"/>
      <c r="AC249" s="232"/>
      <c r="AD249" s="208"/>
      <c r="AE249" s="215"/>
      <c r="AF249" s="208"/>
      <c r="AG249" s="215"/>
      <c r="AH249" s="215"/>
      <c r="AI249" s="233"/>
      <c r="AJ249" s="215"/>
      <c r="AK249" s="215"/>
      <c r="AL249" s="233"/>
      <c r="AM249" s="215"/>
      <c r="AN249" s="215"/>
      <c r="AO249" s="5"/>
      <c r="AP249" s="5"/>
      <c r="AQ249" s="308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</row>
    <row r="250" spans="1:92" s="1" customFormat="1" ht="12">
      <c r="A250" s="5"/>
      <c r="B250" s="287"/>
      <c r="C250" s="287"/>
      <c r="D250" s="287"/>
      <c r="E250" s="346"/>
      <c r="F250" s="346"/>
      <c r="G250" s="341" t="s">
        <v>830</v>
      </c>
      <c r="H250" s="342"/>
      <c r="I250" s="55" t="s">
        <v>851</v>
      </c>
      <c r="J250" s="58">
        <v>8</v>
      </c>
      <c r="K250" s="314"/>
      <c r="L250" s="308"/>
      <c r="M250" s="308"/>
      <c r="N250" s="343"/>
      <c r="O250" s="308"/>
      <c r="P250" s="343"/>
      <c r="Q250" s="343"/>
      <c r="R250" s="308"/>
      <c r="S250" s="308"/>
      <c r="T250" s="344"/>
      <c r="U250" s="343"/>
      <c r="V250" s="308"/>
      <c r="W250" s="343"/>
      <c r="X250" s="344"/>
      <c r="Y250" s="21"/>
      <c r="Z250" s="215"/>
      <c r="AA250" s="230"/>
      <c r="AB250" s="224"/>
      <c r="AC250" s="232"/>
      <c r="AD250" s="208"/>
      <c r="AE250" s="215"/>
      <c r="AF250" s="208"/>
      <c r="AG250" s="215"/>
      <c r="AH250" s="215"/>
      <c r="AI250" s="233"/>
      <c r="AJ250" s="215"/>
      <c r="AK250" s="215"/>
      <c r="AL250" s="233"/>
      <c r="AM250" s="215"/>
      <c r="AN250" s="215"/>
      <c r="AO250" s="5"/>
      <c r="AP250" s="5"/>
      <c r="AQ250" s="308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</row>
    <row r="251" spans="1:92" s="1" customFormat="1" ht="12">
      <c r="A251" s="5"/>
      <c r="B251" s="287"/>
      <c r="C251" s="287"/>
      <c r="D251" s="287"/>
      <c r="E251" s="346"/>
      <c r="F251" s="346"/>
      <c r="G251" s="341" t="s">
        <v>163</v>
      </c>
      <c r="H251" s="342"/>
      <c r="I251" s="28" t="s">
        <v>502</v>
      </c>
      <c r="J251" s="59">
        <v>5</v>
      </c>
      <c r="K251" s="314"/>
      <c r="L251" s="308"/>
      <c r="M251" s="308"/>
      <c r="N251" s="343"/>
      <c r="O251" s="308"/>
      <c r="P251" s="343"/>
      <c r="Q251" s="343"/>
      <c r="R251" s="308"/>
      <c r="S251" s="308"/>
      <c r="T251" s="344"/>
      <c r="U251" s="343"/>
      <c r="V251" s="308"/>
      <c r="W251" s="343"/>
      <c r="X251" s="344"/>
      <c r="Y251" s="21"/>
      <c r="Z251" s="215"/>
      <c r="AA251" s="230"/>
      <c r="AB251" s="224"/>
      <c r="AC251" s="232"/>
      <c r="AD251" s="208"/>
      <c r="AE251" s="215"/>
      <c r="AF251" s="208"/>
      <c r="AG251" s="215"/>
      <c r="AH251" s="215"/>
      <c r="AI251" s="233"/>
      <c r="AJ251" s="215"/>
      <c r="AK251" s="215"/>
      <c r="AL251" s="233"/>
      <c r="AM251" s="215"/>
      <c r="AN251" s="215"/>
      <c r="AO251" s="5"/>
      <c r="AP251" s="5"/>
      <c r="AQ251" s="308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</row>
    <row r="252" spans="1:92" s="1" customFormat="1" ht="12">
      <c r="A252" s="5"/>
      <c r="B252" s="287"/>
      <c r="C252" s="287"/>
      <c r="D252" s="287"/>
      <c r="E252" s="346"/>
      <c r="F252" s="346"/>
      <c r="G252" s="341" t="s">
        <v>517</v>
      </c>
      <c r="H252" s="342"/>
      <c r="I252" s="21" t="s">
        <v>902</v>
      </c>
      <c r="J252" s="26">
        <v>30</v>
      </c>
      <c r="K252" s="314"/>
      <c r="L252" s="308"/>
      <c r="M252" s="308"/>
      <c r="N252" s="343"/>
      <c r="O252" s="308"/>
      <c r="P252" s="343"/>
      <c r="Q252" s="343"/>
      <c r="R252" s="308"/>
      <c r="S252" s="308"/>
      <c r="T252" s="344"/>
      <c r="U252" s="343"/>
      <c r="V252" s="308"/>
      <c r="W252" s="343"/>
      <c r="X252" s="344"/>
      <c r="Y252" s="21"/>
      <c r="Z252" s="215"/>
      <c r="AA252" s="230"/>
      <c r="AB252" s="224"/>
      <c r="AC252" s="232"/>
      <c r="AD252" s="208"/>
      <c r="AE252" s="215"/>
      <c r="AF252" s="208"/>
      <c r="AG252" s="215"/>
      <c r="AH252" s="215"/>
      <c r="AI252" s="233"/>
      <c r="AJ252" s="215"/>
      <c r="AK252" s="215"/>
      <c r="AL252" s="233"/>
      <c r="AM252" s="215"/>
      <c r="AN252" s="215"/>
      <c r="AO252" s="5"/>
      <c r="AP252" s="5"/>
      <c r="AQ252" s="308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</row>
    <row r="253" spans="1:92" s="1" customFormat="1" ht="3.75" customHeight="1">
      <c r="A253" s="5"/>
      <c r="B253" s="42"/>
      <c r="C253" s="41"/>
      <c r="D253" s="42"/>
      <c r="E253" s="40"/>
      <c r="F253" s="40"/>
      <c r="G253" s="42"/>
      <c r="H253" s="42"/>
      <c r="I253" s="42"/>
      <c r="J253" s="42"/>
      <c r="K253" s="42"/>
      <c r="L253" s="42"/>
      <c r="M253" s="42"/>
      <c r="N253" s="42"/>
      <c r="O253" s="42"/>
      <c r="P253" s="107"/>
      <c r="Q253" s="107"/>
      <c r="R253" s="42"/>
      <c r="S253" s="42"/>
      <c r="T253" s="110"/>
      <c r="U253" s="107"/>
      <c r="V253" s="42"/>
      <c r="W253" s="107"/>
      <c r="X253" s="110"/>
      <c r="Y253" s="42"/>
      <c r="Z253" s="215"/>
      <c r="AA253" s="230"/>
      <c r="AB253" s="224"/>
      <c r="AC253" s="232"/>
      <c r="AD253" s="208"/>
      <c r="AE253" s="215"/>
      <c r="AF253" s="208"/>
      <c r="AG253" s="215"/>
      <c r="AH253" s="215"/>
      <c r="AI253" s="233"/>
      <c r="AJ253" s="215"/>
      <c r="AK253" s="215"/>
      <c r="AL253" s="233"/>
      <c r="AM253" s="215"/>
      <c r="AN253" s="215"/>
      <c r="AO253" s="5"/>
      <c r="AP253" s="5"/>
      <c r="AQ253" s="42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</row>
    <row r="254" spans="1:92" s="1" customFormat="1" ht="12" customHeight="1">
      <c r="A254" s="5"/>
      <c r="B254" s="358" t="s">
        <v>519</v>
      </c>
      <c r="C254" s="358" t="s">
        <v>663</v>
      </c>
      <c r="D254" s="358">
        <v>60</v>
      </c>
      <c r="E254" s="346" t="s">
        <v>1633</v>
      </c>
      <c r="F254" s="345" t="s">
        <v>422</v>
      </c>
      <c r="G254" s="341" t="s">
        <v>465</v>
      </c>
      <c r="H254" s="342"/>
      <c r="I254" s="21" t="s">
        <v>529</v>
      </c>
      <c r="J254" s="26">
        <v>5</v>
      </c>
      <c r="K254" s="314"/>
      <c r="L254" s="308"/>
      <c r="M254" s="308">
        <v>11</v>
      </c>
      <c r="N254" s="343">
        <v>17</v>
      </c>
      <c r="O254" s="308"/>
      <c r="P254" s="343"/>
      <c r="Q254" s="343">
        <v>5</v>
      </c>
      <c r="R254" s="308"/>
      <c r="S254" s="308"/>
      <c r="T254" s="344"/>
      <c r="U254" s="343">
        <v>5</v>
      </c>
      <c r="V254" s="308"/>
      <c r="W254" s="343"/>
      <c r="X254" s="344"/>
      <c r="Y254" s="21"/>
      <c r="Z254" s="215"/>
      <c r="AA254" s="230"/>
      <c r="AB254" s="224"/>
      <c r="AC254" s="232"/>
      <c r="AD254" s="208"/>
      <c r="AE254" s="215"/>
      <c r="AF254" s="208"/>
      <c r="AG254" s="215"/>
      <c r="AH254" s="215"/>
      <c r="AI254" s="233"/>
      <c r="AJ254" s="215"/>
      <c r="AK254" s="215"/>
      <c r="AL254" s="233"/>
      <c r="AM254" s="215"/>
      <c r="AN254" s="215"/>
      <c r="AO254" s="5"/>
      <c r="AP254" s="5"/>
      <c r="AQ254" s="308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</row>
    <row r="255" spans="1:92" s="1" customFormat="1" ht="12">
      <c r="A255" s="5"/>
      <c r="B255" s="358"/>
      <c r="C255" s="358"/>
      <c r="D255" s="358"/>
      <c r="E255" s="346"/>
      <c r="F255" s="346"/>
      <c r="G255" s="341" t="s">
        <v>773</v>
      </c>
      <c r="H255" s="342"/>
      <c r="I255" s="28" t="s">
        <v>1874</v>
      </c>
      <c r="J255" s="59">
        <v>1</v>
      </c>
      <c r="K255" s="314"/>
      <c r="L255" s="308"/>
      <c r="M255" s="308"/>
      <c r="N255" s="343"/>
      <c r="O255" s="308"/>
      <c r="P255" s="343"/>
      <c r="Q255" s="343"/>
      <c r="R255" s="308"/>
      <c r="S255" s="308"/>
      <c r="T255" s="344"/>
      <c r="U255" s="343"/>
      <c r="V255" s="308"/>
      <c r="W255" s="343"/>
      <c r="X255" s="344"/>
      <c r="Y255" s="21"/>
      <c r="Z255" s="215"/>
      <c r="AA255" s="230"/>
      <c r="AB255" s="224"/>
      <c r="AC255" s="232"/>
      <c r="AD255" s="208"/>
      <c r="AE255" s="215"/>
      <c r="AF255" s="208"/>
      <c r="AG255" s="215"/>
      <c r="AH255" s="215"/>
      <c r="AI255" s="233"/>
      <c r="AJ255" s="215"/>
      <c r="AK255" s="215"/>
      <c r="AL255" s="233"/>
      <c r="AM255" s="215"/>
      <c r="AN255" s="215"/>
      <c r="AO255" s="5"/>
      <c r="AP255" s="5"/>
      <c r="AQ255" s="308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</row>
    <row r="256" spans="1:92" s="1" customFormat="1" ht="12">
      <c r="A256" s="5"/>
      <c r="B256" s="358"/>
      <c r="C256" s="358"/>
      <c r="D256" s="358"/>
      <c r="E256" s="346"/>
      <c r="F256" s="346"/>
      <c r="G256" s="44"/>
      <c r="H256" s="22" t="s">
        <v>770</v>
      </c>
      <c r="I256" s="55" t="s">
        <v>1872</v>
      </c>
      <c r="J256" s="58">
        <v>1</v>
      </c>
      <c r="K256" s="314"/>
      <c r="L256" s="308"/>
      <c r="M256" s="308"/>
      <c r="N256" s="343"/>
      <c r="O256" s="308"/>
      <c r="P256" s="343"/>
      <c r="Q256" s="343"/>
      <c r="R256" s="308"/>
      <c r="S256" s="308"/>
      <c r="T256" s="344"/>
      <c r="U256" s="343"/>
      <c r="V256" s="308"/>
      <c r="W256" s="343"/>
      <c r="X256" s="344"/>
      <c r="Y256" s="21"/>
      <c r="Z256" s="215"/>
      <c r="AA256" s="230"/>
      <c r="AB256" s="224"/>
      <c r="AC256" s="232"/>
      <c r="AD256" s="208"/>
      <c r="AE256" s="215"/>
      <c r="AF256" s="208"/>
      <c r="AG256" s="215"/>
      <c r="AH256" s="215"/>
      <c r="AI256" s="233"/>
      <c r="AJ256" s="215"/>
      <c r="AK256" s="215"/>
      <c r="AL256" s="233"/>
      <c r="AM256" s="215"/>
      <c r="AN256" s="215"/>
      <c r="AO256" s="5"/>
      <c r="AP256" s="5"/>
      <c r="AQ256" s="308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</row>
    <row r="257" spans="1:92" s="1" customFormat="1" ht="12">
      <c r="A257" s="5"/>
      <c r="B257" s="358"/>
      <c r="C257" s="358"/>
      <c r="D257" s="358"/>
      <c r="E257" s="346"/>
      <c r="F257" s="346"/>
      <c r="G257" s="44"/>
      <c r="H257" s="120" t="s">
        <v>772</v>
      </c>
      <c r="I257" s="21" t="s">
        <v>1876</v>
      </c>
      <c r="J257" s="58"/>
      <c r="K257" s="314"/>
      <c r="L257" s="308"/>
      <c r="M257" s="308"/>
      <c r="N257" s="343"/>
      <c r="O257" s="308"/>
      <c r="P257" s="343"/>
      <c r="Q257" s="343"/>
      <c r="R257" s="308"/>
      <c r="S257" s="308"/>
      <c r="T257" s="344"/>
      <c r="U257" s="343"/>
      <c r="V257" s="308"/>
      <c r="W257" s="343"/>
      <c r="X257" s="344"/>
      <c r="Y257" s="21"/>
      <c r="Z257" s="215"/>
      <c r="AA257" s="230"/>
      <c r="AB257" s="224"/>
      <c r="AC257" s="232"/>
      <c r="AD257" s="208"/>
      <c r="AE257" s="215"/>
      <c r="AF257" s="208"/>
      <c r="AG257" s="215"/>
      <c r="AH257" s="215"/>
      <c r="AI257" s="233"/>
      <c r="AJ257" s="215"/>
      <c r="AK257" s="215"/>
      <c r="AL257" s="233"/>
      <c r="AM257" s="215"/>
      <c r="AN257" s="215"/>
      <c r="AO257" s="5"/>
      <c r="AP257" s="5"/>
      <c r="AQ257" s="308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</row>
    <row r="258" spans="1:92" s="1" customFormat="1" ht="12">
      <c r="A258" s="5"/>
      <c r="B258" s="358"/>
      <c r="C258" s="358"/>
      <c r="D258" s="358"/>
      <c r="E258" s="346"/>
      <c r="F258" s="346"/>
      <c r="G258" s="44"/>
      <c r="H258" s="120" t="s">
        <v>771</v>
      </c>
      <c r="I258" s="55" t="s">
        <v>1872</v>
      </c>
      <c r="J258" s="58">
        <v>8</v>
      </c>
      <c r="K258" s="314"/>
      <c r="L258" s="308"/>
      <c r="M258" s="308"/>
      <c r="N258" s="343"/>
      <c r="O258" s="308"/>
      <c r="P258" s="343"/>
      <c r="Q258" s="343"/>
      <c r="R258" s="308"/>
      <c r="S258" s="308"/>
      <c r="T258" s="344"/>
      <c r="U258" s="343"/>
      <c r="V258" s="308"/>
      <c r="W258" s="343"/>
      <c r="X258" s="344"/>
      <c r="Y258" s="21"/>
      <c r="Z258" s="215"/>
      <c r="AA258" s="230"/>
      <c r="AB258" s="224"/>
      <c r="AC258" s="232"/>
      <c r="AD258" s="208"/>
      <c r="AE258" s="215"/>
      <c r="AF258" s="208"/>
      <c r="AG258" s="215"/>
      <c r="AH258" s="215"/>
      <c r="AI258" s="233"/>
      <c r="AJ258" s="215"/>
      <c r="AK258" s="215"/>
      <c r="AL258" s="233"/>
      <c r="AM258" s="215"/>
      <c r="AN258" s="215"/>
      <c r="AO258" s="5"/>
      <c r="AP258" s="5"/>
      <c r="AQ258" s="308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</row>
    <row r="259" spans="1:92" s="1" customFormat="1" ht="12">
      <c r="A259" s="5"/>
      <c r="B259" s="358"/>
      <c r="C259" s="358"/>
      <c r="D259" s="358"/>
      <c r="E259" s="346"/>
      <c r="F259" s="346"/>
      <c r="G259" s="44"/>
      <c r="H259" s="22" t="s">
        <v>830</v>
      </c>
      <c r="I259" s="55" t="s">
        <v>1872</v>
      </c>
      <c r="J259" s="58">
        <v>8</v>
      </c>
      <c r="K259" s="314"/>
      <c r="L259" s="308"/>
      <c r="M259" s="308"/>
      <c r="N259" s="343"/>
      <c r="O259" s="308"/>
      <c r="P259" s="343"/>
      <c r="Q259" s="343"/>
      <c r="R259" s="308"/>
      <c r="S259" s="308"/>
      <c r="T259" s="344"/>
      <c r="U259" s="343"/>
      <c r="V259" s="308"/>
      <c r="W259" s="343"/>
      <c r="X259" s="344"/>
      <c r="Y259" s="21"/>
      <c r="Z259" s="215"/>
      <c r="AA259" s="230"/>
      <c r="AB259" s="224"/>
      <c r="AC259" s="232"/>
      <c r="AD259" s="208"/>
      <c r="AE259" s="215"/>
      <c r="AF259" s="208"/>
      <c r="AG259" s="215"/>
      <c r="AH259" s="215"/>
      <c r="AI259" s="233"/>
      <c r="AJ259" s="215"/>
      <c r="AK259" s="215"/>
      <c r="AL259" s="233"/>
      <c r="AM259" s="215"/>
      <c r="AN259" s="215"/>
      <c r="AO259" s="5"/>
      <c r="AP259" s="5"/>
      <c r="AQ259" s="308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</row>
    <row r="260" spans="1:92" s="1" customFormat="1" ht="12">
      <c r="A260" s="5"/>
      <c r="B260" s="358"/>
      <c r="C260" s="358"/>
      <c r="D260" s="358"/>
      <c r="E260" s="346"/>
      <c r="F260" s="346"/>
      <c r="G260" s="44"/>
      <c r="H260" s="22" t="s">
        <v>163</v>
      </c>
      <c r="I260" s="28" t="s">
        <v>502</v>
      </c>
      <c r="J260" s="59">
        <v>5</v>
      </c>
      <c r="K260" s="314"/>
      <c r="L260" s="308"/>
      <c r="M260" s="308"/>
      <c r="N260" s="343"/>
      <c r="O260" s="308"/>
      <c r="P260" s="343"/>
      <c r="Q260" s="343"/>
      <c r="R260" s="308"/>
      <c r="S260" s="308"/>
      <c r="T260" s="344"/>
      <c r="U260" s="343"/>
      <c r="V260" s="308"/>
      <c r="W260" s="343"/>
      <c r="X260" s="344"/>
      <c r="Y260" s="31"/>
      <c r="Z260" s="215"/>
      <c r="AA260" s="230"/>
      <c r="AB260" s="224"/>
      <c r="AC260" s="232"/>
      <c r="AD260" s="208"/>
      <c r="AE260" s="215"/>
      <c r="AF260" s="208"/>
      <c r="AG260" s="215"/>
      <c r="AH260" s="215"/>
      <c r="AI260" s="233"/>
      <c r="AJ260" s="215"/>
      <c r="AK260" s="215"/>
      <c r="AL260" s="233"/>
      <c r="AM260" s="215"/>
      <c r="AN260" s="215"/>
      <c r="AO260" s="5"/>
      <c r="AP260" s="5"/>
      <c r="AQ260" s="308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</row>
    <row r="261" spans="1:92" s="1" customFormat="1" ht="12">
      <c r="A261" s="5"/>
      <c r="B261" s="358"/>
      <c r="C261" s="358"/>
      <c r="D261" s="358"/>
      <c r="E261" s="346"/>
      <c r="F261" s="346"/>
      <c r="G261" s="341" t="s">
        <v>830</v>
      </c>
      <c r="H261" s="342"/>
      <c r="I261" s="55" t="s">
        <v>851</v>
      </c>
      <c r="J261" s="58">
        <v>8</v>
      </c>
      <c r="K261" s="314"/>
      <c r="L261" s="308"/>
      <c r="M261" s="308"/>
      <c r="N261" s="343"/>
      <c r="O261" s="308"/>
      <c r="P261" s="343"/>
      <c r="Q261" s="343"/>
      <c r="R261" s="308"/>
      <c r="S261" s="308"/>
      <c r="T261" s="344"/>
      <c r="U261" s="343"/>
      <c r="V261" s="308"/>
      <c r="W261" s="343"/>
      <c r="X261" s="344"/>
      <c r="Y261" s="21"/>
      <c r="Z261" s="215"/>
      <c r="AA261" s="230"/>
      <c r="AB261" s="224"/>
      <c r="AC261" s="232"/>
      <c r="AD261" s="208"/>
      <c r="AE261" s="215"/>
      <c r="AF261" s="208"/>
      <c r="AG261" s="215"/>
      <c r="AH261" s="215"/>
      <c r="AI261" s="233"/>
      <c r="AJ261" s="215"/>
      <c r="AK261" s="215"/>
      <c r="AL261" s="233"/>
      <c r="AM261" s="215"/>
      <c r="AN261" s="215"/>
      <c r="AO261" s="5"/>
      <c r="AP261" s="5"/>
      <c r="AQ261" s="308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</row>
    <row r="262" spans="1:92" s="1" customFormat="1" ht="12">
      <c r="A262" s="5"/>
      <c r="B262" s="358"/>
      <c r="C262" s="358"/>
      <c r="D262" s="358"/>
      <c r="E262" s="346"/>
      <c r="F262" s="346"/>
      <c r="G262" s="341" t="s">
        <v>163</v>
      </c>
      <c r="H262" s="342"/>
      <c r="I262" s="28" t="s">
        <v>502</v>
      </c>
      <c r="J262" s="59">
        <v>5</v>
      </c>
      <c r="K262" s="314"/>
      <c r="L262" s="308"/>
      <c r="M262" s="308"/>
      <c r="N262" s="343"/>
      <c r="O262" s="308"/>
      <c r="P262" s="343"/>
      <c r="Q262" s="343"/>
      <c r="R262" s="308"/>
      <c r="S262" s="308"/>
      <c r="T262" s="344"/>
      <c r="U262" s="343"/>
      <c r="V262" s="308"/>
      <c r="W262" s="343"/>
      <c r="X262" s="344"/>
      <c r="Y262" s="21"/>
      <c r="Z262" s="215"/>
      <c r="AA262" s="230"/>
      <c r="AB262" s="224"/>
      <c r="AC262" s="232"/>
      <c r="AD262" s="208"/>
      <c r="AE262" s="215"/>
      <c r="AF262" s="208"/>
      <c r="AG262" s="215"/>
      <c r="AH262" s="215"/>
      <c r="AI262" s="233"/>
      <c r="AJ262" s="215"/>
      <c r="AK262" s="215"/>
      <c r="AL262" s="233"/>
      <c r="AM262" s="215"/>
      <c r="AN262" s="215"/>
      <c r="AO262" s="5"/>
      <c r="AP262" s="5"/>
      <c r="AQ262" s="308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</row>
    <row r="263" spans="1:92" s="1" customFormat="1" ht="12">
      <c r="A263" s="5"/>
      <c r="B263" s="358"/>
      <c r="C263" s="358"/>
      <c r="D263" s="358"/>
      <c r="E263" s="346"/>
      <c r="F263" s="346"/>
      <c r="G263" s="341" t="s">
        <v>518</v>
      </c>
      <c r="H263" s="342"/>
      <c r="I263" s="21" t="s">
        <v>901</v>
      </c>
      <c r="J263" s="26" t="s">
        <v>593</v>
      </c>
      <c r="K263" s="314"/>
      <c r="L263" s="308"/>
      <c r="M263" s="308"/>
      <c r="N263" s="343"/>
      <c r="O263" s="308"/>
      <c r="P263" s="343"/>
      <c r="Q263" s="343"/>
      <c r="R263" s="308"/>
      <c r="S263" s="308"/>
      <c r="T263" s="344"/>
      <c r="U263" s="343"/>
      <c r="V263" s="308"/>
      <c r="W263" s="343"/>
      <c r="X263" s="344"/>
      <c r="Y263" s="21"/>
      <c r="Z263" s="215"/>
      <c r="AA263" s="230"/>
      <c r="AB263" s="224"/>
      <c r="AC263" s="232"/>
      <c r="AD263" s="208"/>
      <c r="AE263" s="215"/>
      <c r="AF263" s="208"/>
      <c r="AG263" s="215"/>
      <c r="AH263" s="215"/>
      <c r="AI263" s="233"/>
      <c r="AJ263" s="215"/>
      <c r="AK263" s="215"/>
      <c r="AL263" s="233"/>
      <c r="AM263" s="215"/>
      <c r="AN263" s="215"/>
      <c r="AO263" s="5"/>
      <c r="AP263" s="5"/>
      <c r="AQ263" s="308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</row>
    <row r="264" spans="1:92" s="1" customFormat="1" ht="3.75" customHeight="1">
      <c r="A264" s="5"/>
      <c r="B264" s="42"/>
      <c r="C264" s="41"/>
      <c r="D264" s="42"/>
      <c r="E264" s="40"/>
      <c r="F264" s="40"/>
      <c r="G264" s="42"/>
      <c r="H264" s="42"/>
      <c r="I264" s="42"/>
      <c r="J264" s="42"/>
      <c r="K264" s="42"/>
      <c r="L264" s="42"/>
      <c r="M264" s="42"/>
      <c r="N264" s="42"/>
      <c r="O264" s="42"/>
      <c r="P264" s="107"/>
      <c r="Q264" s="107"/>
      <c r="R264" s="42"/>
      <c r="S264" s="42"/>
      <c r="T264" s="110"/>
      <c r="U264" s="107"/>
      <c r="V264" s="42"/>
      <c r="W264" s="107"/>
      <c r="X264" s="110"/>
      <c r="Y264" s="42"/>
      <c r="Z264" s="215"/>
      <c r="AA264" s="230"/>
      <c r="AB264" s="224"/>
      <c r="AC264" s="232"/>
      <c r="AD264" s="208"/>
      <c r="AE264" s="215"/>
      <c r="AF264" s="208"/>
      <c r="AG264" s="215"/>
      <c r="AH264" s="215"/>
      <c r="AI264" s="233"/>
      <c r="AJ264" s="215"/>
      <c r="AK264" s="215"/>
      <c r="AL264" s="233"/>
      <c r="AM264" s="215"/>
      <c r="AN264" s="215"/>
      <c r="AO264" s="5"/>
      <c r="AP264" s="5"/>
      <c r="AQ264" s="42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</row>
    <row r="265" spans="1:92" s="1" customFormat="1" ht="12" customHeight="1">
      <c r="A265" s="5"/>
      <c r="B265" s="287" t="s">
        <v>1174</v>
      </c>
      <c r="C265" s="287">
        <v>3</v>
      </c>
      <c r="D265" s="287">
        <v>60</v>
      </c>
      <c r="E265" s="346" t="s">
        <v>571</v>
      </c>
      <c r="F265" s="345" t="s">
        <v>423</v>
      </c>
      <c r="G265" s="341" t="s">
        <v>466</v>
      </c>
      <c r="H265" s="342"/>
      <c r="I265" s="21" t="s">
        <v>1331</v>
      </c>
      <c r="J265" s="26">
        <v>10</v>
      </c>
      <c r="K265" s="314"/>
      <c r="L265" s="308">
        <v>5</v>
      </c>
      <c r="M265" s="308">
        <v>5</v>
      </c>
      <c r="N265" s="343">
        <v>17</v>
      </c>
      <c r="O265" s="308"/>
      <c r="P265" s="343"/>
      <c r="Q265" s="343"/>
      <c r="R265" s="308"/>
      <c r="S265" s="308"/>
      <c r="T265" s="344"/>
      <c r="U265" s="343"/>
      <c r="V265" s="308">
        <v>10</v>
      </c>
      <c r="W265" s="343"/>
      <c r="X265" s="344"/>
      <c r="Y265" s="21"/>
      <c r="Z265" s="215"/>
      <c r="AA265" s="230"/>
      <c r="AB265" s="224"/>
      <c r="AC265" s="232"/>
      <c r="AD265" s="208"/>
      <c r="AE265" s="215"/>
      <c r="AF265" s="208"/>
      <c r="AG265" s="215"/>
      <c r="AH265" s="215"/>
      <c r="AI265" s="233"/>
      <c r="AJ265" s="215"/>
      <c r="AK265" s="215"/>
      <c r="AL265" s="233"/>
      <c r="AM265" s="215"/>
      <c r="AN265" s="215"/>
      <c r="AO265" s="5"/>
      <c r="AP265" s="5"/>
      <c r="AQ265" s="308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</row>
    <row r="266" spans="1:92" s="1" customFormat="1" ht="12">
      <c r="A266" s="5"/>
      <c r="B266" s="287"/>
      <c r="C266" s="287"/>
      <c r="D266" s="287"/>
      <c r="E266" s="346"/>
      <c r="F266" s="346"/>
      <c r="G266" s="341" t="s">
        <v>752</v>
      </c>
      <c r="H266" s="342"/>
      <c r="I266" s="55" t="s">
        <v>851</v>
      </c>
      <c r="J266" s="58">
        <v>1</v>
      </c>
      <c r="K266" s="314"/>
      <c r="L266" s="308"/>
      <c r="M266" s="308"/>
      <c r="N266" s="343"/>
      <c r="O266" s="308"/>
      <c r="P266" s="343"/>
      <c r="Q266" s="343"/>
      <c r="R266" s="308"/>
      <c r="S266" s="308"/>
      <c r="T266" s="344"/>
      <c r="U266" s="343"/>
      <c r="V266" s="308"/>
      <c r="W266" s="343"/>
      <c r="X266" s="344"/>
      <c r="Y266" s="21"/>
      <c r="Z266" s="215"/>
      <c r="AA266" s="230"/>
      <c r="AB266" s="224"/>
      <c r="AC266" s="232"/>
      <c r="AD266" s="208"/>
      <c r="AE266" s="215"/>
      <c r="AF266" s="208"/>
      <c r="AG266" s="215"/>
      <c r="AH266" s="215"/>
      <c r="AI266" s="233"/>
      <c r="AJ266" s="215"/>
      <c r="AK266" s="215"/>
      <c r="AL266" s="233"/>
      <c r="AM266" s="215"/>
      <c r="AN266" s="215"/>
      <c r="AO266" s="5"/>
      <c r="AP266" s="5"/>
      <c r="AQ266" s="308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</row>
    <row r="267" spans="1:92" s="1" customFormat="1" ht="12">
      <c r="A267" s="5"/>
      <c r="B267" s="287"/>
      <c r="C267" s="287"/>
      <c r="D267" s="287"/>
      <c r="E267" s="346"/>
      <c r="F267" s="346"/>
      <c r="G267" s="44"/>
      <c r="H267" s="22" t="s">
        <v>1332</v>
      </c>
      <c r="I267" s="21" t="s">
        <v>1106</v>
      </c>
      <c r="J267" s="26">
        <v>5</v>
      </c>
      <c r="K267" s="314"/>
      <c r="L267" s="308"/>
      <c r="M267" s="308"/>
      <c r="N267" s="343"/>
      <c r="O267" s="308"/>
      <c r="P267" s="343"/>
      <c r="Q267" s="343"/>
      <c r="R267" s="308"/>
      <c r="S267" s="308"/>
      <c r="T267" s="344"/>
      <c r="U267" s="343"/>
      <c r="V267" s="308"/>
      <c r="W267" s="343"/>
      <c r="X267" s="344"/>
      <c r="Y267" s="21"/>
      <c r="Z267" s="215"/>
      <c r="AA267" s="230"/>
      <c r="AB267" s="224"/>
      <c r="AC267" s="232"/>
      <c r="AD267" s="208"/>
      <c r="AE267" s="215"/>
      <c r="AF267" s="208"/>
      <c r="AG267" s="215"/>
      <c r="AH267" s="215"/>
      <c r="AI267" s="233"/>
      <c r="AJ267" s="215"/>
      <c r="AK267" s="215"/>
      <c r="AL267" s="233"/>
      <c r="AM267" s="215"/>
      <c r="AN267" s="215"/>
      <c r="AO267" s="5"/>
      <c r="AP267" s="5"/>
      <c r="AQ267" s="308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</row>
    <row r="268" spans="1:92" s="1" customFormat="1" ht="12">
      <c r="A268" s="5"/>
      <c r="B268" s="287"/>
      <c r="C268" s="287"/>
      <c r="D268" s="287"/>
      <c r="E268" s="346"/>
      <c r="F268" s="346"/>
      <c r="G268" s="44"/>
      <c r="H268" s="22" t="s">
        <v>1333</v>
      </c>
      <c r="I268" s="55" t="s">
        <v>851</v>
      </c>
      <c r="J268" s="58">
        <v>8</v>
      </c>
      <c r="K268" s="314"/>
      <c r="L268" s="308"/>
      <c r="M268" s="308"/>
      <c r="N268" s="343"/>
      <c r="O268" s="308"/>
      <c r="P268" s="343"/>
      <c r="Q268" s="343"/>
      <c r="R268" s="308"/>
      <c r="S268" s="308"/>
      <c r="T268" s="344"/>
      <c r="U268" s="343"/>
      <c r="V268" s="308"/>
      <c r="W268" s="343"/>
      <c r="X268" s="344"/>
      <c r="Y268" s="21"/>
      <c r="Z268" s="215"/>
      <c r="AA268" s="230"/>
      <c r="AB268" s="224"/>
      <c r="AC268" s="232"/>
      <c r="AD268" s="208"/>
      <c r="AE268" s="215"/>
      <c r="AF268" s="208"/>
      <c r="AG268" s="215"/>
      <c r="AH268" s="215"/>
      <c r="AI268" s="233"/>
      <c r="AJ268" s="215"/>
      <c r="AK268" s="215"/>
      <c r="AL268" s="233"/>
      <c r="AM268" s="215"/>
      <c r="AN268" s="215"/>
      <c r="AO268" s="5"/>
      <c r="AP268" s="5"/>
      <c r="AQ268" s="308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</row>
    <row r="269" spans="1:92" s="1" customFormat="1" ht="12">
      <c r="A269" s="5"/>
      <c r="B269" s="287"/>
      <c r="C269" s="287"/>
      <c r="D269" s="287"/>
      <c r="E269" s="346"/>
      <c r="F269" s="346"/>
      <c r="G269" s="341" t="s">
        <v>1333</v>
      </c>
      <c r="H269" s="342"/>
      <c r="I269" s="55" t="s">
        <v>851</v>
      </c>
      <c r="J269" s="58">
        <v>8</v>
      </c>
      <c r="K269" s="314"/>
      <c r="L269" s="308"/>
      <c r="M269" s="308"/>
      <c r="N269" s="343"/>
      <c r="O269" s="308"/>
      <c r="P269" s="343"/>
      <c r="Q269" s="343"/>
      <c r="R269" s="308"/>
      <c r="S269" s="308"/>
      <c r="T269" s="344"/>
      <c r="U269" s="343"/>
      <c r="V269" s="308"/>
      <c r="W269" s="343"/>
      <c r="X269" s="344"/>
      <c r="Y269" s="21"/>
      <c r="Z269" s="215"/>
      <c r="AA269" s="230"/>
      <c r="AB269" s="224"/>
      <c r="AC269" s="232"/>
      <c r="AD269" s="208"/>
      <c r="AE269" s="215"/>
      <c r="AF269" s="208"/>
      <c r="AG269" s="215"/>
      <c r="AH269" s="215"/>
      <c r="AI269" s="233"/>
      <c r="AJ269" s="215"/>
      <c r="AK269" s="215"/>
      <c r="AL269" s="233"/>
      <c r="AM269" s="215"/>
      <c r="AN269" s="215"/>
      <c r="AO269" s="5"/>
      <c r="AP269" s="5"/>
      <c r="AQ269" s="308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</row>
    <row r="270" spans="1:92" s="1" customFormat="1" ht="12">
      <c r="A270" s="5"/>
      <c r="B270" s="287"/>
      <c r="C270" s="287"/>
      <c r="D270" s="287"/>
      <c r="E270" s="346"/>
      <c r="F270" s="346"/>
      <c r="G270" s="341" t="s">
        <v>163</v>
      </c>
      <c r="H270" s="342"/>
      <c r="I270" s="28" t="s">
        <v>1874</v>
      </c>
      <c r="J270" s="59">
        <v>5</v>
      </c>
      <c r="K270" s="314"/>
      <c r="L270" s="308"/>
      <c r="M270" s="308"/>
      <c r="N270" s="343"/>
      <c r="O270" s="308"/>
      <c r="P270" s="343"/>
      <c r="Q270" s="343"/>
      <c r="R270" s="308"/>
      <c r="S270" s="308"/>
      <c r="T270" s="344"/>
      <c r="U270" s="343"/>
      <c r="V270" s="308"/>
      <c r="W270" s="343"/>
      <c r="X270" s="344"/>
      <c r="Y270" s="21"/>
      <c r="Z270" s="215"/>
      <c r="AA270" s="230"/>
      <c r="AB270" s="224"/>
      <c r="AC270" s="232"/>
      <c r="AD270" s="208"/>
      <c r="AE270" s="215"/>
      <c r="AF270" s="208"/>
      <c r="AG270" s="215"/>
      <c r="AH270" s="215"/>
      <c r="AI270" s="233"/>
      <c r="AJ270" s="215"/>
      <c r="AK270" s="215"/>
      <c r="AL270" s="233"/>
      <c r="AM270" s="215"/>
      <c r="AN270" s="215"/>
      <c r="AO270" s="5"/>
      <c r="AP270" s="5"/>
      <c r="AQ270" s="308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</row>
    <row r="271" spans="1:92" s="1" customFormat="1" ht="12">
      <c r="A271" s="5"/>
      <c r="B271" s="287"/>
      <c r="C271" s="287"/>
      <c r="D271" s="287"/>
      <c r="E271" s="346"/>
      <c r="F271" s="346"/>
      <c r="G271" s="341" t="s">
        <v>1334</v>
      </c>
      <c r="H271" s="342"/>
      <c r="I271" s="21" t="s">
        <v>901</v>
      </c>
      <c r="J271" s="26" t="s">
        <v>593</v>
      </c>
      <c r="K271" s="314"/>
      <c r="L271" s="308"/>
      <c r="M271" s="308"/>
      <c r="N271" s="343"/>
      <c r="O271" s="308"/>
      <c r="P271" s="343"/>
      <c r="Q271" s="343"/>
      <c r="R271" s="308"/>
      <c r="S271" s="308"/>
      <c r="T271" s="344"/>
      <c r="U271" s="343"/>
      <c r="V271" s="308"/>
      <c r="W271" s="343"/>
      <c r="X271" s="344"/>
      <c r="Y271" s="21"/>
      <c r="Z271" s="215"/>
      <c r="AA271" s="230"/>
      <c r="AB271" s="224"/>
      <c r="AC271" s="232"/>
      <c r="AD271" s="208"/>
      <c r="AE271" s="215"/>
      <c r="AF271" s="208"/>
      <c r="AG271" s="215"/>
      <c r="AH271" s="215"/>
      <c r="AI271" s="233"/>
      <c r="AJ271" s="215"/>
      <c r="AK271" s="215"/>
      <c r="AL271" s="233"/>
      <c r="AM271" s="215"/>
      <c r="AN271" s="215"/>
      <c r="AO271" s="5"/>
      <c r="AP271" s="5"/>
      <c r="AQ271" s="308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</row>
    <row r="272" spans="1:92" s="1" customFormat="1" ht="3.75" customHeight="1">
      <c r="A272" s="5"/>
      <c r="B272" s="42"/>
      <c r="C272" s="41"/>
      <c r="D272" s="42"/>
      <c r="E272" s="40"/>
      <c r="F272" s="40"/>
      <c r="G272" s="42"/>
      <c r="H272" s="42"/>
      <c r="I272" s="42"/>
      <c r="J272" s="42"/>
      <c r="K272" s="42"/>
      <c r="L272" s="42"/>
      <c r="M272" s="42"/>
      <c r="N272" s="42"/>
      <c r="O272" s="42"/>
      <c r="P272" s="107"/>
      <c r="Q272" s="107"/>
      <c r="R272" s="42"/>
      <c r="S272" s="42"/>
      <c r="T272" s="110"/>
      <c r="U272" s="107"/>
      <c r="V272" s="42"/>
      <c r="W272" s="107"/>
      <c r="X272" s="110"/>
      <c r="Y272" s="42"/>
      <c r="Z272" s="215"/>
      <c r="AA272" s="230"/>
      <c r="AB272" s="224"/>
      <c r="AC272" s="232"/>
      <c r="AD272" s="208"/>
      <c r="AE272" s="215"/>
      <c r="AF272" s="208"/>
      <c r="AG272" s="215"/>
      <c r="AH272" s="215"/>
      <c r="AI272" s="233"/>
      <c r="AJ272" s="215"/>
      <c r="AK272" s="215"/>
      <c r="AL272" s="233"/>
      <c r="AM272" s="215"/>
      <c r="AN272" s="215"/>
      <c r="AO272" s="5"/>
      <c r="AP272" s="5"/>
      <c r="AQ272" s="42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</row>
    <row r="273" spans="1:92" s="1" customFormat="1" ht="12" customHeight="1">
      <c r="A273" s="5"/>
      <c r="B273" s="358" t="s">
        <v>546</v>
      </c>
      <c r="C273" s="358" t="s">
        <v>663</v>
      </c>
      <c r="D273" s="358">
        <v>60</v>
      </c>
      <c r="E273" s="346" t="s">
        <v>185</v>
      </c>
      <c r="F273" s="345" t="s">
        <v>132</v>
      </c>
      <c r="G273" s="341" t="s">
        <v>467</v>
      </c>
      <c r="H273" s="342"/>
      <c r="I273" s="21" t="s">
        <v>529</v>
      </c>
      <c r="J273" s="26">
        <v>5</v>
      </c>
      <c r="K273" s="314"/>
      <c r="L273" s="308">
        <v>5</v>
      </c>
      <c r="M273" s="308">
        <v>5</v>
      </c>
      <c r="N273" s="343">
        <v>17</v>
      </c>
      <c r="O273" s="308"/>
      <c r="P273" s="343"/>
      <c r="Q273" s="343"/>
      <c r="R273" s="308"/>
      <c r="S273" s="308"/>
      <c r="T273" s="344"/>
      <c r="U273" s="343">
        <v>5</v>
      </c>
      <c r="V273" s="308"/>
      <c r="W273" s="343"/>
      <c r="X273" s="344"/>
      <c r="Y273" s="21"/>
      <c r="Z273" s="215"/>
      <c r="AA273" s="230"/>
      <c r="AB273" s="224"/>
      <c r="AC273" s="232"/>
      <c r="AD273" s="208"/>
      <c r="AE273" s="215"/>
      <c r="AF273" s="208"/>
      <c r="AG273" s="215"/>
      <c r="AH273" s="215"/>
      <c r="AI273" s="233"/>
      <c r="AJ273" s="215"/>
      <c r="AK273" s="215"/>
      <c r="AL273" s="233"/>
      <c r="AM273" s="215"/>
      <c r="AN273" s="215"/>
      <c r="AO273" s="5"/>
      <c r="AP273" s="5"/>
      <c r="AQ273" s="308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</row>
    <row r="274" spans="1:92" s="1" customFormat="1" ht="12">
      <c r="A274" s="5"/>
      <c r="B274" s="358"/>
      <c r="C274" s="358"/>
      <c r="D274" s="358"/>
      <c r="E274" s="346"/>
      <c r="F274" s="346"/>
      <c r="G274" s="341" t="s">
        <v>136</v>
      </c>
      <c r="H274" s="342"/>
      <c r="I274" s="55" t="s">
        <v>1872</v>
      </c>
      <c r="J274" s="58">
        <v>1</v>
      </c>
      <c r="K274" s="314"/>
      <c r="L274" s="308"/>
      <c r="M274" s="308"/>
      <c r="N274" s="343"/>
      <c r="O274" s="308"/>
      <c r="P274" s="343"/>
      <c r="Q274" s="343"/>
      <c r="R274" s="308"/>
      <c r="S274" s="308"/>
      <c r="T274" s="344"/>
      <c r="U274" s="343"/>
      <c r="V274" s="308"/>
      <c r="W274" s="343"/>
      <c r="X274" s="344"/>
      <c r="Y274" s="21"/>
      <c r="Z274" s="215"/>
      <c r="AA274" s="230"/>
      <c r="AB274" s="224"/>
      <c r="AC274" s="232"/>
      <c r="AD274" s="208"/>
      <c r="AE274" s="215"/>
      <c r="AF274" s="208"/>
      <c r="AG274" s="215"/>
      <c r="AH274" s="215"/>
      <c r="AI274" s="233"/>
      <c r="AJ274" s="215"/>
      <c r="AK274" s="215"/>
      <c r="AL274" s="233"/>
      <c r="AM274" s="215"/>
      <c r="AN274" s="215"/>
      <c r="AO274" s="5"/>
      <c r="AP274" s="5"/>
      <c r="AQ274" s="308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</row>
    <row r="275" spans="1:92" s="1" customFormat="1" ht="12">
      <c r="A275" s="5"/>
      <c r="B275" s="358"/>
      <c r="C275" s="358"/>
      <c r="D275" s="358"/>
      <c r="E275" s="346"/>
      <c r="F275" s="346"/>
      <c r="G275" s="44"/>
      <c r="H275" s="22" t="s">
        <v>135</v>
      </c>
      <c r="I275" s="21" t="s">
        <v>1106</v>
      </c>
      <c r="J275" s="26">
        <v>5</v>
      </c>
      <c r="K275" s="314"/>
      <c r="L275" s="308"/>
      <c r="M275" s="308"/>
      <c r="N275" s="343"/>
      <c r="O275" s="308"/>
      <c r="P275" s="343"/>
      <c r="Q275" s="343"/>
      <c r="R275" s="308"/>
      <c r="S275" s="308"/>
      <c r="T275" s="344"/>
      <c r="U275" s="343"/>
      <c r="V275" s="308"/>
      <c r="W275" s="343"/>
      <c r="X275" s="344"/>
      <c r="Y275" s="21"/>
      <c r="Z275" s="215"/>
      <c r="AA275" s="230"/>
      <c r="AB275" s="224"/>
      <c r="AC275" s="232"/>
      <c r="AD275" s="208"/>
      <c r="AE275" s="215"/>
      <c r="AF275" s="208"/>
      <c r="AG275" s="215"/>
      <c r="AH275" s="215"/>
      <c r="AI275" s="233"/>
      <c r="AJ275" s="215"/>
      <c r="AK275" s="215"/>
      <c r="AL275" s="233"/>
      <c r="AM275" s="215"/>
      <c r="AN275" s="215"/>
      <c r="AO275" s="5"/>
      <c r="AP275" s="5"/>
      <c r="AQ275" s="308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</row>
    <row r="276" spans="1:92" s="1" customFormat="1" ht="12">
      <c r="A276" s="5"/>
      <c r="B276" s="358"/>
      <c r="C276" s="358"/>
      <c r="D276" s="358"/>
      <c r="E276" s="346"/>
      <c r="F276" s="346"/>
      <c r="G276" s="44"/>
      <c r="H276" s="22" t="s">
        <v>830</v>
      </c>
      <c r="I276" s="55" t="s">
        <v>851</v>
      </c>
      <c r="J276" s="58">
        <v>8</v>
      </c>
      <c r="K276" s="314"/>
      <c r="L276" s="308"/>
      <c r="M276" s="308"/>
      <c r="N276" s="343"/>
      <c r="O276" s="308"/>
      <c r="P276" s="343"/>
      <c r="Q276" s="343"/>
      <c r="R276" s="308"/>
      <c r="S276" s="308"/>
      <c r="T276" s="344"/>
      <c r="U276" s="343"/>
      <c r="V276" s="308"/>
      <c r="W276" s="343"/>
      <c r="X276" s="344"/>
      <c r="Y276" s="21"/>
      <c r="Z276" s="215"/>
      <c r="AA276" s="230"/>
      <c r="AB276" s="224"/>
      <c r="AC276" s="232"/>
      <c r="AD276" s="208"/>
      <c r="AE276" s="215"/>
      <c r="AF276" s="208"/>
      <c r="AG276" s="215"/>
      <c r="AH276" s="215"/>
      <c r="AI276" s="233"/>
      <c r="AJ276" s="215"/>
      <c r="AK276" s="215"/>
      <c r="AL276" s="233"/>
      <c r="AM276" s="215"/>
      <c r="AN276" s="215"/>
      <c r="AO276" s="5"/>
      <c r="AP276" s="5"/>
      <c r="AQ276" s="308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</row>
    <row r="277" spans="1:92" s="1" customFormat="1" ht="12">
      <c r="A277" s="5"/>
      <c r="B277" s="358"/>
      <c r="C277" s="358"/>
      <c r="D277" s="358"/>
      <c r="E277" s="346"/>
      <c r="F277" s="346"/>
      <c r="G277" s="341" t="s">
        <v>830</v>
      </c>
      <c r="H277" s="342"/>
      <c r="I277" s="55" t="s">
        <v>851</v>
      </c>
      <c r="J277" s="58">
        <v>8</v>
      </c>
      <c r="K277" s="314"/>
      <c r="L277" s="308"/>
      <c r="M277" s="308"/>
      <c r="N277" s="343"/>
      <c r="O277" s="308"/>
      <c r="P277" s="343"/>
      <c r="Q277" s="343"/>
      <c r="R277" s="308"/>
      <c r="S277" s="308"/>
      <c r="T277" s="344"/>
      <c r="U277" s="343"/>
      <c r="V277" s="308"/>
      <c r="W277" s="343"/>
      <c r="X277" s="344"/>
      <c r="Y277" s="21"/>
      <c r="Z277" s="215"/>
      <c r="AA277" s="230"/>
      <c r="AB277" s="224"/>
      <c r="AC277" s="232"/>
      <c r="AD277" s="208"/>
      <c r="AE277" s="215"/>
      <c r="AF277" s="208"/>
      <c r="AG277" s="215"/>
      <c r="AH277" s="215"/>
      <c r="AI277" s="233"/>
      <c r="AJ277" s="215"/>
      <c r="AK277" s="215"/>
      <c r="AL277" s="233"/>
      <c r="AM277" s="215"/>
      <c r="AN277" s="215"/>
      <c r="AO277" s="5"/>
      <c r="AP277" s="5"/>
      <c r="AQ277" s="308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</row>
    <row r="278" spans="1:92" s="1" customFormat="1" ht="12">
      <c r="A278" s="5"/>
      <c r="B278" s="358"/>
      <c r="C278" s="358"/>
      <c r="D278" s="358"/>
      <c r="E278" s="346"/>
      <c r="F278" s="346"/>
      <c r="G278" s="341" t="s">
        <v>163</v>
      </c>
      <c r="H278" s="342"/>
      <c r="I278" s="28" t="s">
        <v>1874</v>
      </c>
      <c r="J278" s="59">
        <v>5</v>
      </c>
      <c r="K278" s="314"/>
      <c r="L278" s="308"/>
      <c r="M278" s="308"/>
      <c r="N278" s="343"/>
      <c r="O278" s="308"/>
      <c r="P278" s="343"/>
      <c r="Q278" s="343"/>
      <c r="R278" s="308"/>
      <c r="S278" s="308"/>
      <c r="T278" s="344"/>
      <c r="U278" s="343"/>
      <c r="V278" s="308"/>
      <c r="W278" s="343"/>
      <c r="X278" s="344"/>
      <c r="Y278" s="21"/>
      <c r="Z278" s="215"/>
      <c r="AA278" s="230"/>
      <c r="AB278" s="224"/>
      <c r="AC278" s="232"/>
      <c r="AD278" s="208"/>
      <c r="AE278" s="215"/>
      <c r="AF278" s="208"/>
      <c r="AG278" s="215"/>
      <c r="AH278" s="215"/>
      <c r="AI278" s="233"/>
      <c r="AJ278" s="215"/>
      <c r="AK278" s="215"/>
      <c r="AL278" s="233"/>
      <c r="AM278" s="215"/>
      <c r="AN278" s="215"/>
      <c r="AO278" s="5"/>
      <c r="AP278" s="5"/>
      <c r="AQ278" s="308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</row>
    <row r="279" spans="1:92" s="1" customFormat="1" ht="12">
      <c r="A279" s="5"/>
      <c r="B279" s="358"/>
      <c r="C279" s="358"/>
      <c r="D279" s="358"/>
      <c r="E279" s="346"/>
      <c r="F279" s="346"/>
      <c r="G279" s="341" t="s">
        <v>520</v>
      </c>
      <c r="H279" s="342"/>
      <c r="I279" s="21" t="s">
        <v>901</v>
      </c>
      <c r="J279" s="26" t="s">
        <v>593</v>
      </c>
      <c r="K279" s="314"/>
      <c r="L279" s="308"/>
      <c r="M279" s="308"/>
      <c r="N279" s="343"/>
      <c r="O279" s="308"/>
      <c r="P279" s="343"/>
      <c r="Q279" s="343"/>
      <c r="R279" s="308"/>
      <c r="S279" s="308"/>
      <c r="T279" s="344"/>
      <c r="U279" s="343"/>
      <c r="V279" s="308"/>
      <c r="W279" s="343"/>
      <c r="X279" s="344"/>
      <c r="Y279" s="21"/>
      <c r="Z279" s="215"/>
      <c r="AA279" s="230"/>
      <c r="AB279" s="224"/>
      <c r="AC279" s="232"/>
      <c r="AD279" s="208"/>
      <c r="AE279" s="215"/>
      <c r="AF279" s="208"/>
      <c r="AG279" s="215"/>
      <c r="AH279" s="215"/>
      <c r="AI279" s="233"/>
      <c r="AJ279" s="215"/>
      <c r="AK279" s="215"/>
      <c r="AL279" s="233"/>
      <c r="AM279" s="215"/>
      <c r="AN279" s="215"/>
      <c r="AO279" s="5"/>
      <c r="AP279" s="5"/>
      <c r="AQ279" s="308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</row>
    <row r="280" spans="1:92" s="1" customFormat="1" ht="3.75" customHeight="1">
      <c r="A280" s="5"/>
      <c r="B280" s="42"/>
      <c r="C280" s="41"/>
      <c r="D280" s="42"/>
      <c r="E280" s="40"/>
      <c r="F280" s="40"/>
      <c r="G280" s="42"/>
      <c r="H280" s="42"/>
      <c r="I280" s="42"/>
      <c r="J280" s="42"/>
      <c r="K280" s="42"/>
      <c r="L280" s="42"/>
      <c r="M280" s="42"/>
      <c r="N280" s="42"/>
      <c r="O280" s="42"/>
      <c r="P280" s="107"/>
      <c r="Q280" s="107"/>
      <c r="R280" s="42"/>
      <c r="S280" s="42"/>
      <c r="T280" s="110"/>
      <c r="U280" s="107"/>
      <c r="V280" s="42"/>
      <c r="W280" s="107"/>
      <c r="X280" s="110"/>
      <c r="Y280" s="42"/>
      <c r="Z280" s="215"/>
      <c r="AA280" s="230"/>
      <c r="AB280" s="224"/>
      <c r="AC280" s="232"/>
      <c r="AD280" s="208"/>
      <c r="AE280" s="215"/>
      <c r="AF280" s="208"/>
      <c r="AG280" s="215"/>
      <c r="AH280" s="215"/>
      <c r="AI280" s="233"/>
      <c r="AJ280" s="215"/>
      <c r="AK280" s="215"/>
      <c r="AL280" s="233"/>
      <c r="AM280" s="215"/>
      <c r="AN280" s="215"/>
      <c r="AO280" s="5"/>
      <c r="AP280" s="5"/>
      <c r="AQ280" s="42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</row>
    <row r="281" spans="1:92" s="1" customFormat="1" ht="12" customHeight="1">
      <c r="A281" s="5"/>
      <c r="B281" s="358" t="s">
        <v>1623</v>
      </c>
      <c r="C281" s="358" t="s">
        <v>663</v>
      </c>
      <c r="D281" s="358">
        <v>60</v>
      </c>
      <c r="E281" s="345" t="s">
        <v>16</v>
      </c>
      <c r="F281" s="345" t="s">
        <v>424</v>
      </c>
      <c r="G281" s="341" t="s">
        <v>468</v>
      </c>
      <c r="H281" s="342"/>
      <c r="I281" s="21" t="s">
        <v>529</v>
      </c>
      <c r="J281" s="26">
        <v>5</v>
      </c>
      <c r="K281" s="314"/>
      <c r="L281" s="308"/>
      <c r="M281" s="308">
        <v>5</v>
      </c>
      <c r="N281" s="343">
        <v>8</v>
      </c>
      <c r="O281" s="308">
        <v>50</v>
      </c>
      <c r="P281" s="343"/>
      <c r="Q281" s="343"/>
      <c r="R281" s="308"/>
      <c r="S281" s="308"/>
      <c r="T281" s="344">
        <v>10</v>
      </c>
      <c r="U281" s="343">
        <v>5</v>
      </c>
      <c r="V281" s="308"/>
      <c r="W281" s="343"/>
      <c r="X281" s="344"/>
      <c r="Y281" s="21"/>
      <c r="Z281" s="215"/>
      <c r="AA281" s="230"/>
      <c r="AB281" s="224"/>
      <c r="AC281" s="232"/>
      <c r="AD281" s="208"/>
      <c r="AE281" s="215"/>
      <c r="AF281" s="208"/>
      <c r="AG281" s="215"/>
      <c r="AH281" s="215"/>
      <c r="AI281" s="233"/>
      <c r="AJ281" s="215"/>
      <c r="AK281" s="215"/>
      <c r="AL281" s="233"/>
      <c r="AM281" s="215"/>
      <c r="AN281" s="215"/>
      <c r="AO281" s="5"/>
      <c r="AP281" s="5"/>
      <c r="AQ281" s="308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</row>
    <row r="282" spans="1:92" s="1" customFormat="1" ht="12">
      <c r="A282" s="5"/>
      <c r="B282" s="358"/>
      <c r="C282" s="358"/>
      <c r="D282" s="358"/>
      <c r="E282" s="345"/>
      <c r="F282" s="345"/>
      <c r="G282" s="341" t="s">
        <v>751</v>
      </c>
      <c r="H282" s="342"/>
      <c r="I282" s="21" t="s">
        <v>129</v>
      </c>
      <c r="J282" s="26">
        <v>10</v>
      </c>
      <c r="K282" s="314"/>
      <c r="L282" s="308"/>
      <c r="M282" s="308"/>
      <c r="N282" s="343"/>
      <c r="O282" s="308"/>
      <c r="P282" s="343"/>
      <c r="Q282" s="343"/>
      <c r="R282" s="308"/>
      <c r="S282" s="308"/>
      <c r="T282" s="344"/>
      <c r="U282" s="343"/>
      <c r="V282" s="308"/>
      <c r="W282" s="343"/>
      <c r="X282" s="344"/>
      <c r="Y282" s="21"/>
      <c r="Z282" s="215"/>
      <c r="AA282" s="230"/>
      <c r="AB282" s="224"/>
      <c r="AC282" s="232"/>
      <c r="AD282" s="208"/>
      <c r="AE282" s="215"/>
      <c r="AF282" s="208"/>
      <c r="AG282" s="215"/>
      <c r="AH282" s="215"/>
      <c r="AI282" s="233"/>
      <c r="AJ282" s="215"/>
      <c r="AK282" s="215"/>
      <c r="AL282" s="233"/>
      <c r="AM282" s="215"/>
      <c r="AN282" s="215"/>
      <c r="AO282" s="5"/>
      <c r="AP282" s="5"/>
      <c r="AQ282" s="308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</row>
    <row r="283" spans="1:92" s="1" customFormat="1" ht="12">
      <c r="A283" s="5"/>
      <c r="B283" s="358"/>
      <c r="C283" s="358"/>
      <c r="D283" s="358"/>
      <c r="E283" s="346"/>
      <c r="F283" s="346"/>
      <c r="G283" s="44"/>
      <c r="H283" s="22" t="s">
        <v>1067</v>
      </c>
      <c r="I283" s="21" t="s">
        <v>186</v>
      </c>
      <c r="J283" s="26">
        <v>50</v>
      </c>
      <c r="K283" s="314"/>
      <c r="L283" s="308"/>
      <c r="M283" s="308"/>
      <c r="N283" s="343"/>
      <c r="O283" s="308"/>
      <c r="P283" s="343"/>
      <c r="Q283" s="343"/>
      <c r="R283" s="308"/>
      <c r="S283" s="308"/>
      <c r="T283" s="344"/>
      <c r="U283" s="343"/>
      <c r="V283" s="308"/>
      <c r="W283" s="343"/>
      <c r="X283" s="344"/>
      <c r="Y283" s="21"/>
      <c r="Z283" s="215"/>
      <c r="AA283" s="230"/>
      <c r="AB283" s="224"/>
      <c r="AC283" s="232"/>
      <c r="AD283" s="208"/>
      <c r="AE283" s="215"/>
      <c r="AF283" s="208"/>
      <c r="AG283" s="215"/>
      <c r="AH283" s="215"/>
      <c r="AI283" s="233"/>
      <c r="AJ283" s="215"/>
      <c r="AK283" s="215"/>
      <c r="AL283" s="233"/>
      <c r="AM283" s="215"/>
      <c r="AN283" s="215"/>
      <c r="AO283" s="5"/>
      <c r="AP283" s="5"/>
      <c r="AQ283" s="308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</row>
    <row r="284" spans="1:92" s="1" customFormat="1" ht="12">
      <c r="A284" s="5"/>
      <c r="B284" s="358"/>
      <c r="C284" s="358"/>
      <c r="D284" s="358"/>
      <c r="E284" s="346"/>
      <c r="F284" s="346"/>
      <c r="G284" s="44"/>
      <c r="H284" s="22" t="s">
        <v>828</v>
      </c>
      <c r="I284" s="21" t="s">
        <v>1545</v>
      </c>
      <c r="J284" s="26"/>
      <c r="K284" s="314"/>
      <c r="L284" s="308"/>
      <c r="M284" s="308"/>
      <c r="N284" s="343"/>
      <c r="O284" s="308"/>
      <c r="P284" s="343"/>
      <c r="Q284" s="343"/>
      <c r="R284" s="308"/>
      <c r="S284" s="308"/>
      <c r="T284" s="344"/>
      <c r="U284" s="343"/>
      <c r="V284" s="308"/>
      <c r="W284" s="343"/>
      <c r="X284" s="344"/>
      <c r="Y284" s="21"/>
      <c r="Z284" s="215"/>
      <c r="AA284" s="230"/>
      <c r="AB284" s="224"/>
      <c r="AC284" s="232"/>
      <c r="AD284" s="208"/>
      <c r="AE284" s="215"/>
      <c r="AF284" s="208"/>
      <c r="AG284" s="215"/>
      <c r="AH284" s="215"/>
      <c r="AI284" s="233"/>
      <c r="AJ284" s="215"/>
      <c r="AK284" s="215"/>
      <c r="AL284" s="233"/>
      <c r="AM284" s="215"/>
      <c r="AN284" s="215"/>
      <c r="AO284" s="5"/>
      <c r="AP284" s="5"/>
      <c r="AQ284" s="308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</row>
    <row r="285" spans="1:92" s="1" customFormat="1" ht="12">
      <c r="A285" s="5"/>
      <c r="B285" s="358"/>
      <c r="C285" s="358"/>
      <c r="D285" s="358"/>
      <c r="E285" s="346"/>
      <c r="F285" s="346"/>
      <c r="G285" s="44"/>
      <c r="H285" s="22" t="s">
        <v>829</v>
      </c>
      <c r="I285" s="21" t="s">
        <v>1545</v>
      </c>
      <c r="J285" s="26"/>
      <c r="K285" s="314"/>
      <c r="L285" s="308"/>
      <c r="M285" s="308"/>
      <c r="N285" s="343"/>
      <c r="O285" s="308"/>
      <c r="P285" s="343"/>
      <c r="Q285" s="343"/>
      <c r="R285" s="308"/>
      <c r="S285" s="308"/>
      <c r="T285" s="344"/>
      <c r="U285" s="343"/>
      <c r="V285" s="308"/>
      <c r="W285" s="343"/>
      <c r="X285" s="344"/>
      <c r="Y285" s="31"/>
      <c r="Z285" s="215"/>
      <c r="AA285" s="230"/>
      <c r="AB285" s="224"/>
      <c r="AC285" s="232"/>
      <c r="AD285" s="208"/>
      <c r="AE285" s="215"/>
      <c r="AF285" s="208"/>
      <c r="AG285" s="215"/>
      <c r="AH285" s="215"/>
      <c r="AI285" s="233"/>
      <c r="AJ285" s="215"/>
      <c r="AK285" s="215"/>
      <c r="AL285" s="233"/>
      <c r="AM285" s="215"/>
      <c r="AN285" s="215"/>
      <c r="AO285" s="5"/>
      <c r="AP285" s="5"/>
      <c r="AQ285" s="308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</row>
    <row r="286" spans="1:92" s="1" customFormat="1" ht="12">
      <c r="A286" s="5"/>
      <c r="B286" s="358"/>
      <c r="C286" s="358"/>
      <c r="D286" s="358"/>
      <c r="E286" s="346"/>
      <c r="F286" s="346"/>
      <c r="G286" s="341" t="s">
        <v>830</v>
      </c>
      <c r="H286" s="342"/>
      <c r="I286" s="55" t="s">
        <v>851</v>
      </c>
      <c r="J286" s="58">
        <v>8</v>
      </c>
      <c r="K286" s="314"/>
      <c r="L286" s="308"/>
      <c r="M286" s="308"/>
      <c r="N286" s="343"/>
      <c r="O286" s="308"/>
      <c r="P286" s="343"/>
      <c r="Q286" s="343"/>
      <c r="R286" s="308"/>
      <c r="S286" s="308"/>
      <c r="T286" s="344"/>
      <c r="U286" s="343"/>
      <c r="V286" s="308"/>
      <c r="W286" s="343"/>
      <c r="X286" s="344"/>
      <c r="Y286" s="21"/>
      <c r="Z286" s="215"/>
      <c r="AA286" s="230"/>
      <c r="AB286" s="224"/>
      <c r="AC286" s="232"/>
      <c r="AD286" s="208"/>
      <c r="AE286" s="215"/>
      <c r="AF286" s="208"/>
      <c r="AG286" s="215"/>
      <c r="AH286" s="215"/>
      <c r="AI286" s="233"/>
      <c r="AJ286" s="215"/>
      <c r="AK286" s="215"/>
      <c r="AL286" s="233"/>
      <c r="AM286" s="215"/>
      <c r="AN286" s="215"/>
      <c r="AO286" s="5"/>
      <c r="AP286" s="5"/>
      <c r="AQ286" s="308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</row>
    <row r="287" spans="1:92" s="1" customFormat="1" ht="12">
      <c r="A287" s="5"/>
      <c r="B287" s="358"/>
      <c r="C287" s="358"/>
      <c r="D287" s="358"/>
      <c r="E287" s="346"/>
      <c r="F287" s="346"/>
      <c r="G287" s="341" t="s">
        <v>163</v>
      </c>
      <c r="H287" s="342"/>
      <c r="I287" s="28" t="s">
        <v>1874</v>
      </c>
      <c r="J287" s="59">
        <v>5</v>
      </c>
      <c r="K287" s="314"/>
      <c r="L287" s="308"/>
      <c r="M287" s="308"/>
      <c r="N287" s="343"/>
      <c r="O287" s="308"/>
      <c r="P287" s="343"/>
      <c r="Q287" s="343"/>
      <c r="R287" s="308"/>
      <c r="S287" s="308"/>
      <c r="T287" s="344"/>
      <c r="U287" s="343"/>
      <c r="V287" s="308"/>
      <c r="W287" s="343"/>
      <c r="X287" s="344"/>
      <c r="Y287" s="21"/>
      <c r="Z287" s="215"/>
      <c r="AA287" s="230"/>
      <c r="AB287" s="224"/>
      <c r="AC287" s="232"/>
      <c r="AD287" s="208"/>
      <c r="AE287" s="215"/>
      <c r="AF287" s="208"/>
      <c r="AG287" s="215"/>
      <c r="AH287" s="215"/>
      <c r="AI287" s="233"/>
      <c r="AJ287" s="215"/>
      <c r="AK287" s="215"/>
      <c r="AL287" s="233"/>
      <c r="AM287" s="215"/>
      <c r="AN287" s="215"/>
      <c r="AO287" s="5"/>
      <c r="AP287" s="5"/>
      <c r="AQ287" s="308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</row>
    <row r="288" spans="1:92" s="1" customFormat="1" ht="12">
      <c r="A288" s="5"/>
      <c r="B288" s="358"/>
      <c r="C288" s="358"/>
      <c r="D288" s="358"/>
      <c r="E288" s="346"/>
      <c r="F288" s="346"/>
      <c r="G288" s="341" t="s">
        <v>1843</v>
      </c>
      <c r="H288" s="342"/>
      <c r="I288" s="21" t="s">
        <v>901</v>
      </c>
      <c r="J288" s="26" t="s">
        <v>593</v>
      </c>
      <c r="K288" s="314"/>
      <c r="L288" s="308"/>
      <c r="M288" s="308"/>
      <c r="N288" s="343"/>
      <c r="O288" s="308"/>
      <c r="P288" s="343"/>
      <c r="Q288" s="343"/>
      <c r="R288" s="308"/>
      <c r="S288" s="308"/>
      <c r="T288" s="344"/>
      <c r="U288" s="343"/>
      <c r="V288" s="308"/>
      <c r="W288" s="343"/>
      <c r="X288" s="344"/>
      <c r="Y288" s="21"/>
      <c r="Z288" s="215"/>
      <c r="AA288" s="230"/>
      <c r="AB288" s="224"/>
      <c r="AC288" s="232"/>
      <c r="AD288" s="208"/>
      <c r="AE288" s="215"/>
      <c r="AF288" s="208"/>
      <c r="AG288" s="215"/>
      <c r="AH288" s="215"/>
      <c r="AI288" s="233"/>
      <c r="AJ288" s="215"/>
      <c r="AK288" s="215"/>
      <c r="AL288" s="233"/>
      <c r="AM288" s="215"/>
      <c r="AN288" s="215"/>
      <c r="AO288" s="5"/>
      <c r="AP288" s="5"/>
      <c r="AQ288" s="308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</row>
    <row r="289" spans="1:92" s="1" customFormat="1" ht="3.75" customHeight="1">
      <c r="A289" s="5"/>
      <c r="B289" s="42"/>
      <c r="C289" s="41"/>
      <c r="D289" s="42"/>
      <c r="E289" s="40"/>
      <c r="F289" s="40"/>
      <c r="G289" s="42"/>
      <c r="H289" s="42"/>
      <c r="I289" s="42"/>
      <c r="J289" s="42"/>
      <c r="K289" s="42"/>
      <c r="L289" s="42"/>
      <c r="M289" s="42"/>
      <c r="N289" s="42"/>
      <c r="O289" s="42"/>
      <c r="P289" s="107"/>
      <c r="Q289" s="107"/>
      <c r="R289" s="42"/>
      <c r="S289" s="42"/>
      <c r="T289" s="110"/>
      <c r="U289" s="107"/>
      <c r="V289" s="42"/>
      <c r="W289" s="107"/>
      <c r="X289" s="110"/>
      <c r="Y289" s="42"/>
      <c r="Z289" s="215"/>
      <c r="AA289" s="230"/>
      <c r="AB289" s="224"/>
      <c r="AC289" s="232"/>
      <c r="AD289" s="208"/>
      <c r="AE289" s="215"/>
      <c r="AF289" s="208"/>
      <c r="AG289" s="215"/>
      <c r="AH289" s="215"/>
      <c r="AI289" s="233"/>
      <c r="AJ289" s="215"/>
      <c r="AK289" s="215"/>
      <c r="AL289" s="233"/>
      <c r="AM289" s="215"/>
      <c r="AN289" s="215"/>
      <c r="AO289" s="5"/>
      <c r="AP289" s="5"/>
      <c r="AQ289" s="42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</row>
    <row r="290" spans="1:92" s="1" customFormat="1" ht="12" customHeight="1">
      <c r="A290" s="5"/>
      <c r="B290" s="287" t="s">
        <v>2124</v>
      </c>
      <c r="C290" s="314">
        <v>4</v>
      </c>
      <c r="D290" s="314">
        <v>80</v>
      </c>
      <c r="E290" s="345" t="s">
        <v>2125</v>
      </c>
      <c r="F290" s="345" t="s">
        <v>2126</v>
      </c>
      <c r="G290" s="341" t="s">
        <v>2121</v>
      </c>
      <c r="H290" s="342"/>
      <c r="I290" s="28" t="s">
        <v>2127</v>
      </c>
      <c r="J290" s="59">
        <v>5</v>
      </c>
      <c r="K290" s="314"/>
      <c r="L290" s="308"/>
      <c r="M290" s="308"/>
      <c r="N290" s="343"/>
      <c r="O290" s="308"/>
      <c r="P290" s="343"/>
      <c r="Q290" s="343"/>
      <c r="R290" s="308"/>
      <c r="S290" s="308"/>
      <c r="T290" s="344"/>
      <c r="U290" s="343"/>
      <c r="V290" s="308"/>
      <c r="W290" s="343"/>
      <c r="X290" s="344"/>
      <c r="Y290" s="21"/>
      <c r="Z290" s="215"/>
      <c r="AA290" s="340"/>
      <c r="AB290" s="347"/>
      <c r="AC290" s="232"/>
      <c r="AD290" s="208"/>
      <c r="AE290" s="215"/>
      <c r="AF290" s="208"/>
      <c r="AG290" s="215"/>
      <c r="AH290" s="215"/>
      <c r="AI290" s="233"/>
      <c r="AJ290" s="215"/>
      <c r="AK290" s="215"/>
      <c r="AL290" s="233"/>
      <c r="AM290" s="215"/>
      <c r="AN290" s="215"/>
      <c r="AO290" s="5"/>
      <c r="AP290" s="5"/>
      <c r="AQ290" s="308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</row>
    <row r="291" spans="1:92" s="1" customFormat="1" ht="12">
      <c r="A291" s="5"/>
      <c r="B291" s="287"/>
      <c r="C291" s="314"/>
      <c r="D291" s="314"/>
      <c r="E291" s="345"/>
      <c r="F291" s="346"/>
      <c r="G291" s="341"/>
      <c r="H291" s="342"/>
      <c r="I291" s="28"/>
      <c r="J291" s="59"/>
      <c r="K291" s="314"/>
      <c r="L291" s="308"/>
      <c r="M291" s="308"/>
      <c r="N291" s="343"/>
      <c r="O291" s="308"/>
      <c r="P291" s="343"/>
      <c r="Q291" s="343"/>
      <c r="R291" s="308"/>
      <c r="S291" s="308"/>
      <c r="T291" s="344"/>
      <c r="U291" s="343"/>
      <c r="V291" s="308"/>
      <c r="W291" s="343"/>
      <c r="X291" s="344"/>
      <c r="Y291" s="21"/>
      <c r="Z291" s="215"/>
      <c r="AA291" s="340"/>
      <c r="AB291" s="347"/>
      <c r="AC291" s="232"/>
      <c r="AD291" s="208"/>
      <c r="AE291" s="215"/>
      <c r="AF291" s="208"/>
      <c r="AG291" s="215"/>
      <c r="AH291" s="215"/>
      <c r="AI291" s="233"/>
      <c r="AJ291" s="215"/>
      <c r="AK291" s="215"/>
      <c r="AL291" s="233"/>
      <c r="AM291" s="215"/>
      <c r="AN291" s="215"/>
      <c r="AO291" s="5"/>
      <c r="AP291" s="5"/>
      <c r="AQ291" s="308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</row>
    <row r="292" spans="1:92" s="1" customFormat="1" ht="12">
      <c r="A292" s="5"/>
      <c r="B292" s="287"/>
      <c r="C292" s="314"/>
      <c r="D292" s="314"/>
      <c r="E292" s="345"/>
      <c r="F292" s="346"/>
      <c r="G292" s="341"/>
      <c r="H292" s="342"/>
      <c r="I292" s="55"/>
      <c r="J292" s="58"/>
      <c r="K292" s="314"/>
      <c r="L292" s="308"/>
      <c r="M292" s="308"/>
      <c r="N292" s="343"/>
      <c r="O292" s="308"/>
      <c r="P292" s="343"/>
      <c r="Q292" s="343"/>
      <c r="R292" s="308"/>
      <c r="S292" s="308"/>
      <c r="T292" s="344"/>
      <c r="U292" s="343"/>
      <c r="V292" s="308"/>
      <c r="W292" s="343"/>
      <c r="X292" s="344"/>
      <c r="Y292" s="21"/>
      <c r="Z292" s="215"/>
      <c r="AA292" s="340"/>
      <c r="AB292" s="347"/>
      <c r="AC292" s="232"/>
      <c r="AD292" s="208"/>
      <c r="AE292" s="215"/>
      <c r="AF292" s="208"/>
      <c r="AG292" s="215"/>
      <c r="AH292" s="215"/>
      <c r="AI292" s="233"/>
      <c r="AJ292" s="215"/>
      <c r="AK292" s="215"/>
      <c r="AL292" s="233"/>
      <c r="AM292" s="215"/>
      <c r="AN292" s="215"/>
      <c r="AO292" s="5"/>
      <c r="AP292" s="5"/>
      <c r="AQ292" s="308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</row>
    <row r="293" spans="1:92" s="1" customFormat="1" ht="3.75" customHeight="1">
      <c r="A293" s="5"/>
      <c r="B293" s="42"/>
      <c r="C293" s="41"/>
      <c r="D293" s="42"/>
      <c r="E293" s="40"/>
      <c r="F293" s="40"/>
      <c r="G293" s="42"/>
      <c r="H293" s="42"/>
      <c r="I293" s="42"/>
      <c r="J293" s="42"/>
      <c r="K293" s="42"/>
      <c r="L293" s="42"/>
      <c r="M293" s="42"/>
      <c r="N293" s="42"/>
      <c r="O293" s="42"/>
      <c r="P293" s="107"/>
      <c r="Q293" s="107"/>
      <c r="R293" s="42"/>
      <c r="S293" s="42"/>
      <c r="T293" s="110"/>
      <c r="U293" s="107"/>
      <c r="V293" s="42"/>
      <c r="W293" s="107"/>
      <c r="X293" s="110"/>
      <c r="Y293" s="42"/>
      <c r="Z293" s="215"/>
      <c r="AA293" s="230"/>
      <c r="AB293" s="224"/>
      <c r="AC293" s="232"/>
      <c r="AD293" s="208"/>
      <c r="AE293" s="215"/>
      <c r="AF293" s="208"/>
      <c r="AG293" s="215"/>
      <c r="AH293" s="215"/>
      <c r="AI293" s="233"/>
      <c r="AJ293" s="215"/>
      <c r="AK293" s="215"/>
      <c r="AL293" s="233"/>
      <c r="AM293" s="215"/>
      <c r="AN293" s="215"/>
      <c r="AO293" s="5"/>
      <c r="AP293" s="5"/>
      <c r="AQ293" s="42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</row>
    <row r="294" spans="1:92" s="1" customFormat="1" ht="12" customHeight="1">
      <c r="A294" s="5"/>
      <c r="B294" s="287" t="s">
        <v>2130</v>
      </c>
      <c r="C294" s="287">
        <v>5</v>
      </c>
      <c r="D294" s="287">
        <v>60</v>
      </c>
      <c r="E294" s="345" t="s">
        <v>2134</v>
      </c>
      <c r="F294" s="345" t="s">
        <v>2135</v>
      </c>
      <c r="G294" s="341" t="s">
        <v>2121</v>
      </c>
      <c r="H294" s="342"/>
      <c r="I294" s="55" t="s">
        <v>2131</v>
      </c>
      <c r="J294" s="58">
        <v>5</v>
      </c>
      <c r="K294" s="314"/>
      <c r="L294" s="308"/>
      <c r="M294" s="308"/>
      <c r="N294" s="343"/>
      <c r="O294" s="308"/>
      <c r="P294" s="343"/>
      <c r="Q294" s="343"/>
      <c r="R294" s="308"/>
      <c r="S294" s="308"/>
      <c r="T294" s="344"/>
      <c r="U294" s="343"/>
      <c r="V294" s="308"/>
      <c r="W294" s="343"/>
      <c r="X294" s="344"/>
      <c r="Y294" s="21"/>
      <c r="Z294" s="215"/>
      <c r="AA294" s="340"/>
      <c r="AB294" s="235">
        <v>0</v>
      </c>
      <c r="AC294" s="232"/>
      <c r="AD294" s="208"/>
      <c r="AE294" s="215"/>
      <c r="AF294" s="208"/>
      <c r="AG294" s="215"/>
      <c r="AH294" s="215"/>
      <c r="AI294" s="233"/>
      <c r="AJ294" s="215"/>
      <c r="AK294" s="215"/>
      <c r="AL294" s="233"/>
      <c r="AM294" s="215"/>
      <c r="AN294" s="215"/>
      <c r="AO294" s="5"/>
      <c r="AP294" s="5"/>
      <c r="AQ294" s="308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</row>
    <row r="295" spans="1:92" s="1" customFormat="1" ht="12">
      <c r="A295" s="5"/>
      <c r="B295" s="287"/>
      <c r="C295" s="287"/>
      <c r="D295" s="287"/>
      <c r="E295" s="345"/>
      <c r="F295" s="345"/>
      <c r="G295" s="341"/>
      <c r="H295" s="342"/>
      <c r="I295" s="21"/>
      <c r="J295" s="26"/>
      <c r="K295" s="314"/>
      <c r="L295" s="308"/>
      <c r="M295" s="308"/>
      <c r="N295" s="343"/>
      <c r="O295" s="308"/>
      <c r="P295" s="343"/>
      <c r="Q295" s="343"/>
      <c r="R295" s="308"/>
      <c r="S295" s="308"/>
      <c r="T295" s="344"/>
      <c r="U295" s="343"/>
      <c r="V295" s="308"/>
      <c r="W295" s="343"/>
      <c r="X295" s="344"/>
      <c r="Y295" s="21"/>
      <c r="Z295" s="215"/>
      <c r="AA295" s="340"/>
      <c r="AB295" s="235"/>
      <c r="AC295" s="232"/>
      <c r="AD295" s="208"/>
      <c r="AE295" s="215"/>
      <c r="AF295" s="208"/>
      <c r="AG295" s="215"/>
      <c r="AH295" s="215"/>
      <c r="AI295" s="233"/>
      <c r="AJ295" s="215"/>
      <c r="AK295" s="215"/>
      <c r="AL295" s="233"/>
      <c r="AM295" s="215"/>
      <c r="AN295" s="215"/>
      <c r="AO295" s="5"/>
      <c r="AP295" s="5"/>
      <c r="AQ295" s="308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</row>
    <row r="296" spans="1:92" s="1" customFormat="1" ht="12">
      <c r="A296" s="5"/>
      <c r="B296" s="287"/>
      <c r="C296" s="287"/>
      <c r="D296" s="287"/>
      <c r="E296" s="346"/>
      <c r="F296" s="346"/>
      <c r="G296" s="341"/>
      <c r="H296" s="342"/>
      <c r="I296" s="21"/>
      <c r="J296" s="26"/>
      <c r="K296" s="314"/>
      <c r="L296" s="308"/>
      <c r="M296" s="308"/>
      <c r="N296" s="343"/>
      <c r="O296" s="308"/>
      <c r="P296" s="343"/>
      <c r="Q296" s="343"/>
      <c r="R296" s="308"/>
      <c r="S296" s="308"/>
      <c r="T296" s="344"/>
      <c r="U296" s="343"/>
      <c r="V296" s="308"/>
      <c r="W296" s="343"/>
      <c r="X296" s="344"/>
      <c r="Y296" s="21"/>
      <c r="Z296" s="215"/>
      <c r="AA296" s="340"/>
      <c r="AB296" s="235"/>
      <c r="AC296" s="232"/>
      <c r="AD296" s="208"/>
      <c r="AE296" s="215"/>
      <c r="AF296" s="208"/>
      <c r="AG296" s="215"/>
      <c r="AH296" s="215"/>
      <c r="AI296" s="233"/>
      <c r="AJ296" s="215"/>
      <c r="AK296" s="215"/>
      <c r="AL296" s="233"/>
      <c r="AM296" s="215"/>
      <c r="AN296" s="215"/>
      <c r="AO296" s="5"/>
      <c r="AP296" s="5"/>
      <c r="AQ296" s="308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</row>
    <row r="297" spans="1:92" s="1" customFormat="1" ht="12">
      <c r="A297" s="5"/>
      <c r="B297" s="287"/>
      <c r="C297" s="287"/>
      <c r="D297" s="287"/>
      <c r="E297" s="346"/>
      <c r="F297" s="346"/>
      <c r="G297" s="341"/>
      <c r="H297" s="342"/>
      <c r="I297" s="55"/>
      <c r="J297" s="58"/>
      <c r="K297" s="314"/>
      <c r="L297" s="308"/>
      <c r="M297" s="308"/>
      <c r="N297" s="343"/>
      <c r="O297" s="308"/>
      <c r="P297" s="343"/>
      <c r="Q297" s="343"/>
      <c r="R297" s="308"/>
      <c r="S297" s="308"/>
      <c r="T297" s="344"/>
      <c r="U297" s="343"/>
      <c r="V297" s="308"/>
      <c r="W297" s="343"/>
      <c r="X297" s="344"/>
      <c r="Y297" s="21"/>
      <c r="Z297" s="215"/>
      <c r="AA297" s="340"/>
      <c r="AB297" s="235"/>
      <c r="AC297" s="232"/>
      <c r="AD297" s="208"/>
      <c r="AE297" s="215"/>
      <c r="AF297" s="208"/>
      <c r="AG297" s="215"/>
      <c r="AH297" s="215"/>
      <c r="AI297" s="233"/>
      <c r="AJ297" s="215"/>
      <c r="AK297" s="215"/>
      <c r="AL297" s="233"/>
      <c r="AM297" s="215"/>
      <c r="AN297" s="215"/>
      <c r="AO297" s="5"/>
      <c r="AP297" s="5"/>
      <c r="AQ297" s="308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</row>
    <row r="298" spans="1:92" s="1" customFormat="1" ht="3.75" customHeight="1">
      <c r="A298" s="5"/>
      <c r="B298" s="42"/>
      <c r="C298" s="41"/>
      <c r="D298" s="42"/>
      <c r="E298" s="40"/>
      <c r="F298" s="40"/>
      <c r="G298" s="42"/>
      <c r="H298" s="42"/>
      <c r="I298" s="42"/>
      <c r="J298" s="42"/>
      <c r="K298" s="42"/>
      <c r="L298" s="42"/>
      <c r="M298" s="42"/>
      <c r="N298" s="42"/>
      <c r="O298" s="42"/>
      <c r="P298" s="107"/>
      <c r="Q298" s="107"/>
      <c r="R298" s="42"/>
      <c r="S298" s="42"/>
      <c r="T298" s="110"/>
      <c r="U298" s="107"/>
      <c r="V298" s="42"/>
      <c r="W298" s="107"/>
      <c r="X298" s="110"/>
      <c r="Y298" s="42"/>
      <c r="Z298" s="215"/>
      <c r="AA298" s="230"/>
      <c r="AB298" s="224"/>
      <c r="AC298" s="232"/>
      <c r="AD298" s="208"/>
      <c r="AE298" s="215"/>
      <c r="AF298" s="208"/>
      <c r="AG298" s="215"/>
      <c r="AH298" s="215"/>
      <c r="AI298" s="233"/>
      <c r="AJ298" s="215"/>
      <c r="AK298" s="215"/>
      <c r="AL298" s="233"/>
      <c r="AM298" s="215"/>
      <c r="AN298" s="215"/>
      <c r="AO298" s="5"/>
      <c r="AP298" s="5"/>
      <c r="AQ298" s="42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</row>
    <row r="299" spans="1:92" s="1" customFormat="1" ht="3" customHeight="1">
      <c r="A299" s="5"/>
      <c r="B299" s="365"/>
      <c r="C299" s="365"/>
      <c r="D299" s="365"/>
      <c r="E299" s="365"/>
      <c r="F299" s="365"/>
      <c r="G299" s="365"/>
      <c r="H299" s="365"/>
      <c r="I299" s="365"/>
      <c r="J299" s="365"/>
      <c r="K299" s="365"/>
      <c r="L299" s="365"/>
      <c r="M299" s="365"/>
      <c r="N299" s="365"/>
      <c r="O299" s="365"/>
      <c r="P299" s="365"/>
      <c r="Q299" s="365"/>
      <c r="R299" s="365"/>
      <c r="S299" s="365"/>
      <c r="T299" s="365"/>
      <c r="U299" s="365"/>
      <c r="V299" s="365"/>
      <c r="W299" s="365"/>
      <c r="X299" s="365"/>
      <c r="Y299" s="365"/>
      <c r="Z299" s="215"/>
      <c r="AA299" s="230"/>
      <c r="AB299" s="224"/>
      <c r="AC299" s="232"/>
      <c r="AD299" s="208"/>
      <c r="AE299" s="215"/>
      <c r="AF299" s="208"/>
      <c r="AG299" s="215"/>
      <c r="AH299" s="215"/>
      <c r="AI299" s="233"/>
      <c r="AJ299" s="215"/>
      <c r="AK299" s="215"/>
      <c r="AL299" s="233"/>
      <c r="AM299" s="215"/>
      <c r="AN299" s="21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</row>
    <row r="300" spans="1:92" s="1" customFormat="1" ht="3" customHeight="1">
      <c r="A300" s="5"/>
      <c r="B300" s="365"/>
      <c r="C300" s="365"/>
      <c r="D300" s="365"/>
      <c r="E300" s="365"/>
      <c r="F300" s="365"/>
      <c r="G300" s="365"/>
      <c r="H300" s="365"/>
      <c r="I300" s="365"/>
      <c r="J300" s="365"/>
      <c r="K300" s="365"/>
      <c r="L300" s="365"/>
      <c r="M300" s="365"/>
      <c r="N300" s="365"/>
      <c r="O300" s="365"/>
      <c r="P300" s="365"/>
      <c r="Q300" s="365"/>
      <c r="R300" s="365"/>
      <c r="S300" s="365"/>
      <c r="T300" s="365"/>
      <c r="U300" s="365"/>
      <c r="V300" s="365"/>
      <c r="W300" s="365"/>
      <c r="X300" s="365"/>
      <c r="Y300" s="365"/>
      <c r="Z300" s="215"/>
      <c r="AA300" s="230"/>
      <c r="AB300" s="224"/>
      <c r="AC300" s="232"/>
      <c r="AD300" s="208"/>
      <c r="AE300" s="215"/>
      <c r="AF300" s="208"/>
      <c r="AG300" s="215"/>
      <c r="AH300" s="215"/>
      <c r="AI300" s="233"/>
      <c r="AJ300" s="215"/>
      <c r="AK300" s="215"/>
      <c r="AL300" s="233"/>
      <c r="AM300" s="215"/>
      <c r="AN300" s="21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</row>
    <row r="301" spans="1:92" s="1" customFormat="1" ht="66.75" customHeight="1">
      <c r="A301" s="5"/>
      <c r="B301" s="354" t="s">
        <v>1845</v>
      </c>
      <c r="C301" s="355"/>
      <c r="D301" s="355"/>
      <c r="E301" s="355"/>
      <c r="F301" s="355"/>
      <c r="G301" s="355"/>
      <c r="H301" s="355"/>
      <c r="I301" s="355"/>
      <c r="J301" s="355"/>
      <c r="K301" s="355"/>
      <c r="L301" s="355"/>
      <c r="M301" s="355"/>
      <c r="N301" s="355"/>
      <c r="O301" s="355"/>
      <c r="P301" s="355"/>
      <c r="Q301" s="355"/>
      <c r="R301" s="355"/>
      <c r="S301" s="355"/>
      <c r="T301" s="355"/>
      <c r="U301" s="355"/>
      <c r="V301" s="355"/>
      <c r="W301" s="355"/>
      <c r="X301" s="355"/>
      <c r="Y301" s="355"/>
      <c r="Z301" s="215"/>
      <c r="AA301" s="226">
        <v>0</v>
      </c>
      <c r="AB301" s="239">
        <v>0</v>
      </c>
      <c r="AC301" s="228"/>
      <c r="AD301" s="208"/>
      <c r="AE301" s="215"/>
      <c r="AF301" s="208"/>
      <c r="AG301" s="215"/>
      <c r="AH301" s="215"/>
      <c r="AI301" s="233"/>
      <c r="AJ301" s="215"/>
      <c r="AK301" s="215"/>
      <c r="AL301" s="233"/>
      <c r="AM301" s="215"/>
      <c r="AN301" s="21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</row>
    <row r="302" spans="1:92" s="1" customFormat="1" ht="12" customHeight="1">
      <c r="A302" s="5"/>
      <c r="B302" s="287" t="s">
        <v>1170</v>
      </c>
      <c r="C302" s="287">
        <v>4</v>
      </c>
      <c r="D302" s="287">
        <v>60</v>
      </c>
      <c r="E302" s="345" t="s">
        <v>17</v>
      </c>
      <c r="F302" s="345" t="s">
        <v>538</v>
      </c>
      <c r="G302" s="341" t="s">
        <v>469</v>
      </c>
      <c r="H302" s="342"/>
      <c r="I302" s="28" t="s">
        <v>1874</v>
      </c>
      <c r="J302" s="59">
        <v>5</v>
      </c>
      <c r="K302" s="314"/>
      <c r="L302" s="308"/>
      <c r="M302" s="308">
        <v>20</v>
      </c>
      <c r="N302" s="343">
        <v>32</v>
      </c>
      <c r="O302" s="308"/>
      <c r="P302" s="343"/>
      <c r="Q302" s="343"/>
      <c r="R302" s="308"/>
      <c r="S302" s="308"/>
      <c r="T302" s="344"/>
      <c r="U302" s="343">
        <v>20</v>
      </c>
      <c r="V302" s="308"/>
      <c r="W302" s="343"/>
      <c r="X302" s="344"/>
      <c r="Y302" s="21"/>
      <c r="Z302" s="215"/>
      <c r="AA302" s="230"/>
      <c r="AB302" s="224"/>
      <c r="AC302" s="232"/>
      <c r="AD302" s="208"/>
      <c r="AE302" s="215"/>
      <c r="AF302" s="208"/>
      <c r="AG302" s="215"/>
      <c r="AH302" s="215"/>
      <c r="AI302" s="233"/>
      <c r="AJ302" s="215"/>
      <c r="AK302" s="215"/>
      <c r="AL302" s="233"/>
      <c r="AM302" s="215"/>
      <c r="AN302" s="215"/>
      <c r="AO302" s="5"/>
      <c r="AP302" s="5"/>
      <c r="AQ302" s="308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</row>
    <row r="303" spans="1:92" s="1" customFormat="1" ht="12">
      <c r="A303" s="5"/>
      <c r="B303" s="287"/>
      <c r="C303" s="287"/>
      <c r="D303" s="287"/>
      <c r="E303" s="346"/>
      <c r="F303" s="346"/>
      <c r="G303" s="341" t="s">
        <v>750</v>
      </c>
      <c r="H303" s="342"/>
      <c r="I303" s="21" t="s">
        <v>529</v>
      </c>
      <c r="J303" s="26">
        <v>5</v>
      </c>
      <c r="K303" s="314"/>
      <c r="L303" s="308"/>
      <c r="M303" s="308"/>
      <c r="N303" s="343"/>
      <c r="O303" s="308"/>
      <c r="P303" s="343"/>
      <c r="Q303" s="343"/>
      <c r="R303" s="308"/>
      <c r="S303" s="308"/>
      <c r="T303" s="344"/>
      <c r="U303" s="343"/>
      <c r="V303" s="308"/>
      <c r="W303" s="343"/>
      <c r="X303" s="344"/>
      <c r="Y303" s="21"/>
      <c r="Z303" s="215"/>
      <c r="AA303" s="230"/>
      <c r="AB303" s="224"/>
      <c r="AC303" s="232"/>
      <c r="AD303" s="208"/>
      <c r="AE303" s="215"/>
      <c r="AF303" s="208"/>
      <c r="AG303" s="215"/>
      <c r="AH303" s="215"/>
      <c r="AI303" s="233"/>
      <c r="AJ303" s="215"/>
      <c r="AK303" s="215"/>
      <c r="AL303" s="233"/>
      <c r="AM303" s="215"/>
      <c r="AN303" s="215"/>
      <c r="AO303" s="5"/>
      <c r="AP303" s="5"/>
      <c r="AQ303" s="308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</row>
    <row r="304" spans="1:92" s="1" customFormat="1" ht="12">
      <c r="A304" s="5"/>
      <c r="B304" s="287"/>
      <c r="C304" s="287"/>
      <c r="D304" s="287"/>
      <c r="E304" s="346"/>
      <c r="F304" s="346"/>
      <c r="G304" s="43"/>
      <c r="H304" s="22" t="s">
        <v>1846</v>
      </c>
      <c r="I304" s="21" t="s">
        <v>1622</v>
      </c>
      <c r="J304" s="26"/>
      <c r="K304" s="314"/>
      <c r="L304" s="308"/>
      <c r="M304" s="308"/>
      <c r="N304" s="343"/>
      <c r="O304" s="308"/>
      <c r="P304" s="343"/>
      <c r="Q304" s="343"/>
      <c r="R304" s="308"/>
      <c r="S304" s="308"/>
      <c r="T304" s="344"/>
      <c r="U304" s="343"/>
      <c r="V304" s="308"/>
      <c r="W304" s="343"/>
      <c r="X304" s="344"/>
      <c r="Y304" s="21"/>
      <c r="Z304" s="215"/>
      <c r="AA304" s="230"/>
      <c r="AB304" s="224"/>
      <c r="AC304" s="232"/>
      <c r="AD304" s="208"/>
      <c r="AE304" s="215"/>
      <c r="AF304" s="208"/>
      <c r="AG304" s="215"/>
      <c r="AH304" s="215"/>
      <c r="AI304" s="233"/>
      <c r="AJ304" s="215"/>
      <c r="AK304" s="215"/>
      <c r="AL304" s="233"/>
      <c r="AM304" s="215"/>
      <c r="AN304" s="215"/>
      <c r="AO304" s="5"/>
      <c r="AP304" s="5"/>
      <c r="AQ304" s="308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</row>
    <row r="305" spans="1:92" s="1" customFormat="1" ht="12">
      <c r="A305" s="5"/>
      <c r="B305" s="287"/>
      <c r="C305" s="287"/>
      <c r="D305" s="287"/>
      <c r="E305" s="346"/>
      <c r="F305" s="346"/>
      <c r="G305" s="44"/>
      <c r="H305" s="22" t="s">
        <v>830</v>
      </c>
      <c r="I305" s="55" t="s">
        <v>1872</v>
      </c>
      <c r="J305" s="58">
        <v>8</v>
      </c>
      <c r="K305" s="314"/>
      <c r="L305" s="308"/>
      <c r="M305" s="308"/>
      <c r="N305" s="343"/>
      <c r="O305" s="308"/>
      <c r="P305" s="343"/>
      <c r="Q305" s="343"/>
      <c r="R305" s="308"/>
      <c r="S305" s="308"/>
      <c r="T305" s="344"/>
      <c r="U305" s="343"/>
      <c r="V305" s="308"/>
      <c r="W305" s="343"/>
      <c r="X305" s="344"/>
      <c r="Y305" s="21"/>
      <c r="Z305" s="215"/>
      <c r="AA305" s="230"/>
      <c r="AB305" s="224"/>
      <c r="AC305" s="232"/>
      <c r="AD305" s="208"/>
      <c r="AE305" s="215"/>
      <c r="AF305" s="208"/>
      <c r="AG305" s="215"/>
      <c r="AH305" s="215"/>
      <c r="AI305" s="233"/>
      <c r="AJ305" s="215"/>
      <c r="AK305" s="215"/>
      <c r="AL305" s="233"/>
      <c r="AM305" s="215"/>
      <c r="AN305" s="215"/>
      <c r="AO305" s="5"/>
      <c r="AP305" s="5"/>
      <c r="AQ305" s="308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</row>
    <row r="306" spans="1:92" s="1" customFormat="1" ht="12">
      <c r="A306" s="5"/>
      <c r="B306" s="287"/>
      <c r="C306" s="287"/>
      <c r="D306" s="287"/>
      <c r="E306" s="346"/>
      <c r="F306" s="346"/>
      <c r="G306" s="43"/>
      <c r="H306" s="22" t="s">
        <v>1848</v>
      </c>
      <c r="I306" s="28" t="s">
        <v>502</v>
      </c>
      <c r="J306" s="59">
        <v>5</v>
      </c>
      <c r="K306" s="314"/>
      <c r="L306" s="308"/>
      <c r="M306" s="308"/>
      <c r="N306" s="343"/>
      <c r="O306" s="308"/>
      <c r="P306" s="343"/>
      <c r="Q306" s="343"/>
      <c r="R306" s="308"/>
      <c r="S306" s="308"/>
      <c r="T306" s="344"/>
      <c r="U306" s="343"/>
      <c r="V306" s="308"/>
      <c r="W306" s="343"/>
      <c r="X306" s="344"/>
      <c r="Y306" s="21"/>
      <c r="Z306" s="215"/>
      <c r="AA306" s="230"/>
      <c r="AB306" s="224"/>
      <c r="AC306" s="232"/>
      <c r="AD306" s="208"/>
      <c r="AE306" s="215"/>
      <c r="AF306" s="208"/>
      <c r="AG306" s="215"/>
      <c r="AH306" s="215"/>
      <c r="AI306" s="233"/>
      <c r="AJ306" s="215"/>
      <c r="AK306" s="215"/>
      <c r="AL306" s="233"/>
      <c r="AM306" s="215"/>
      <c r="AN306" s="215"/>
      <c r="AO306" s="5"/>
      <c r="AP306" s="5"/>
      <c r="AQ306" s="308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</row>
    <row r="307" spans="1:92" s="1" customFormat="1" ht="12">
      <c r="A307" s="5"/>
      <c r="B307" s="287"/>
      <c r="C307" s="287"/>
      <c r="D307" s="287"/>
      <c r="E307" s="346"/>
      <c r="F307" s="346"/>
      <c r="G307" s="44"/>
      <c r="H307" s="22" t="s">
        <v>1847</v>
      </c>
      <c r="I307" s="21" t="s">
        <v>906</v>
      </c>
      <c r="J307" s="26" t="s">
        <v>593</v>
      </c>
      <c r="K307" s="314"/>
      <c r="L307" s="308"/>
      <c r="M307" s="308"/>
      <c r="N307" s="343"/>
      <c r="O307" s="308"/>
      <c r="P307" s="343"/>
      <c r="Q307" s="343"/>
      <c r="R307" s="308"/>
      <c r="S307" s="308"/>
      <c r="T307" s="344"/>
      <c r="U307" s="343"/>
      <c r="V307" s="308"/>
      <c r="W307" s="343"/>
      <c r="X307" s="344"/>
      <c r="Y307" s="21"/>
      <c r="Z307" s="215"/>
      <c r="AA307" s="230"/>
      <c r="AB307" s="224"/>
      <c r="AC307" s="232"/>
      <c r="AD307" s="208"/>
      <c r="AE307" s="215"/>
      <c r="AF307" s="208"/>
      <c r="AG307" s="215"/>
      <c r="AH307" s="215"/>
      <c r="AI307" s="233"/>
      <c r="AJ307" s="215"/>
      <c r="AK307" s="215"/>
      <c r="AL307" s="233"/>
      <c r="AM307" s="215"/>
      <c r="AN307" s="215"/>
      <c r="AO307" s="5"/>
      <c r="AP307" s="5"/>
      <c r="AQ307" s="308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</row>
    <row r="308" spans="1:92" s="1" customFormat="1" ht="12">
      <c r="A308" s="5"/>
      <c r="B308" s="287"/>
      <c r="C308" s="287"/>
      <c r="D308" s="287"/>
      <c r="E308" s="346"/>
      <c r="F308" s="346"/>
      <c r="G308" s="341" t="s">
        <v>564</v>
      </c>
      <c r="H308" s="342"/>
      <c r="I308" s="21" t="s">
        <v>529</v>
      </c>
      <c r="J308" s="26">
        <v>5</v>
      </c>
      <c r="K308" s="314"/>
      <c r="L308" s="308"/>
      <c r="M308" s="308"/>
      <c r="N308" s="343"/>
      <c r="O308" s="308"/>
      <c r="P308" s="343"/>
      <c r="Q308" s="343"/>
      <c r="R308" s="308"/>
      <c r="S308" s="308"/>
      <c r="T308" s="344"/>
      <c r="U308" s="343"/>
      <c r="V308" s="308"/>
      <c r="W308" s="343"/>
      <c r="X308" s="344"/>
      <c r="Y308" s="21"/>
      <c r="Z308" s="215"/>
      <c r="AA308" s="230"/>
      <c r="AB308" s="224"/>
      <c r="AC308" s="232"/>
      <c r="AD308" s="208"/>
      <c r="AE308" s="215"/>
      <c r="AF308" s="208"/>
      <c r="AG308" s="215"/>
      <c r="AH308" s="215"/>
      <c r="AI308" s="233"/>
      <c r="AJ308" s="215"/>
      <c r="AK308" s="215"/>
      <c r="AL308" s="233"/>
      <c r="AM308" s="215"/>
      <c r="AN308" s="215"/>
      <c r="AO308" s="5"/>
      <c r="AP308" s="5"/>
      <c r="AQ308" s="308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</row>
    <row r="309" spans="1:92" s="1" customFormat="1" ht="12">
      <c r="A309" s="5"/>
      <c r="B309" s="287"/>
      <c r="C309" s="287"/>
      <c r="D309" s="287"/>
      <c r="E309" s="346"/>
      <c r="F309" s="346"/>
      <c r="G309" s="43"/>
      <c r="H309" s="22" t="s">
        <v>1850</v>
      </c>
      <c r="I309" s="21" t="s">
        <v>1622</v>
      </c>
      <c r="J309" s="26"/>
      <c r="K309" s="314"/>
      <c r="L309" s="308"/>
      <c r="M309" s="308"/>
      <c r="N309" s="343"/>
      <c r="O309" s="308"/>
      <c r="P309" s="343"/>
      <c r="Q309" s="343"/>
      <c r="R309" s="308"/>
      <c r="S309" s="308"/>
      <c r="T309" s="344"/>
      <c r="U309" s="343"/>
      <c r="V309" s="308"/>
      <c r="W309" s="343"/>
      <c r="X309" s="344"/>
      <c r="Y309" s="21"/>
      <c r="Z309" s="215"/>
      <c r="AA309" s="230"/>
      <c r="AB309" s="224"/>
      <c r="AC309" s="232"/>
      <c r="AD309" s="208"/>
      <c r="AE309" s="215"/>
      <c r="AF309" s="208"/>
      <c r="AG309" s="215"/>
      <c r="AH309" s="215"/>
      <c r="AI309" s="233"/>
      <c r="AJ309" s="215"/>
      <c r="AK309" s="215"/>
      <c r="AL309" s="233"/>
      <c r="AM309" s="215"/>
      <c r="AN309" s="215"/>
      <c r="AO309" s="5"/>
      <c r="AP309" s="5"/>
      <c r="AQ309" s="308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</row>
    <row r="310" spans="1:92" s="1" customFormat="1" ht="12">
      <c r="A310" s="5"/>
      <c r="B310" s="287"/>
      <c r="C310" s="287"/>
      <c r="D310" s="287"/>
      <c r="E310" s="346"/>
      <c r="F310" s="346"/>
      <c r="G310" s="44"/>
      <c r="H310" s="22" t="s">
        <v>1849</v>
      </c>
      <c r="I310" s="55" t="s">
        <v>851</v>
      </c>
      <c r="J310" s="58">
        <v>8</v>
      </c>
      <c r="K310" s="314"/>
      <c r="L310" s="308"/>
      <c r="M310" s="308"/>
      <c r="N310" s="343"/>
      <c r="O310" s="308"/>
      <c r="P310" s="343"/>
      <c r="Q310" s="343"/>
      <c r="R310" s="308"/>
      <c r="S310" s="308"/>
      <c r="T310" s="344"/>
      <c r="U310" s="343"/>
      <c r="V310" s="308"/>
      <c r="W310" s="343"/>
      <c r="X310" s="344"/>
      <c r="Y310" s="21"/>
      <c r="Z310" s="215"/>
      <c r="AA310" s="230"/>
      <c r="AB310" s="224"/>
      <c r="AC310" s="232"/>
      <c r="AD310" s="208"/>
      <c r="AE310" s="215"/>
      <c r="AF310" s="208"/>
      <c r="AG310" s="215"/>
      <c r="AH310" s="215"/>
      <c r="AI310" s="233"/>
      <c r="AJ310" s="215"/>
      <c r="AK310" s="215"/>
      <c r="AL310" s="233"/>
      <c r="AM310" s="215"/>
      <c r="AN310" s="215"/>
      <c r="AO310" s="5"/>
      <c r="AP310" s="5"/>
      <c r="AQ310" s="308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</row>
    <row r="311" spans="1:92" s="1" customFormat="1" ht="12">
      <c r="A311" s="5"/>
      <c r="B311" s="287"/>
      <c r="C311" s="287"/>
      <c r="D311" s="287"/>
      <c r="E311" s="346"/>
      <c r="F311" s="346"/>
      <c r="G311" s="43"/>
      <c r="H311" s="22" t="s">
        <v>1848</v>
      </c>
      <c r="I311" s="28" t="s">
        <v>502</v>
      </c>
      <c r="J311" s="59">
        <v>5</v>
      </c>
      <c r="K311" s="314"/>
      <c r="L311" s="308"/>
      <c r="M311" s="308"/>
      <c r="N311" s="343"/>
      <c r="O311" s="308"/>
      <c r="P311" s="343"/>
      <c r="Q311" s="343"/>
      <c r="R311" s="308"/>
      <c r="S311" s="308"/>
      <c r="T311" s="344"/>
      <c r="U311" s="343"/>
      <c r="V311" s="308"/>
      <c r="W311" s="343"/>
      <c r="X311" s="344"/>
      <c r="Y311" s="21"/>
      <c r="Z311" s="215"/>
      <c r="AA311" s="230"/>
      <c r="AB311" s="224"/>
      <c r="AC311" s="232"/>
      <c r="AD311" s="208"/>
      <c r="AE311" s="215"/>
      <c r="AF311" s="208"/>
      <c r="AG311" s="215"/>
      <c r="AH311" s="215"/>
      <c r="AI311" s="233"/>
      <c r="AJ311" s="215"/>
      <c r="AK311" s="215"/>
      <c r="AL311" s="233"/>
      <c r="AM311" s="215"/>
      <c r="AN311" s="215"/>
      <c r="AO311" s="5"/>
      <c r="AP311" s="5"/>
      <c r="AQ311" s="308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</row>
    <row r="312" spans="1:92" s="1" customFormat="1" ht="12">
      <c r="A312" s="5"/>
      <c r="B312" s="287"/>
      <c r="C312" s="287"/>
      <c r="D312" s="287"/>
      <c r="E312" s="346"/>
      <c r="F312" s="346"/>
      <c r="G312" s="44"/>
      <c r="H312" s="22" t="s">
        <v>1847</v>
      </c>
      <c r="I312" s="21" t="s">
        <v>906</v>
      </c>
      <c r="J312" s="26" t="s">
        <v>593</v>
      </c>
      <c r="K312" s="314"/>
      <c r="L312" s="308"/>
      <c r="M312" s="308"/>
      <c r="N312" s="343"/>
      <c r="O312" s="308"/>
      <c r="P312" s="343"/>
      <c r="Q312" s="343"/>
      <c r="R312" s="308"/>
      <c r="S312" s="308"/>
      <c r="T312" s="344"/>
      <c r="U312" s="343"/>
      <c r="V312" s="308"/>
      <c r="W312" s="343"/>
      <c r="X312" s="344"/>
      <c r="Y312" s="21"/>
      <c r="Z312" s="215"/>
      <c r="AA312" s="230"/>
      <c r="AB312" s="224"/>
      <c r="AC312" s="232"/>
      <c r="AD312" s="208"/>
      <c r="AE312" s="215"/>
      <c r="AF312" s="208"/>
      <c r="AG312" s="215"/>
      <c r="AH312" s="215"/>
      <c r="AI312" s="233"/>
      <c r="AJ312" s="215"/>
      <c r="AK312" s="215"/>
      <c r="AL312" s="233"/>
      <c r="AM312" s="215"/>
      <c r="AN312" s="215"/>
      <c r="AO312" s="5"/>
      <c r="AP312" s="5"/>
      <c r="AQ312" s="308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</row>
    <row r="313" spans="1:92" s="1" customFormat="1" ht="12">
      <c r="A313" s="5"/>
      <c r="B313" s="287"/>
      <c r="C313" s="287"/>
      <c r="D313" s="287"/>
      <c r="E313" s="346"/>
      <c r="F313" s="346"/>
      <c r="G313" s="341" t="s">
        <v>49</v>
      </c>
      <c r="H313" s="342"/>
      <c r="I313" s="21" t="s">
        <v>529</v>
      </c>
      <c r="J313" s="26">
        <v>5</v>
      </c>
      <c r="K313" s="314"/>
      <c r="L313" s="308"/>
      <c r="M313" s="308"/>
      <c r="N313" s="343"/>
      <c r="O313" s="308"/>
      <c r="P313" s="343"/>
      <c r="Q313" s="343"/>
      <c r="R313" s="308"/>
      <c r="S313" s="308"/>
      <c r="T313" s="344"/>
      <c r="U313" s="343"/>
      <c r="V313" s="308"/>
      <c r="W313" s="343"/>
      <c r="X313" s="344"/>
      <c r="Y313" s="21"/>
      <c r="Z313" s="215"/>
      <c r="AA313" s="230"/>
      <c r="AB313" s="224"/>
      <c r="AC313" s="232"/>
      <c r="AD313" s="208"/>
      <c r="AE313" s="215"/>
      <c r="AF313" s="208"/>
      <c r="AG313" s="215"/>
      <c r="AH313" s="215"/>
      <c r="AI313" s="233"/>
      <c r="AJ313" s="215"/>
      <c r="AK313" s="215"/>
      <c r="AL313" s="233"/>
      <c r="AM313" s="215"/>
      <c r="AN313" s="215"/>
      <c r="AO313" s="5"/>
      <c r="AP313" s="5"/>
      <c r="AQ313" s="308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</row>
    <row r="314" spans="1:92" s="1" customFormat="1" ht="12">
      <c r="A314" s="5"/>
      <c r="B314" s="287"/>
      <c r="C314" s="287"/>
      <c r="D314" s="287"/>
      <c r="E314" s="346"/>
      <c r="F314" s="346"/>
      <c r="G314" s="43"/>
      <c r="H314" s="22" t="s">
        <v>1851</v>
      </c>
      <c r="I314" s="21" t="s">
        <v>1622</v>
      </c>
      <c r="J314" s="26"/>
      <c r="K314" s="314"/>
      <c r="L314" s="308"/>
      <c r="M314" s="308"/>
      <c r="N314" s="343"/>
      <c r="O314" s="308"/>
      <c r="P314" s="343"/>
      <c r="Q314" s="343"/>
      <c r="R314" s="308"/>
      <c r="S314" s="308"/>
      <c r="T314" s="344"/>
      <c r="U314" s="343"/>
      <c r="V314" s="308"/>
      <c r="W314" s="343"/>
      <c r="X314" s="344"/>
      <c r="Y314" s="21"/>
      <c r="Z314" s="215"/>
      <c r="AA314" s="230"/>
      <c r="AB314" s="224"/>
      <c r="AC314" s="232"/>
      <c r="AD314" s="208"/>
      <c r="AE314" s="215"/>
      <c r="AF314" s="208"/>
      <c r="AG314" s="215"/>
      <c r="AH314" s="215"/>
      <c r="AI314" s="233"/>
      <c r="AJ314" s="215"/>
      <c r="AK314" s="215"/>
      <c r="AL314" s="233"/>
      <c r="AM314" s="215"/>
      <c r="AN314" s="215"/>
      <c r="AO314" s="5"/>
      <c r="AP314" s="5"/>
      <c r="AQ314" s="308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</row>
    <row r="315" spans="1:92" s="1" customFormat="1" ht="12">
      <c r="A315" s="5"/>
      <c r="B315" s="287"/>
      <c r="C315" s="287"/>
      <c r="D315" s="287"/>
      <c r="E315" s="346"/>
      <c r="F315" s="346"/>
      <c r="G315" s="44"/>
      <c r="H315" s="22" t="s">
        <v>1884</v>
      </c>
      <c r="I315" s="55" t="s">
        <v>851</v>
      </c>
      <c r="J315" s="58">
        <v>8</v>
      </c>
      <c r="K315" s="314"/>
      <c r="L315" s="308"/>
      <c r="M315" s="308"/>
      <c r="N315" s="343"/>
      <c r="O315" s="308"/>
      <c r="P315" s="343"/>
      <c r="Q315" s="343"/>
      <c r="R315" s="308"/>
      <c r="S315" s="308"/>
      <c r="T315" s="344"/>
      <c r="U315" s="343"/>
      <c r="V315" s="308"/>
      <c r="W315" s="343"/>
      <c r="X315" s="344"/>
      <c r="Y315" s="21"/>
      <c r="Z315" s="215"/>
      <c r="AA315" s="230"/>
      <c r="AB315" s="224"/>
      <c r="AC315" s="232"/>
      <c r="AD315" s="208"/>
      <c r="AE315" s="215"/>
      <c r="AF315" s="208"/>
      <c r="AG315" s="215"/>
      <c r="AH315" s="215"/>
      <c r="AI315" s="233"/>
      <c r="AJ315" s="215"/>
      <c r="AK315" s="215"/>
      <c r="AL315" s="233"/>
      <c r="AM315" s="215"/>
      <c r="AN315" s="215"/>
      <c r="AO315" s="5"/>
      <c r="AP315" s="5"/>
      <c r="AQ315" s="308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</row>
    <row r="316" spans="1:92" s="1" customFormat="1" ht="12">
      <c r="A316" s="5"/>
      <c r="B316" s="287"/>
      <c r="C316" s="287"/>
      <c r="D316" s="287"/>
      <c r="E316" s="346"/>
      <c r="F316" s="346"/>
      <c r="G316" s="43"/>
      <c r="H316" s="22" t="s">
        <v>1848</v>
      </c>
      <c r="I316" s="28" t="s">
        <v>502</v>
      </c>
      <c r="J316" s="59">
        <v>5</v>
      </c>
      <c r="K316" s="314"/>
      <c r="L316" s="308"/>
      <c r="M316" s="308"/>
      <c r="N316" s="343"/>
      <c r="O316" s="308"/>
      <c r="P316" s="343"/>
      <c r="Q316" s="343"/>
      <c r="R316" s="308"/>
      <c r="S316" s="308"/>
      <c r="T316" s="344"/>
      <c r="U316" s="343"/>
      <c r="V316" s="308"/>
      <c r="W316" s="343"/>
      <c r="X316" s="344"/>
      <c r="Y316" s="21"/>
      <c r="Z316" s="215"/>
      <c r="AA316" s="230"/>
      <c r="AB316" s="224"/>
      <c r="AC316" s="232"/>
      <c r="AD316" s="208"/>
      <c r="AE316" s="215"/>
      <c r="AF316" s="208"/>
      <c r="AG316" s="215"/>
      <c r="AH316" s="215"/>
      <c r="AI316" s="233"/>
      <c r="AJ316" s="215"/>
      <c r="AK316" s="215"/>
      <c r="AL316" s="233"/>
      <c r="AM316" s="215"/>
      <c r="AN316" s="215"/>
      <c r="AO316" s="5"/>
      <c r="AP316" s="5"/>
      <c r="AQ316" s="308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</row>
    <row r="317" spans="1:92" s="1" customFormat="1" ht="12">
      <c r="A317" s="5"/>
      <c r="B317" s="287"/>
      <c r="C317" s="287"/>
      <c r="D317" s="287"/>
      <c r="E317" s="346"/>
      <c r="F317" s="346"/>
      <c r="G317" s="44"/>
      <c r="H317" s="22" t="s">
        <v>1847</v>
      </c>
      <c r="I317" s="21" t="s">
        <v>906</v>
      </c>
      <c r="J317" s="26" t="s">
        <v>593</v>
      </c>
      <c r="K317" s="314"/>
      <c r="L317" s="308"/>
      <c r="M317" s="308"/>
      <c r="N317" s="343"/>
      <c r="O317" s="308"/>
      <c r="P317" s="343"/>
      <c r="Q317" s="343"/>
      <c r="R317" s="308"/>
      <c r="S317" s="308"/>
      <c r="T317" s="344"/>
      <c r="U317" s="343"/>
      <c r="V317" s="308"/>
      <c r="W317" s="343"/>
      <c r="X317" s="344"/>
      <c r="Y317" s="21"/>
      <c r="Z317" s="215"/>
      <c r="AA317" s="230"/>
      <c r="AB317" s="224"/>
      <c r="AC317" s="232"/>
      <c r="AD317" s="208"/>
      <c r="AE317" s="215"/>
      <c r="AF317" s="208"/>
      <c r="AG317" s="215"/>
      <c r="AH317" s="215"/>
      <c r="AI317" s="233"/>
      <c r="AJ317" s="215"/>
      <c r="AK317" s="215"/>
      <c r="AL317" s="233"/>
      <c r="AM317" s="215"/>
      <c r="AN317" s="215"/>
      <c r="AO317" s="5"/>
      <c r="AP317" s="5"/>
      <c r="AQ317" s="308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</row>
    <row r="318" spans="1:92" s="1" customFormat="1" ht="12">
      <c r="A318" s="5"/>
      <c r="B318" s="287"/>
      <c r="C318" s="287"/>
      <c r="D318" s="287"/>
      <c r="E318" s="346"/>
      <c r="F318" s="346"/>
      <c r="G318" s="341" t="s">
        <v>50</v>
      </c>
      <c r="H318" s="342"/>
      <c r="I318" s="21" t="s">
        <v>529</v>
      </c>
      <c r="J318" s="26">
        <v>5</v>
      </c>
      <c r="K318" s="314"/>
      <c r="L318" s="308"/>
      <c r="M318" s="308"/>
      <c r="N318" s="343"/>
      <c r="O318" s="308"/>
      <c r="P318" s="343"/>
      <c r="Q318" s="343"/>
      <c r="R318" s="308"/>
      <c r="S318" s="308"/>
      <c r="T318" s="344"/>
      <c r="U318" s="343"/>
      <c r="V318" s="308"/>
      <c r="W318" s="343"/>
      <c r="X318" s="344"/>
      <c r="Y318" s="21"/>
      <c r="Z318" s="215"/>
      <c r="AA318" s="230"/>
      <c r="AB318" s="224"/>
      <c r="AC318" s="232"/>
      <c r="AD318" s="208"/>
      <c r="AE318" s="215"/>
      <c r="AF318" s="208"/>
      <c r="AG318" s="215"/>
      <c r="AH318" s="215"/>
      <c r="AI318" s="233"/>
      <c r="AJ318" s="215"/>
      <c r="AK318" s="215"/>
      <c r="AL318" s="233"/>
      <c r="AM318" s="215"/>
      <c r="AN318" s="215"/>
      <c r="AO318" s="5"/>
      <c r="AP318" s="5"/>
      <c r="AQ318" s="308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</row>
    <row r="319" spans="1:92" s="1" customFormat="1" ht="12">
      <c r="A319" s="5"/>
      <c r="B319" s="287"/>
      <c r="C319" s="287"/>
      <c r="D319" s="287"/>
      <c r="E319" s="346"/>
      <c r="F319" s="346"/>
      <c r="G319" s="43"/>
      <c r="H319" s="22" t="s">
        <v>1852</v>
      </c>
      <c r="I319" s="21" t="s">
        <v>1622</v>
      </c>
      <c r="J319" s="26"/>
      <c r="K319" s="314"/>
      <c r="L319" s="308"/>
      <c r="M319" s="308"/>
      <c r="N319" s="343"/>
      <c r="O319" s="308"/>
      <c r="P319" s="343"/>
      <c r="Q319" s="343"/>
      <c r="R319" s="308"/>
      <c r="S319" s="308"/>
      <c r="T319" s="344"/>
      <c r="U319" s="343"/>
      <c r="V319" s="308"/>
      <c r="W319" s="343"/>
      <c r="X319" s="344"/>
      <c r="Y319" s="21"/>
      <c r="Z319" s="215"/>
      <c r="AA319" s="230"/>
      <c r="AB319" s="224"/>
      <c r="AC319" s="232"/>
      <c r="AD319" s="208"/>
      <c r="AE319" s="215"/>
      <c r="AF319" s="208"/>
      <c r="AG319" s="215"/>
      <c r="AH319" s="215"/>
      <c r="AI319" s="233"/>
      <c r="AJ319" s="215"/>
      <c r="AK319" s="215"/>
      <c r="AL319" s="233"/>
      <c r="AM319" s="215"/>
      <c r="AN319" s="215"/>
      <c r="AO319" s="5"/>
      <c r="AP319" s="5"/>
      <c r="AQ319" s="308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</row>
    <row r="320" spans="1:92" s="1" customFormat="1" ht="12">
      <c r="A320" s="5"/>
      <c r="B320" s="287"/>
      <c r="C320" s="287"/>
      <c r="D320" s="287"/>
      <c r="E320" s="346"/>
      <c r="F320" s="346"/>
      <c r="G320" s="44"/>
      <c r="H320" s="22" t="s">
        <v>830</v>
      </c>
      <c r="I320" s="55" t="s">
        <v>851</v>
      </c>
      <c r="J320" s="58">
        <v>8</v>
      </c>
      <c r="K320" s="314"/>
      <c r="L320" s="308"/>
      <c r="M320" s="308"/>
      <c r="N320" s="343"/>
      <c r="O320" s="308"/>
      <c r="P320" s="343"/>
      <c r="Q320" s="343"/>
      <c r="R320" s="308"/>
      <c r="S320" s="308"/>
      <c r="T320" s="344"/>
      <c r="U320" s="343"/>
      <c r="V320" s="308"/>
      <c r="W320" s="343"/>
      <c r="X320" s="344"/>
      <c r="Y320" s="21"/>
      <c r="Z320" s="215"/>
      <c r="AA320" s="230"/>
      <c r="AB320" s="224"/>
      <c r="AC320" s="232"/>
      <c r="AD320" s="208"/>
      <c r="AE320" s="215"/>
      <c r="AF320" s="208"/>
      <c r="AG320" s="215"/>
      <c r="AH320" s="215"/>
      <c r="AI320" s="233"/>
      <c r="AJ320" s="215"/>
      <c r="AK320" s="215"/>
      <c r="AL320" s="233"/>
      <c r="AM320" s="215"/>
      <c r="AN320" s="215"/>
      <c r="AO320" s="5"/>
      <c r="AP320" s="5"/>
      <c r="AQ320" s="308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</row>
    <row r="321" spans="1:92" s="1" customFormat="1" ht="12">
      <c r="A321" s="5"/>
      <c r="B321" s="287"/>
      <c r="C321" s="287"/>
      <c r="D321" s="287"/>
      <c r="E321" s="346"/>
      <c r="F321" s="346"/>
      <c r="G321" s="43"/>
      <c r="H321" s="22" t="s">
        <v>1848</v>
      </c>
      <c r="I321" s="28" t="s">
        <v>502</v>
      </c>
      <c r="J321" s="59">
        <v>5</v>
      </c>
      <c r="K321" s="314"/>
      <c r="L321" s="308"/>
      <c r="M321" s="308"/>
      <c r="N321" s="343"/>
      <c r="O321" s="308"/>
      <c r="P321" s="343"/>
      <c r="Q321" s="343"/>
      <c r="R321" s="308"/>
      <c r="S321" s="308"/>
      <c r="T321" s="344"/>
      <c r="U321" s="343"/>
      <c r="V321" s="308"/>
      <c r="W321" s="343"/>
      <c r="X321" s="344"/>
      <c r="Y321" s="21"/>
      <c r="Z321" s="215"/>
      <c r="AA321" s="230"/>
      <c r="AB321" s="224"/>
      <c r="AC321" s="232"/>
      <c r="AD321" s="208"/>
      <c r="AE321" s="215"/>
      <c r="AF321" s="208"/>
      <c r="AG321" s="215"/>
      <c r="AH321" s="215"/>
      <c r="AI321" s="233"/>
      <c r="AJ321" s="215"/>
      <c r="AK321" s="215"/>
      <c r="AL321" s="233"/>
      <c r="AM321" s="215"/>
      <c r="AN321" s="215"/>
      <c r="AO321" s="5"/>
      <c r="AP321" s="5"/>
      <c r="AQ321" s="308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</row>
    <row r="322" spans="1:92" s="1" customFormat="1" ht="12">
      <c r="A322" s="5"/>
      <c r="B322" s="287"/>
      <c r="C322" s="287"/>
      <c r="D322" s="287"/>
      <c r="E322" s="346"/>
      <c r="F322" s="346"/>
      <c r="G322" s="44"/>
      <c r="H322" s="22" t="s">
        <v>1847</v>
      </c>
      <c r="I322" s="21" t="s">
        <v>906</v>
      </c>
      <c r="J322" s="26" t="s">
        <v>593</v>
      </c>
      <c r="K322" s="314"/>
      <c r="L322" s="308"/>
      <c r="M322" s="308"/>
      <c r="N322" s="343"/>
      <c r="O322" s="308"/>
      <c r="P322" s="343"/>
      <c r="Q322" s="343"/>
      <c r="R322" s="308"/>
      <c r="S322" s="308"/>
      <c r="T322" s="344"/>
      <c r="U322" s="343"/>
      <c r="V322" s="308"/>
      <c r="W322" s="343"/>
      <c r="X322" s="344"/>
      <c r="Y322" s="21"/>
      <c r="Z322" s="215"/>
      <c r="AA322" s="230"/>
      <c r="AB322" s="224"/>
      <c r="AC322" s="232"/>
      <c r="AD322" s="208"/>
      <c r="AE322" s="215"/>
      <c r="AF322" s="208"/>
      <c r="AG322" s="215"/>
      <c r="AH322" s="215"/>
      <c r="AI322" s="233"/>
      <c r="AJ322" s="215"/>
      <c r="AK322" s="215"/>
      <c r="AL322" s="233"/>
      <c r="AM322" s="215"/>
      <c r="AN322" s="215"/>
      <c r="AO322" s="5"/>
      <c r="AP322" s="5"/>
      <c r="AQ322" s="308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</row>
    <row r="323" spans="1:92" s="1" customFormat="1" ht="3.75" customHeight="1">
      <c r="A323" s="5"/>
      <c r="B323" s="42"/>
      <c r="C323" s="41"/>
      <c r="D323" s="42"/>
      <c r="E323" s="40"/>
      <c r="F323" s="40"/>
      <c r="G323" s="42"/>
      <c r="H323" s="42"/>
      <c r="I323" s="42"/>
      <c r="J323" s="42"/>
      <c r="K323" s="42"/>
      <c r="L323" s="42"/>
      <c r="M323" s="42"/>
      <c r="N323" s="42"/>
      <c r="O323" s="42"/>
      <c r="P323" s="107"/>
      <c r="Q323" s="107"/>
      <c r="R323" s="42"/>
      <c r="S323" s="42"/>
      <c r="T323" s="110"/>
      <c r="U323" s="107"/>
      <c r="V323" s="42"/>
      <c r="W323" s="107"/>
      <c r="X323" s="110"/>
      <c r="Y323" s="42"/>
      <c r="Z323" s="215"/>
      <c r="AA323" s="230"/>
      <c r="AB323" s="224"/>
      <c r="AC323" s="232"/>
      <c r="AD323" s="208"/>
      <c r="AE323" s="215"/>
      <c r="AF323" s="208"/>
      <c r="AG323" s="215"/>
      <c r="AH323" s="215"/>
      <c r="AI323" s="233"/>
      <c r="AJ323" s="215"/>
      <c r="AK323" s="215"/>
      <c r="AL323" s="233"/>
      <c r="AM323" s="215"/>
      <c r="AN323" s="215"/>
      <c r="AO323" s="5"/>
      <c r="AP323" s="5"/>
      <c r="AQ323" s="42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</row>
    <row r="324" spans="1:92" s="1" customFormat="1" ht="12" customHeight="1">
      <c r="A324" s="5"/>
      <c r="B324" s="358" t="s">
        <v>543</v>
      </c>
      <c r="C324" s="358" t="s">
        <v>663</v>
      </c>
      <c r="D324" s="358">
        <v>60</v>
      </c>
      <c r="E324" s="345" t="s">
        <v>18</v>
      </c>
      <c r="F324" s="345" t="s">
        <v>416</v>
      </c>
      <c r="G324" s="341" t="s">
        <v>601</v>
      </c>
      <c r="H324" s="342"/>
      <c r="I324" s="21" t="s">
        <v>529</v>
      </c>
      <c r="J324" s="26">
        <v>5</v>
      </c>
      <c r="K324" s="314"/>
      <c r="L324" s="308">
        <v>5</v>
      </c>
      <c r="M324" s="308">
        <v>5</v>
      </c>
      <c r="N324" s="343">
        <v>8</v>
      </c>
      <c r="O324" s="308"/>
      <c r="P324" s="343"/>
      <c r="Q324" s="343"/>
      <c r="R324" s="308"/>
      <c r="S324" s="308"/>
      <c r="T324" s="344"/>
      <c r="U324" s="343">
        <v>5</v>
      </c>
      <c r="V324" s="308"/>
      <c r="W324" s="343"/>
      <c r="X324" s="344"/>
      <c r="Y324" s="21"/>
      <c r="Z324" s="215"/>
      <c r="AA324" s="230"/>
      <c r="AB324" s="224"/>
      <c r="AC324" s="232"/>
      <c r="AD324" s="208"/>
      <c r="AE324" s="215"/>
      <c r="AF324" s="208"/>
      <c r="AG324" s="215"/>
      <c r="AH324" s="215"/>
      <c r="AI324" s="233"/>
      <c r="AJ324" s="215"/>
      <c r="AK324" s="215"/>
      <c r="AL324" s="233"/>
      <c r="AM324" s="215"/>
      <c r="AN324" s="215"/>
      <c r="AO324" s="5"/>
      <c r="AP324" s="5"/>
      <c r="AQ324" s="308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</row>
    <row r="325" spans="1:92" s="1" customFormat="1" ht="12">
      <c r="A325" s="5"/>
      <c r="B325" s="358"/>
      <c r="C325" s="358"/>
      <c r="D325" s="358"/>
      <c r="E325" s="346"/>
      <c r="F325" s="346"/>
      <c r="G325" s="341" t="s">
        <v>745</v>
      </c>
      <c r="H325" s="342"/>
      <c r="I325" s="21" t="s">
        <v>1108</v>
      </c>
      <c r="J325" s="26">
        <v>5</v>
      </c>
      <c r="K325" s="314"/>
      <c r="L325" s="308"/>
      <c r="M325" s="308"/>
      <c r="N325" s="343"/>
      <c r="O325" s="308"/>
      <c r="P325" s="343"/>
      <c r="Q325" s="343"/>
      <c r="R325" s="308"/>
      <c r="S325" s="308"/>
      <c r="T325" s="344"/>
      <c r="U325" s="343"/>
      <c r="V325" s="308"/>
      <c r="W325" s="343"/>
      <c r="X325" s="344"/>
      <c r="Y325" s="21"/>
      <c r="Z325" s="215"/>
      <c r="AA325" s="230"/>
      <c r="AB325" s="224"/>
      <c r="AC325" s="232"/>
      <c r="AD325" s="208"/>
      <c r="AE325" s="215"/>
      <c r="AF325" s="208"/>
      <c r="AG325" s="215"/>
      <c r="AH325" s="215"/>
      <c r="AI325" s="233"/>
      <c r="AJ325" s="215"/>
      <c r="AK325" s="215"/>
      <c r="AL325" s="233"/>
      <c r="AM325" s="215"/>
      <c r="AN325" s="215"/>
      <c r="AO325" s="5"/>
      <c r="AP325" s="5"/>
      <c r="AQ325" s="308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</row>
    <row r="326" spans="1:92" s="1" customFormat="1" ht="12">
      <c r="A326" s="5"/>
      <c r="B326" s="358"/>
      <c r="C326" s="358"/>
      <c r="D326" s="358"/>
      <c r="E326" s="346"/>
      <c r="F326" s="346"/>
      <c r="G326" s="44"/>
      <c r="H326" s="22" t="s">
        <v>1905</v>
      </c>
      <c r="I326" s="55" t="s">
        <v>1872</v>
      </c>
      <c r="J326" s="58">
        <v>8</v>
      </c>
      <c r="K326" s="314"/>
      <c r="L326" s="308"/>
      <c r="M326" s="308"/>
      <c r="N326" s="343"/>
      <c r="O326" s="308"/>
      <c r="P326" s="343"/>
      <c r="Q326" s="343"/>
      <c r="R326" s="308"/>
      <c r="S326" s="308"/>
      <c r="T326" s="344"/>
      <c r="U326" s="343"/>
      <c r="V326" s="308"/>
      <c r="W326" s="343"/>
      <c r="X326" s="344"/>
      <c r="Y326" s="21"/>
      <c r="Z326" s="215"/>
      <c r="AA326" s="230"/>
      <c r="AB326" s="224"/>
      <c r="AC326" s="232"/>
      <c r="AD326" s="208"/>
      <c r="AE326" s="215"/>
      <c r="AF326" s="208"/>
      <c r="AG326" s="215"/>
      <c r="AH326" s="215"/>
      <c r="AI326" s="233"/>
      <c r="AJ326" s="215"/>
      <c r="AK326" s="215"/>
      <c r="AL326" s="233"/>
      <c r="AM326" s="215"/>
      <c r="AN326" s="215"/>
      <c r="AO326" s="5"/>
      <c r="AP326" s="5"/>
      <c r="AQ326" s="308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</row>
    <row r="327" spans="1:92" s="1" customFormat="1" ht="12">
      <c r="A327" s="5"/>
      <c r="B327" s="358"/>
      <c r="C327" s="358"/>
      <c r="D327" s="358"/>
      <c r="E327" s="346"/>
      <c r="F327" s="346"/>
      <c r="G327" s="43"/>
      <c r="H327" s="22" t="s">
        <v>1848</v>
      </c>
      <c r="I327" s="28" t="s">
        <v>1874</v>
      </c>
      <c r="J327" s="59">
        <v>5</v>
      </c>
      <c r="K327" s="314"/>
      <c r="L327" s="308"/>
      <c r="M327" s="308"/>
      <c r="N327" s="343"/>
      <c r="O327" s="308"/>
      <c r="P327" s="343"/>
      <c r="Q327" s="343"/>
      <c r="R327" s="308"/>
      <c r="S327" s="308"/>
      <c r="T327" s="344"/>
      <c r="U327" s="343"/>
      <c r="V327" s="308"/>
      <c r="W327" s="343"/>
      <c r="X327" s="344"/>
      <c r="Y327" s="21"/>
      <c r="Z327" s="215"/>
      <c r="AA327" s="230"/>
      <c r="AB327" s="224"/>
      <c r="AC327" s="232"/>
      <c r="AD327" s="208"/>
      <c r="AE327" s="215"/>
      <c r="AF327" s="208"/>
      <c r="AG327" s="215"/>
      <c r="AH327" s="215"/>
      <c r="AI327" s="233"/>
      <c r="AJ327" s="215"/>
      <c r="AK327" s="215"/>
      <c r="AL327" s="233"/>
      <c r="AM327" s="215"/>
      <c r="AN327" s="215"/>
      <c r="AO327" s="5"/>
      <c r="AP327" s="5"/>
      <c r="AQ327" s="308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</row>
    <row r="328" spans="1:92" s="1" customFormat="1" ht="12">
      <c r="A328" s="5"/>
      <c r="B328" s="358"/>
      <c r="C328" s="358"/>
      <c r="D328" s="358"/>
      <c r="E328" s="346"/>
      <c r="F328" s="346"/>
      <c r="G328" s="44"/>
      <c r="H328" s="22" t="s">
        <v>746</v>
      </c>
      <c r="I328" s="21" t="s">
        <v>906</v>
      </c>
      <c r="J328" s="26" t="s">
        <v>593</v>
      </c>
      <c r="K328" s="314"/>
      <c r="L328" s="308"/>
      <c r="M328" s="308"/>
      <c r="N328" s="343"/>
      <c r="O328" s="308"/>
      <c r="P328" s="343"/>
      <c r="Q328" s="343"/>
      <c r="R328" s="308"/>
      <c r="S328" s="308"/>
      <c r="T328" s="344"/>
      <c r="U328" s="343"/>
      <c r="V328" s="308"/>
      <c r="W328" s="343"/>
      <c r="X328" s="344"/>
      <c r="Y328" s="21"/>
      <c r="Z328" s="215"/>
      <c r="AA328" s="230"/>
      <c r="AB328" s="224"/>
      <c r="AC328" s="232"/>
      <c r="AD328" s="208"/>
      <c r="AE328" s="215"/>
      <c r="AF328" s="208"/>
      <c r="AG328" s="215"/>
      <c r="AH328" s="215"/>
      <c r="AI328" s="233"/>
      <c r="AJ328" s="215"/>
      <c r="AK328" s="215"/>
      <c r="AL328" s="233"/>
      <c r="AM328" s="215"/>
      <c r="AN328" s="215"/>
      <c r="AO328" s="5"/>
      <c r="AP328" s="5"/>
      <c r="AQ328" s="308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</row>
    <row r="329" spans="1:92" s="1" customFormat="1" ht="3.75" customHeight="1">
      <c r="A329" s="5"/>
      <c r="B329" s="42"/>
      <c r="C329" s="41"/>
      <c r="D329" s="42"/>
      <c r="E329" s="40"/>
      <c r="F329" s="40"/>
      <c r="G329" s="42"/>
      <c r="H329" s="42"/>
      <c r="I329" s="42"/>
      <c r="J329" s="42"/>
      <c r="K329" s="42"/>
      <c r="L329" s="42"/>
      <c r="M329" s="42"/>
      <c r="N329" s="42"/>
      <c r="O329" s="42"/>
      <c r="P329" s="107"/>
      <c r="Q329" s="107"/>
      <c r="R329" s="42"/>
      <c r="S329" s="42"/>
      <c r="T329" s="110"/>
      <c r="U329" s="107"/>
      <c r="V329" s="42"/>
      <c r="W329" s="107"/>
      <c r="X329" s="110"/>
      <c r="Y329" s="42"/>
      <c r="Z329" s="215"/>
      <c r="AA329" s="230"/>
      <c r="AB329" s="224"/>
      <c r="AC329" s="232"/>
      <c r="AD329" s="208"/>
      <c r="AE329" s="215"/>
      <c r="AF329" s="208"/>
      <c r="AG329" s="215"/>
      <c r="AH329" s="215"/>
      <c r="AI329" s="233"/>
      <c r="AJ329" s="215"/>
      <c r="AK329" s="215"/>
      <c r="AL329" s="233"/>
      <c r="AM329" s="215"/>
      <c r="AN329" s="215"/>
      <c r="AO329" s="5"/>
      <c r="AP329" s="5"/>
      <c r="AQ329" s="42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</row>
    <row r="330" spans="1:92" s="1" customFormat="1" ht="12" customHeight="1">
      <c r="A330" s="5"/>
      <c r="B330" s="287" t="s">
        <v>1563</v>
      </c>
      <c r="C330" s="287">
        <v>5</v>
      </c>
      <c r="D330" s="287">
        <v>60</v>
      </c>
      <c r="E330" s="348" t="s">
        <v>20</v>
      </c>
      <c r="F330" s="348" t="s">
        <v>539</v>
      </c>
      <c r="G330" s="341" t="s">
        <v>602</v>
      </c>
      <c r="H330" s="342"/>
      <c r="I330" s="21" t="s">
        <v>1631</v>
      </c>
      <c r="J330" s="26">
        <v>50</v>
      </c>
      <c r="K330" s="314"/>
      <c r="L330" s="308"/>
      <c r="M330" s="308">
        <v>11</v>
      </c>
      <c r="N330" s="343">
        <v>16</v>
      </c>
      <c r="O330" s="308"/>
      <c r="P330" s="343"/>
      <c r="Q330" s="343"/>
      <c r="R330" s="308"/>
      <c r="S330" s="308"/>
      <c r="T330" s="344"/>
      <c r="U330" s="343"/>
      <c r="V330" s="308"/>
      <c r="W330" s="343"/>
      <c r="X330" s="344">
        <v>250</v>
      </c>
      <c r="Y330" s="21"/>
      <c r="Z330" s="215"/>
      <c r="AA330" s="230"/>
      <c r="AB330" s="224"/>
      <c r="AC330" s="232"/>
      <c r="AD330" s="208"/>
      <c r="AE330" s="215"/>
      <c r="AF330" s="208"/>
      <c r="AG330" s="215"/>
      <c r="AH330" s="215"/>
      <c r="AI330" s="233"/>
      <c r="AJ330" s="215"/>
      <c r="AK330" s="215"/>
      <c r="AL330" s="233"/>
      <c r="AM330" s="215"/>
      <c r="AN330" s="215"/>
      <c r="AO330" s="5"/>
      <c r="AP330" s="5"/>
      <c r="AQ330" s="308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</row>
    <row r="331" spans="1:92" s="1" customFormat="1" ht="12">
      <c r="A331" s="5"/>
      <c r="B331" s="287"/>
      <c r="C331" s="287"/>
      <c r="D331" s="287"/>
      <c r="E331" s="349"/>
      <c r="F331" s="349"/>
      <c r="G331" s="341" t="s">
        <v>51</v>
      </c>
      <c r="H331" s="342"/>
      <c r="I331" s="28" t="s">
        <v>1874</v>
      </c>
      <c r="J331" s="59">
        <v>1</v>
      </c>
      <c r="K331" s="314"/>
      <c r="L331" s="308"/>
      <c r="M331" s="308"/>
      <c r="N331" s="343"/>
      <c r="O331" s="308"/>
      <c r="P331" s="343"/>
      <c r="Q331" s="343"/>
      <c r="R331" s="308"/>
      <c r="S331" s="308"/>
      <c r="T331" s="344"/>
      <c r="U331" s="343"/>
      <c r="V331" s="308"/>
      <c r="W331" s="343"/>
      <c r="X331" s="344"/>
      <c r="Y331" s="21"/>
      <c r="Z331" s="215"/>
      <c r="AA331" s="230"/>
      <c r="AB331" s="224"/>
      <c r="AC331" s="232"/>
      <c r="AD331" s="208"/>
      <c r="AE331" s="215"/>
      <c r="AF331" s="208"/>
      <c r="AG331" s="215"/>
      <c r="AH331" s="215"/>
      <c r="AI331" s="233"/>
      <c r="AJ331" s="215"/>
      <c r="AK331" s="215"/>
      <c r="AL331" s="233"/>
      <c r="AM331" s="215"/>
      <c r="AN331" s="215"/>
      <c r="AO331" s="5"/>
      <c r="AP331" s="5"/>
      <c r="AQ331" s="308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</row>
    <row r="332" spans="1:92" s="1" customFormat="1" ht="12">
      <c r="A332" s="5"/>
      <c r="B332" s="287"/>
      <c r="C332" s="287"/>
      <c r="D332" s="287"/>
      <c r="E332" s="349"/>
      <c r="F332" s="349"/>
      <c r="G332" s="44"/>
      <c r="H332" s="22" t="s">
        <v>742</v>
      </c>
      <c r="I332" s="21" t="s">
        <v>743</v>
      </c>
      <c r="J332" s="26"/>
      <c r="K332" s="314"/>
      <c r="L332" s="308"/>
      <c r="M332" s="308"/>
      <c r="N332" s="343"/>
      <c r="O332" s="308"/>
      <c r="P332" s="343"/>
      <c r="Q332" s="343"/>
      <c r="R332" s="308"/>
      <c r="S332" s="308"/>
      <c r="T332" s="344"/>
      <c r="U332" s="343"/>
      <c r="V332" s="308"/>
      <c r="W332" s="343"/>
      <c r="X332" s="344"/>
      <c r="Y332" s="21"/>
      <c r="Z332" s="215"/>
      <c r="AA332" s="230"/>
      <c r="AB332" s="224"/>
      <c r="AC332" s="232"/>
      <c r="AD332" s="208"/>
      <c r="AE332" s="215"/>
      <c r="AF332" s="208"/>
      <c r="AG332" s="215"/>
      <c r="AH332" s="215"/>
      <c r="AI332" s="233"/>
      <c r="AJ332" s="215"/>
      <c r="AK332" s="215"/>
      <c r="AL332" s="233"/>
      <c r="AM332" s="215"/>
      <c r="AN332" s="215"/>
      <c r="AO332" s="5"/>
      <c r="AP332" s="5"/>
      <c r="AQ332" s="308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</row>
    <row r="333" spans="1:92" s="1" customFormat="1" ht="12">
      <c r="A333" s="5"/>
      <c r="B333" s="287"/>
      <c r="C333" s="287"/>
      <c r="D333" s="287"/>
      <c r="E333" s="349"/>
      <c r="F333" s="349"/>
      <c r="G333" s="44"/>
      <c r="H333" s="22" t="s">
        <v>1905</v>
      </c>
      <c r="I333" s="55" t="s">
        <v>1872</v>
      </c>
      <c r="J333" s="58">
        <v>8</v>
      </c>
      <c r="K333" s="314"/>
      <c r="L333" s="308"/>
      <c r="M333" s="308"/>
      <c r="N333" s="343"/>
      <c r="O333" s="308"/>
      <c r="P333" s="343"/>
      <c r="Q333" s="343"/>
      <c r="R333" s="308"/>
      <c r="S333" s="308"/>
      <c r="T333" s="344"/>
      <c r="U333" s="343"/>
      <c r="V333" s="308"/>
      <c r="W333" s="343"/>
      <c r="X333" s="344"/>
      <c r="Y333" s="21"/>
      <c r="Z333" s="215"/>
      <c r="AA333" s="230"/>
      <c r="AB333" s="224"/>
      <c r="AC333" s="232"/>
      <c r="AD333" s="208"/>
      <c r="AE333" s="215"/>
      <c r="AF333" s="208"/>
      <c r="AG333" s="215"/>
      <c r="AH333" s="215"/>
      <c r="AI333" s="233"/>
      <c r="AJ333" s="215"/>
      <c r="AK333" s="215"/>
      <c r="AL333" s="233"/>
      <c r="AM333" s="215"/>
      <c r="AN333" s="215"/>
      <c r="AO333" s="5"/>
      <c r="AP333" s="5"/>
      <c r="AQ333" s="308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</row>
    <row r="334" spans="1:92" s="1" customFormat="1" ht="12">
      <c r="A334" s="5"/>
      <c r="B334" s="287"/>
      <c r="C334" s="287"/>
      <c r="D334" s="287"/>
      <c r="E334" s="349"/>
      <c r="F334" s="349"/>
      <c r="G334" s="43"/>
      <c r="H334" s="22" t="s">
        <v>1848</v>
      </c>
      <c r="I334" s="28" t="s">
        <v>502</v>
      </c>
      <c r="J334" s="59">
        <v>5</v>
      </c>
      <c r="K334" s="314"/>
      <c r="L334" s="308"/>
      <c r="M334" s="308"/>
      <c r="N334" s="343"/>
      <c r="O334" s="308"/>
      <c r="P334" s="343"/>
      <c r="Q334" s="343"/>
      <c r="R334" s="308"/>
      <c r="S334" s="308"/>
      <c r="T334" s="344"/>
      <c r="U334" s="343"/>
      <c r="V334" s="308"/>
      <c r="W334" s="343"/>
      <c r="X334" s="344"/>
      <c r="Y334" s="21"/>
      <c r="Z334" s="215"/>
      <c r="AA334" s="230"/>
      <c r="AB334" s="224"/>
      <c r="AC334" s="232"/>
      <c r="AD334" s="208"/>
      <c r="AE334" s="215"/>
      <c r="AF334" s="208"/>
      <c r="AG334" s="215"/>
      <c r="AH334" s="215"/>
      <c r="AI334" s="233"/>
      <c r="AJ334" s="215"/>
      <c r="AK334" s="215"/>
      <c r="AL334" s="233"/>
      <c r="AM334" s="215"/>
      <c r="AN334" s="215"/>
      <c r="AO334" s="5"/>
      <c r="AP334" s="5"/>
      <c r="AQ334" s="308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</row>
    <row r="335" spans="1:92" s="1" customFormat="1" ht="12">
      <c r="A335" s="5"/>
      <c r="B335" s="287"/>
      <c r="C335" s="287"/>
      <c r="D335" s="287"/>
      <c r="E335" s="349"/>
      <c r="F335" s="349"/>
      <c r="G335" s="341" t="s">
        <v>827</v>
      </c>
      <c r="H335" s="342"/>
      <c r="I335" s="55" t="s">
        <v>851</v>
      </c>
      <c r="J335" s="58">
        <v>8</v>
      </c>
      <c r="K335" s="314"/>
      <c r="L335" s="308"/>
      <c r="M335" s="308"/>
      <c r="N335" s="343"/>
      <c r="O335" s="308"/>
      <c r="P335" s="343"/>
      <c r="Q335" s="343"/>
      <c r="R335" s="308"/>
      <c r="S335" s="308"/>
      <c r="T335" s="344"/>
      <c r="U335" s="343"/>
      <c r="V335" s="308"/>
      <c r="W335" s="343"/>
      <c r="X335" s="344"/>
      <c r="Y335" s="21"/>
      <c r="Z335" s="215"/>
      <c r="AA335" s="230"/>
      <c r="AB335" s="224"/>
      <c r="AC335" s="232"/>
      <c r="AD335" s="208"/>
      <c r="AE335" s="215"/>
      <c r="AF335" s="208"/>
      <c r="AG335" s="215"/>
      <c r="AH335" s="215"/>
      <c r="AI335" s="233"/>
      <c r="AJ335" s="215"/>
      <c r="AK335" s="215"/>
      <c r="AL335" s="233"/>
      <c r="AM335" s="215"/>
      <c r="AN335" s="215"/>
      <c r="AO335" s="5"/>
      <c r="AP335" s="5"/>
      <c r="AQ335" s="308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</row>
    <row r="336" spans="1:92" s="1" customFormat="1" ht="12">
      <c r="A336" s="5"/>
      <c r="B336" s="287"/>
      <c r="C336" s="287"/>
      <c r="D336" s="287"/>
      <c r="E336" s="349"/>
      <c r="F336" s="349"/>
      <c r="G336" s="341" t="s">
        <v>163</v>
      </c>
      <c r="H336" s="342"/>
      <c r="I336" s="28" t="s">
        <v>502</v>
      </c>
      <c r="J336" s="59">
        <v>5</v>
      </c>
      <c r="K336" s="314"/>
      <c r="L336" s="308"/>
      <c r="M336" s="308"/>
      <c r="N336" s="343"/>
      <c r="O336" s="308"/>
      <c r="P336" s="343"/>
      <c r="Q336" s="343"/>
      <c r="R336" s="308"/>
      <c r="S336" s="308"/>
      <c r="T336" s="344"/>
      <c r="U336" s="343"/>
      <c r="V336" s="308"/>
      <c r="W336" s="343"/>
      <c r="X336" s="344"/>
      <c r="Y336" s="21"/>
      <c r="Z336" s="215"/>
      <c r="AA336" s="230"/>
      <c r="AB336" s="224"/>
      <c r="AC336" s="232"/>
      <c r="AD336" s="208"/>
      <c r="AE336" s="215"/>
      <c r="AF336" s="208"/>
      <c r="AG336" s="215"/>
      <c r="AH336" s="215"/>
      <c r="AI336" s="233"/>
      <c r="AJ336" s="215"/>
      <c r="AK336" s="215"/>
      <c r="AL336" s="233"/>
      <c r="AM336" s="215"/>
      <c r="AN336" s="215"/>
      <c r="AO336" s="5"/>
      <c r="AP336" s="5"/>
      <c r="AQ336" s="308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</row>
    <row r="337" spans="1:92" s="1" customFormat="1" ht="12">
      <c r="A337" s="5"/>
      <c r="B337" s="287"/>
      <c r="C337" s="287"/>
      <c r="D337" s="287"/>
      <c r="E337" s="349"/>
      <c r="F337" s="349"/>
      <c r="G337" s="341" t="s">
        <v>744</v>
      </c>
      <c r="H337" s="342"/>
      <c r="I337" s="21" t="s">
        <v>823</v>
      </c>
      <c r="J337" s="26">
        <v>200</v>
      </c>
      <c r="K337" s="314"/>
      <c r="L337" s="308"/>
      <c r="M337" s="308"/>
      <c r="N337" s="343"/>
      <c r="O337" s="308"/>
      <c r="P337" s="343"/>
      <c r="Q337" s="343"/>
      <c r="R337" s="308"/>
      <c r="S337" s="308"/>
      <c r="T337" s="344"/>
      <c r="U337" s="343"/>
      <c r="V337" s="308"/>
      <c r="W337" s="343"/>
      <c r="X337" s="344"/>
      <c r="Y337" s="21"/>
      <c r="Z337" s="215"/>
      <c r="AA337" s="230"/>
      <c r="AB337" s="224"/>
      <c r="AC337" s="232"/>
      <c r="AD337" s="208"/>
      <c r="AE337" s="215"/>
      <c r="AF337" s="208"/>
      <c r="AG337" s="215"/>
      <c r="AH337" s="215"/>
      <c r="AI337" s="233"/>
      <c r="AJ337" s="215"/>
      <c r="AK337" s="215"/>
      <c r="AL337" s="233"/>
      <c r="AM337" s="215"/>
      <c r="AN337" s="215"/>
      <c r="AO337" s="5"/>
      <c r="AP337" s="5"/>
      <c r="AQ337" s="308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</row>
    <row r="338" spans="1:92" s="1" customFormat="1" ht="3.75" customHeight="1">
      <c r="A338" s="5"/>
      <c r="B338" s="42"/>
      <c r="C338" s="41"/>
      <c r="D338" s="42"/>
      <c r="E338" s="40"/>
      <c r="F338" s="40"/>
      <c r="G338" s="42"/>
      <c r="H338" s="42"/>
      <c r="I338" s="42"/>
      <c r="J338" s="42"/>
      <c r="K338" s="42"/>
      <c r="L338" s="42"/>
      <c r="M338" s="42"/>
      <c r="N338" s="42"/>
      <c r="O338" s="42"/>
      <c r="P338" s="107"/>
      <c r="Q338" s="107"/>
      <c r="R338" s="42"/>
      <c r="S338" s="42"/>
      <c r="T338" s="110"/>
      <c r="U338" s="107"/>
      <c r="V338" s="42"/>
      <c r="W338" s="107"/>
      <c r="X338" s="110"/>
      <c r="Y338" s="42"/>
      <c r="Z338" s="215"/>
      <c r="AA338" s="230"/>
      <c r="AB338" s="224"/>
      <c r="AC338" s="232"/>
      <c r="AD338" s="208"/>
      <c r="AE338" s="215"/>
      <c r="AF338" s="208"/>
      <c r="AG338" s="215"/>
      <c r="AH338" s="215"/>
      <c r="AI338" s="233"/>
      <c r="AJ338" s="215"/>
      <c r="AK338" s="215"/>
      <c r="AL338" s="233"/>
      <c r="AM338" s="215"/>
      <c r="AN338" s="215"/>
      <c r="AO338" s="5"/>
      <c r="AP338" s="5"/>
      <c r="AQ338" s="42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</row>
    <row r="339" spans="1:92" s="1" customFormat="1" ht="12" customHeight="1">
      <c r="A339" s="5"/>
      <c r="B339" s="287" t="s">
        <v>1870</v>
      </c>
      <c r="C339" s="287">
        <v>5</v>
      </c>
      <c r="D339" s="287">
        <v>60</v>
      </c>
      <c r="E339" s="345" t="s">
        <v>21</v>
      </c>
      <c r="F339" s="345" t="s">
        <v>425</v>
      </c>
      <c r="G339" s="341" t="s">
        <v>603</v>
      </c>
      <c r="H339" s="342"/>
      <c r="I339" s="55" t="s">
        <v>851</v>
      </c>
      <c r="J339" s="58">
        <v>1</v>
      </c>
      <c r="K339" s="314"/>
      <c r="L339" s="308">
        <v>5</v>
      </c>
      <c r="M339" s="308"/>
      <c r="N339" s="343">
        <v>9</v>
      </c>
      <c r="O339" s="308"/>
      <c r="P339" s="343"/>
      <c r="Q339" s="343"/>
      <c r="R339" s="308"/>
      <c r="S339" s="308"/>
      <c r="T339" s="344"/>
      <c r="U339" s="343"/>
      <c r="V339" s="308"/>
      <c r="W339" s="343"/>
      <c r="X339" s="344"/>
      <c r="Y339" s="21"/>
      <c r="Z339" s="215"/>
      <c r="AA339" s="230"/>
      <c r="AB339" s="224"/>
      <c r="AC339" s="232"/>
      <c r="AD339" s="208"/>
      <c r="AE339" s="215"/>
      <c r="AF339" s="208"/>
      <c r="AG339" s="215"/>
      <c r="AH339" s="215"/>
      <c r="AI339" s="233"/>
      <c r="AJ339" s="215"/>
      <c r="AK339" s="215"/>
      <c r="AL339" s="233"/>
      <c r="AM339" s="215"/>
      <c r="AN339" s="215"/>
      <c r="AO339" s="5"/>
      <c r="AP339" s="5"/>
      <c r="AQ339" s="308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</row>
    <row r="340" spans="1:92" s="1" customFormat="1" ht="12">
      <c r="A340" s="5"/>
      <c r="B340" s="287"/>
      <c r="C340" s="287"/>
      <c r="D340" s="287"/>
      <c r="E340" s="346"/>
      <c r="F340" s="346"/>
      <c r="G340" s="353" t="s">
        <v>508</v>
      </c>
      <c r="H340" s="342"/>
      <c r="I340" s="21" t="s">
        <v>1106</v>
      </c>
      <c r="J340" s="26">
        <v>5</v>
      </c>
      <c r="K340" s="314"/>
      <c r="L340" s="308"/>
      <c r="M340" s="308"/>
      <c r="N340" s="343"/>
      <c r="O340" s="308"/>
      <c r="P340" s="343"/>
      <c r="Q340" s="343"/>
      <c r="R340" s="308"/>
      <c r="S340" s="308"/>
      <c r="T340" s="344"/>
      <c r="U340" s="343"/>
      <c r="V340" s="308"/>
      <c r="W340" s="343"/>
      <c r="X340" s="344"/>
      <c r="Y340" s="21"/>
      <c r="Z340" s="215"/>
      <c r="AA340" s="230"/>
      <c r="AB340" s="224"/>
      <c r="AC340" s="232"/>
      <c r="AD340" s="208"/>
      <c r="AE340" s="215"/>
      <c r="AF340" s="208"/>
      <c r="AG340" s="215"/>
      <c r="AH340" s="215"/>
      <c r="AI340" s="233"/>
      <c r="AJ340" s="215"/>
      <c r="AK340" s="215"/>
      <c r="AL340" s="233"/>
      <c r="AM340" s="215"/>
      <c r="AN340" s="215"/>
      <c r="AO340" s="5"/>
      <c r="AP340" s="5"/>
      <c r="AQ340" s="308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</row>
    <row r="341" spans="1:92" s="1" customFormat="1" ht="12">
      <c r="A341" s="5"/>
      <c r="B341" s="287"/>
      <c r="C341" s="287"/>
      <c r="D341" s="287"/>
      <c r="E341" s="346"/>
      <c r="F341" s="346"/>
      <c r="G341" s="341" t="s">
        <v>747</v>
      </c>
      <c r="H341" s="342"/>
      <c r="I341" s="55" t="s">
        <v>851</v>
      </c>
      <c r="J341" s="58">
        <v>8</v>
      </c>
      <c r="K341" s="314"/>
      <c r="L341" s="308"/>
      <c r="M341" s="308"/>
      <c r="N341" s="343"/>
      <c r="O341" s="308"/>
      <c r="P341" s="343"/>
      <c r="Q341" s="343"/>
      <c r="R341" s="308"/>
      <c r="S341" s="308"/>
      <c r="T341" s="344"/>
      <c r="U341" s="343"/>
      <c r="V341" s="308"/>
      <c r="W341" s="343"/>
      <c r="X341" s="344"/>
      <c r="Y341" s="21"/>
      <c r="Z341" s="215"/>
      <c r="AA341" s="230"/>
      <c r="AB341" s="224"/>
      <c r="AC341" s="232"/>
      <c r="AD341" s="208"/>
      <c r="AE341" s="215"/>
      <c r="AF341" s="208"/>
      <c r="AG341" s="215"/>
      <c r="AH341" s="215"/>
      <c r="AI341" s="233"/>
      <c r="AJ341" s="215"/>
      <c r="AK341" s="215"/>
      <c r="AL341" s="233"/>
      <c r="AM341" s="215"/>
      <c r="AN341" s="215"/>
      <c r="AO341" s="5"/>
      <c r="AP341" s="5"/>
      <c r="AQ341" s="308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</row>
    <row r="342" spans="1:92" s="1" customFormat="1" ht="3.75" customHeight="1">
      <c r="A342" s="5"/>
      <c r="B342" s="42"/>
      <c r="C342" s="41"/>
      <c r="D342" s="42"/>
      <c r="E342" s="40"/>
      <c r="F342" s="40"/>
      <c r="G342" s="42"/>
      <c r="H342" s="42"/>
      <c r="I342" s="42"/>
      <c r="J342" s="42"/>
      <c r="K342" s="42"/>
      <c r="L342" s="42"/>
      <c r="M342" s="42"/>
      <c r="N342" s="42"/>
      <c r="O342" s="42"/>
      <c r="P342" s="107"/>
      <c r="Q342" s="107"/>
      <c r="R342" s="42"/>
      <c r="S342" s="42"/>
      <c r="T342" s="110"/>
      <c r="U342" s="107"/>
      <c r="V342" s="42"/>
      <c r="W342" s="107"/>
      <c r="X342" s="110"/>
      <c r="Y342" s="42"/>
      <c r="Z342" s="215"/>
      <c r="AA342" s="230"/>
      <c r="AB342" s="224"/>
      <c r="AC342" s="232"/>
      <c r="AD342" s="208"/>
      <c r="AE342" s="215"/>
      <c r="AF342" s="208"/>
      <c r="AG342" s="215"/>
      <c r="AH342" s="215"/>
      <c r="AI342" s="233"/>
      <c r="AJ342" s="215"/>
      <c r="AK342" s="215"/>
      <c r="AL342" s="233"/>
      <c r="AM342" s="215"/>
      <c r="AN342" s="215"/>
      <c r="AO342" s="5"/>
      <c r="AP342" s="5"/>
      <c r="AQ342" s="42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</row>
    <row r="343" spans="1:92" s="1" customFormat="1" ht="12" customHeight="1">
      <c r="A343" s="5"/>
      <c r="B343" s="358" t="s">
        <v>1623</v>
      </c>
      <c r="C343" s="358" t="s">
        <v>663</v>
      </c>
      <c r="D343" s="358">
        <v>60</v>
      </c>
      <c r="E343" s="345" t="s">
        <v>22</v>
      </c>
      <c r="F343" s="345" t="s">
        <v>426</v>
      </c>
      <c r="G343" s="341" t="s">
        <v>505</v>
      </c>
      <c r="H343" s="342"/>
      <c r="I343" s="21" t="s">
        <v>529</v>
      </c>
      <c r="J343" s="26">
        <v>5</v>
      </c>
      <c r="K343" s="314"/>
      <c r="L343" s="308"/>
      <c r="M343" s="308">
        <v>5</v>
      </c>
      <c r="N343" s="343">
        <v>8</v>
      </c>
      <c r="O343" s="308"/>
      <c r="P343" s="343"/>
      <c r="Q343" s="343"/>
      <c r="R343" s="308"/>
      <c r="S343" s="308"/>
      <c r="T343" s="344">
        <v>10</v>
      </c>
      <c r="U343" s="343">
        <v>5</v>
      </c>
      <c r="V343" s="308"/>
      <c r="W343" s="343"/>
      <c r="X343" s="344"/>
      <c r="Y343" s="21"/>
      <c r="Z343" s="215"/>
      <c r="AA343" s="230"/>
      <c r="AB343" s="224"/>
      <c r="AC343" s="232"/>
      <c r="AD343" s="208"/>
      <c r="AE343" s="215"/>
      <c r="AF343" s="208"/>
      <c r="AG343" s="215"/>
      <c r="AH343" s="215"/>
      <c r="AI343" s="233"/>
      <c r="AJ343" s="215"/>
      <c r="AK343" s="215"/>
      <c r="AL343" s="233"/>
      <c r="AM343" s="215"/>
      <c r="AN343" s="215"/>
      <c r="AO343" s="5"/>
      <c r="AP343" s="5"/>
      <c r="AQ343" s="308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</row>
    <row r="344" spans="1:92" s="1" customFormat="1" ht="12">
      <c r="A344" s="5"/>
      <c r="B344" s="358"/>
      <c r="C344" s="358"/>
      <c r="D344" s="358"/>
      <c r="E344" s="345"/>
      <c r="F344" s="345"/>
      <c r="G344" s="341" t="s">
        <v>48</v>
      </c>
      <c r="H344" s="342"/>
      <c r="I344" s="21" t="s">
        <v>129</v>
      </c>
      <c r="J344" s="26">
        <v>10</v>
      </c>
      <c r="K344" s="314"/>
      <c r="L344" s="308"/>
      <c r="M344" s="308"/>
      <c r="N344" s="343"/>
      <c r="O344" s="308"/>
      <c r="P344" s="343"/>
      <c r="Q344" s="343"/>
      <c r="R344" s="308"/>
      <c r="S344" s="308"/>
      <c r="T344" s="344"/>
      <c r="U344" s="343"/>
      <c r="V344" s="308"/>
      <c r="W344" s="343"/>
      <c r="X344" s="344"/>
      <c r="Y344" s="21"/>
      <c r="Z344" s="215"/>
      <c r="AA344" s="230"/>
      <c r="AB344" s="224"/>
      <c r="AC344" s="232"/>
      <c r="AD344" s="208"/>
      <c r="AE344" s="215"/>
      <c r="AF344" s="208"/>
      <c r="AG344" s="215"/>
      <c r="AH344" s="215"/>
      <c r="AI344" s="233"/>
      <c r="AJ344" s="215"/>
      <c r="AK344" s="215"/>
      <c r="AL344" s="233"/>
      <c r="AM344" s="215"/>
      <c r="AN344" s="215"/>
      <c r="AO344" s="5"/>
      <c r="AP344" s="5"/>
      <c r="AQ344" s="308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</row>
    <row r="345" spans="1:92" s="1" customFormat="1" ht="12">
      <c r="A345" s="5"/>
      <c r="B345" s="358"/>
      <c r="C345" s="358"/>
      <c r="D345" s="358"/>
      <c r="E345" s="345"/>
      <c r="F345" s="345"/>
      <c r="G345" s="44"/>
      <c r="H345" s="22" t="s">
        <v>1902</v>
      </c>
      <c r="I345" s="21" t="s">
        <v>1545</v>
      </c>
      <c r="J345" s="26"/>
      <c r="K345" s="314"/>
      <c r="L345" s="308"/>
      <c r="M345" s="308"/>
      <c r="N345" s="343"/>
      <c r="O345" s="308"/>
      <c r="P345" s="343"/>
      <c r="Q345" s="343"/>
      <c r="R345" s="308"/>
      <c r="S345" s="308"/>
      <c r="T345" s="344"/>
      <c r="U345" s="343"/>
      <c r="V345" s="308"/>
      <c r="W345" s="343"/>
      <c r="X345" s="344"/>
      <c r="Y345" s="21"/>
      <c r="Z345" s="215"/>
      <c r="AA345" s="230"/>
      <c r="AB345" s="224"/>
      <c r="AC345" s="232"/>
      <c r="AD345" s="208"/>
      <c r="AE345" s="215"/>
      <c r="AF345" s="208"/>
      <c r="AG345" s="215"/>
      <c r="AH345" s="215"/>
      <c r="AI345" s="233"/>
      <c r="AJ345" s="215"/>
      <c r="AK345" s="215"/>
      <c r="AL345" s="233"/>
      <c r="AM345" s="215"/>
      <c r="AN345" s="215"/>
      <c r="AO345" s="5"/>
      <c r="AP345" s="5"/>
      <c r="AQ345" s="308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</row>
    <row r="346" spans="1:92" s="1" customFormat="1" ht="12">
      <c r="A346" s="5"/>
      <c r="B346" s="358"/>
      <c r="C346" s="358"/>
      <c r="D346" s="358"/>
      <c r="E346" s="345"/>
      <c r="F346" s="345"/>
      <c r="G346" s="44"/>
      <c r="H346" s="22" t="s">
        <v>1903</v>
      </c>
      <c r="I346" s="21" t="s">
        <v>1545</v>
      </c>
      <c r="J346" s="26"/>
      <c r="K346" s="314"/>
      <c r="L346" s="308"/>
      <c r="M346" s="308"/>
      <c r="N346" s="343"/>
      <c r="O346" s="308"/>
      <c r="P346" s="343"/>
      <c r="Q346" s="343"/>
      <c r="R346" s="308"/>
      <c r="S346" s="308"/>
      <c r="T346" s="344"/>
      <c r="U346" s="343"/>
      <c r="V346" s="308"/>
      <c r="W346" s="343"/>
      <c r="X346" s="344"/>
      <c r="Y346" s="31"/>
      <c r="Z346" s="215"/>
      <c r="AA346" s="230"/>
      <c r="AB346" s="224"/>
      <c r="AC346" s="232"/>
      <c r="AD346" s="208"/>
      <c r="AE346" s="215"/>
      <c r="AF346" s="208"/>
      <c r="AG346" s="215"/>
      <c r="AH346" s="215"/>
      <c r="AI346" s="233"/>
      <c r="AJ346" s="215"/>
      <c r="AK346" s="215"/>
      <c r="AL346" s="233"/>
      <c r="AM346" s="215"/>
      <c r="AN346" s="215"/>
      <c r="AO346" s="5"/>
      <c r="AP346" s="5"/>
      <c r="AQ346" s="308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</row>
    <row r="347" spans="1:92" s="1" customFormat="1" ht="12">
      <c r="A347" s="5"/>
      <c r="B347" s="358"/>
      <c r="C347" s="358"/>
      <c r="D347" s="358"/>
      <c r="E347" s="345"/>
      <c r="F347" s="345"/>
      <c r="G347" s="341" t="s">
        <v>1905</v>
      </c>
      <c r="H347" s="342"/>
      <c r="I347" s="55" t="s">
        <v>1872</v>
      </c>
      <c r="J347" s="58">
        <v>8</v>
      </c>
      <c r="K347" s="314"/>
      <c r="L347" s="308"/>
      <c r="M347" s="308"/>
      <c r="N347" s="343"/>
      <c r="O347" s="308"/>
      <c r="P347" s="343"/>
      <c r="Q347" s="343"/>
      <c r="R347" s="308"/>
      <c r="S347" s="308"/>
      <c r="T347" s="344"/>
      <c r="U347" s="343"/>
      <c r="V347" s="308"/>
      <c r="W347" s="343"/>
      <c r="X347" s="344"/>
      <c r="Y347" s="21"/>
      <c r="Z347" s="215"/>
      <c r="AA347" s="230"/>
      <c r="AB347" s="224"/>
      <c r="AC347" s="232"/>
      <c r="AD347" s="208"/>
      <c r="AE347" s="215"/>
      <c r="AF347" s="208"/>
      <c r="AG347" s="215"/>
      <c r="AH347" s="215"/>
      <c r="AI347" s="233"/>
      <c r="AJ347" s="215"/>
      <c r="AK347" s="215"/>
      <c r="AL347" s="233"/>
      <c r="AM347" s="215"/>
      <c r="AN347" s="215"/>
      <c r="AO347" s="5"/>
      <c r="AP347" s="5"/>
      <c r="AQ347" s="308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</row>
    <row r="348" spans="1:92" s="1" customFormat="1" ht="12">
      <c r="A348" s="5"/>
      <c r="B348" s="358"/>
      <c r="C348" s="358"/>
      <c r="D348" s="358"/>
      <c r="E348" s="345"/>
      <c r="F348" s="345"/>
      <c r="G348" s="341" t="s">
        <v>1848</v>
      </c>
      <c r="H348" s="342"/>
      <c r="I348" s="28" t="s">
        <v>1874</v>
      </c>
      <c r="J348" s="59">
        <v>5</v>
      </c>
      <c r="K348" s="314"/>
      <c r="L348" s="308"/>
      <c r="M348" s="308"/>
      <c r="N348" s="343"/>
      <c r="O348" s="308"/>
      <c r="P348" s="343"/>
      <c r="Q348" s="343"/>
      <c r="R348" s="308"/>
      <c r="S348" s="308"/>
      <c r="T348" s="344"/>
      <c r="U348" s="343"/>
      <c r="V348" s="308"/>
      <c r="W348" s="343"/>
      <c r="X348" s="344"/>
      <c r="Y348" s="21"/>
      <c r="Z348" s="215"/>
      <c r="AA348" s="230"/>
      <c r="AB348" s="224"/>
      <c r="AC348" s="232"/>
      <c r="AD348" s="208"/>
      <c r="AE348" s="215"/>
      <c r="AF348" s="208"/>
      <c r="AG348" s="215"/>
      <c r="AH348" s="215"/>
      <c r="AI348" s="233"/>
      <c r="AJ348" s="215"/>
      <c r="AK348" s="215"/>
      <c r="AL348" s="233"/>
      <c r="AM348" s="215"/>
      <c r="AN348" s="215"/>
      <c r="AO348" s="5"/>
      <c r="AP348" s="5"/>
      <c r="AQ348" s="308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</row>
    <row r="349" spans="1:92" s="1" customFormat="1" ht="12">
      <c r="A349" s="5"/>
      <c r="B349" s="358"/>
      <c r="C349" s="358"/>
      <c r="D349" s="358"/>
      <c r="E349" s="345"/>
      <c r="F349" s="345"/>
      <c r="G349" s="341" t="s">
        <v>748</v>
      </c>
      <c r="H349" s="342"/>
      <c r="I349" s="21" t="s">
        <v>906</v>
      </c>
      <c r="J349" s="26" t="s">
        <v>593</v>
      </c>
      <c r="K349" s="314"/>
      <c r="L349" s="308"/>
      <c r="M349" s="308"/>
      <c r="N349" s="343"/>
      <c r="O349" s="308"/>
      <c r="P349" s="343"/>
      <c r="Q349" s="343"/>
      <c r="R349" s="308"/>
      <c r="S349" s="308"/>
      <c r="T349" s="344"/>
      <c r="U349" s="343"/>
      <c r="V349" s="308"/>
      <c r="W349" s="343"/>
      <c r="X349" s="344"/>
      <c r="Y349" s="21"/>
      <c r="Z349" s="215"/>
      <c r="AA349" s="230"/>
      <c r="AB349" s="224"/>
      <c r="AC349" s="232"/>
      <c r="AD349" s="208"/>
      <c r="AE349" s="215"/>
      <c r="AF349" s="208"/>
      <c r="AG349" s="215"/>
      <c r="AH349" s="215"/>
      <c r="AI349" s="233"/>
      <c r="AJ349" s="215"/>
      <c r="AK349" s="215"/>
      <c r="AL349" s="233"/>
      <c r="AM349" s="215"/>
      <c r="AN349" s="215"/>
      <c r="AO349" s="5"/>
      <c r="AP349" s="5"/>
      <c r="AQ349" s="308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</row>
    <row r="350" spans="1:92" s="1" customFormat="1" ht="3.75" customHeight="1">
      <c r="A350" s="5"/>
      <c r="B350" s="42"/>
      <c r="C350" s="41"/>
      <c r="D350" s="42"/>
      <c r="E350" s="40"/>
      <c r="F350" s="40"/>
      <c r="G350" s="42"/>
      <c r="H350" s="42"/>
      <c r="I350" s="42"/>
      <c r="J350" s="42"/>
      <c r="K350" s="42"/>
      <c r="L350" s="42"/>
      <c r="M350" s="42"/>
      <c r="N350" s="42"/>
      <c r="O350" s="42"/>
      <c r="P350" s="107"/>
      <c r="Q350" s="107"/>
      <c r="R350" s="42"/>
      <c r="S350" s="42"/>
      <c r="T350" s="110"/>
      <c r="U350" s="107"/>
      <c r="V350" s="42"/>
      <c r="W350" s="107"/>
      <c r="X350" s="110"/>
      <c r="Y350" s="42"/>
      <c r="Z350" s="215"/>
      <c r="AA350" s="230"/>
      <c r="AB350" s="224"/>
      <c r="AC350" s="232"/>
      <c r="AD350" s="208"/>
      <c r="AE350" s="215"/>
      <c r="AF350" s="208"/>
      <c r="AG350" s="215"/>
      <c r="AH350" s="215"/>
      <c r="AI350" s="233"/>
      <c r="AJ350" s="215"/>
      <c r="AK350" s="215"/>
      <c r="AL350" s="233"/>
      <c r="AM350" s="215"/>
      <c r="AN350" s="215"/>
      <c r="AO350" s="5"/>
      <c r="AP350" s="5"/>
      <c r="AQ350" s="42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</row>
    <row r="351" spans="1:92" s="1" customFormat="1" ht="12" customHeight="1">
      <c r="A351" s="5"/>
      <c r="B351" s="287" t="s">
        <v>1863</v>
      </c>
      <c r="C351" s="287">
        <v>4</v>
      </c>
      <c r="D351" s="287">
        <v>60</v>
      </c>
      <c r="E351" s="346" t="s">
        <v>1757</v>
      </c>
      <c r="F351" s="345" t="s">
        <v>1129</v>
      </c>
      <c r="G351" s="341" t="s">
        <v>506</v>
      </c>
      <c r="H351" s="342"/>
      <c r="I351" s="21" t="s">
        <v>130</v>
      </c>
      <c r="J351" s="26">
        <v>10</v>
      </c>
      <c r="K351" s="314"/>
      <c r="L351" s="308"/>
      <c r="M351" s="308">
        <v>5</v>
      </c>
      <c r="N351" s="343">
        <v>8</v>
      </c>
      <c r="O351" s="308"/>
      <c r="P351" s="343">
        <v>10</v>
      </c>
      <c r="Q351" s="343"/>
      <c r="R351" s="308"/>
      <c r="S351" s="308"/>
      <c r="T351" s="344"/>
      <c r="U351" s="343"/>
      <c r="V351" s="308"/>
      <c r="W351" s="343"/>
      <c r="X351" s="344"/>
      <c r="Y351" s="21"/>
      <c r="Z351" s="215"/>
      <c r="AA351" s="230"/>
      <c r="AB351" s="224"/>
      <c r="AC351" s="232"/>
      <c r="AD351" s="208"/>
      <c r="AE351" s="215"/>
      <c r="AF351" s="208"/>
      <c r="AG351" s="215"/>
      <c r="AH351" s="215"/>
      <c r="AI351" s="233"/>
      <c r="AJ351" s="215"/>
      <c r="AK351" s="215"/>
      <c r="AL351" s="233"/>
      <c r="AM351" s="215"/>
      <c r="AN351" s="215"/>
      <c r="AO351" s="5"/>
      <c r="AP351" s="5"/>
      <c r="AQ351" s="308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</row>
    <row r="352" spans="1:92" s="1" customFormat="1" ht="12">
      <c r="A352" s="5"/>
      <c r="B352" s="287"/>
      <c r="C352" s="287"/>
      <c r="D352" s="287"/>
      <c r="E352" s="346"/>
      <c r="F352" s="346"/>
      <c r="G352" s="341" t="s">
        <v>1686</v>
      </c>
      <c r="H352" s="342"/>
      <c r="I352" s="21" t="s">
        <v>1687</v>
      </c>
      <c r="J352" s="26"/>
      <c r="K352" s="314"/>
      <c r="L352" s="308"/>
      <c r="M352" s="308"/>
      <c r="N352" s="343"/>
      <c r="O352" s="308"/>
      <c r="P352" s="343"/>
      <c r="Q352" s="343"/>
      <c r="R352" s="308"/>
      <c r="S352" s="308"/>
      <c r="T352" s="344"/>
      <c r="U352" s="343"/>
      <c r="V352" s="308"/>
      <c r="W352" s="343"/>
      <c r="X352" s="344"/>
      <c r="Y352" s="21"/>
      <c r="Z352" s="215"/>
      <c r="AA352" s="230"/>
      <c r="AB352" s="224"/>
      <c r="AC352" s="232"/>
      <c r="AD352" s="208"/>
      <c r="AE352" s="215"/>
      <c r="AF352" s="208"/>
      <c r="AG352" s="215"/>
      <c r="AH352" s="215"/>
      <c r="AI352" s="233"/>
      <c r="AJ352" s="215"/>
      <c r="AK352" s="215"/>
      <c r="AL352" s="233"/>
      <c r="AM352" s="215"/>
      <c r="AN352" s="215"/>
      <c r="AO352" s="5"/>
      <c r="AP352" s="5"/>
      <c r="AQ352" s="308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</row>
    <row r="353" spans="1:92" s="1" customFormat="1" ht="12">
      <c r="A353" s="5"/>
      <c r="B353" s="287"/>
      <c r="C353" s="287"/>
      <c r="D353" s="287"/>
      <c r="E353" s="346"/>
      <c r="F353" s="346"/>
      <c r="G353" s="341" t="s">
        <v>1905</v>
      </c>
      <c r="H353" s="342"/>
      <c r="I353" s="55" t="s">
        <v>851</v>
      </c>
      <c r="J353" s="58">
        <v>8</v>
      </c>
      <c r="K353" s="314"/>
      <c r="L353" s="308"/>
      <c r="M353" s="308"/>
      <c r="N353" s="343"/>
      <c r="O353" s="308"/>
      <c r="P353" s="343"/>
      <c r="Q353" s="343"/>
      <c r="R353" s="308"/>
      <c r="S353" s="308"/>
      <c r="T353" s="344"/>
      <c r="U353" s="343"/>
      <c r="V353" s="308"/>
      <c r="W353" s="343"/>
      <c r="X353" s="344"/>
      <c r="Y353" s="21"/>
      <c r="Z353" s="215"/>
      <c r="AA353" s="230"/>
      <c r="AB353" s="224"/>
      <c r="AC353" s="232"/>
      <c r="AD353" s="208"/>
      <c r="AE353" s="215"/>
      <c r="AF353" s="208"/>
      <c r="AG353" s="215"/>
      <c r="AH353" s="215"/>
      <c r="AI353" s="233"/>
      <c r="AJ353" s="215"/>
      <c r="AK353" s="215"/>
      <c r="AL353" s="233"/>
      <c r="AM353" s="215"/>
      <c r="AN353" s="215"/>
      <c r="AO353" s="5"/>
      <c r="AP353" s="5"/>
      <c r="AQ353" s="308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</row>
    <row r="354" spans="1:92" s="1" customFormat="1" ht="12">
      <c r="A354" s="5"/>
      <c r="B354" s="287"/>
      <c r="C354" s="287"/>
      <c r="D354" s="287"/>
      <c r="E354" s="346"/>
      <c r="F354" s="346"/>
      <c r="G354" s="341" t="s">
        <v>1848</v>
      </c>
      <c r="H354" s="342"/>
      <c r="I354" s="28" t="s">
        <v>1874</v>
      </c>
      <c r="J354" s="59">
        <v>5</v>
      </c>
      <c r="K354" s="314"/>
      <c r="L354" s="308"/>
      <c r="M354" s="308"/>
      <c r="N354" s="343"/>
      <c r="O354" s="308"/>
      <c r="P354" s="343"/>
      <c r="Q354" s="343"/>
      <c r="R354" s="308"/>
      <c r="S354" s="308"/>
      <c r="T354" s="344"/>
      <c r="U354" s="343"/>
      <c r="V354" s="308"/>
      <c r="W354" s="343"/>
      <c r="X354" s="344"/>
      <c r="Y354" s="21"/>
      <c r="Z354" s="215"/>
      <c r="AA354" s="230"/>
      <c r="AB354" s="224"/>
      <c r="AC354" s="232"/>
      <c r="AD354" s="208"/>
      <c r="AE354" s="215"/>
      <c r="AF354" s="208"/>
      <c r="AG354" s="215"/>
      <c r="AH354" s="215"/>
      <c r="AI354" s="233"/>
      <c r="AJ354" s="215"/>
      <c r="AK354" s="215"/>
      <c r="AL354" s="233"/>
      <c r="AM354" s="215"/>
      <c r="AN354" s="215"/>
      <c r="AO354" s="5"/>
      <c r="AP354" s="5"/>
      <c r="AQ354" s="308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</row>
    <row r="355" spans="1:92" s="1" customFormat="1" ht="12">
      <c r="A355" s="5"/>
      <c r="B355" s="287"/>
      <c r="C355" s="287"/>
      <c r="D355" s="287"/>
      <c r="E355" s="346"/>
      <c r="F355" s="346"/>
      <c r="G355" s="341" t="s">
        <v>1688</v>
      </c>
      <c r="H355" s="342"/>
      <c r="I355" s="21" t="s">
        <v>906</v>
      </c>
      <c r="J355" s="26" t="s">
        <v>593</v>
      </c>
      <c r="K355" s="314"/>
      <c r="L355" s="308"/>
      <c r="M355" s="308"/>
      <c r="N355" s="343"/>
      <c r="O355" s="308"/>
      <c r="P355" s="343"/>
      <c r="Q355" s="343"/>
      <c r="R355" s="308"/>
      <c r="S355" s="308"/>
      <c r="T355" s="344"/>
      <c r="U355" s="343"/>
      <c r="V355" s="308"/>
      <c r="W355" s="343"/>
      <c r="X355" s="344"/>
      <c r="Y355" s="21"/>
      <c r="Z355" s="215"/>
      <c r="AA355" s="230"/>
      <c r="AB355" s="224"/>
      <c r="AC355" s="232"/>
      <c r="AD355" s="208"/>
      <c r="AE355" s="215"/>
      <c r="AF355" s="208"/>
      <c r="AG355" s="215"/>
      <c r="AH355" s="215"/>
      <c r="AI355" s="233"/>
      <c r="AJ355" s="215"/>
      <c r="AK355" s="215"/>
      <c r="AL355" s="233"/>
      <c r="AM355" s="215"/>
      <c r="AN355" s="215"/>
      <c r="AO355" s="5"/>
      <c r="AP355" s="5"/>
      <c r="AQ355" s="308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</row>
    <row r="356" spans="1:92" s="1" customFormat="1" ht="3.75" customHeight="1">
      <c r="A356" s="5"/>
      <c r="B356" s="42"/>
      <c r="C356" s="41"/>
      <c r="D356" s="42"/>
      <c r="E356" s="40"/>
      <c r="F356" s="40"/>
      <c r="G356" s="42"/>
      <c r="H356" s="42"/>
      <c r="I356" s="42"/>
      <c r="J356" s="42"/>
      <c r="K356" s="42"/>
      <c r="L356" s="42"/>
      <c r="M356" s="42"/>
      <c r="N356" s="42"/>
      <c r="O356" s="42"/>
      <c r="P356" s="107"/>
      <c r="Q356" s="107"/>
      <c r="R356" s="42"/>
      <c r="S356" s="42"/>
      <c r="T356" s="110"/>
      <c r="U356" s="107"/>
      <c r="V356" s="42"/>
      <c r="W356" s="107"/>
      <c r="X356" s="110"/>
      <c r="Y356" s="42"/>
      <c r="Z356" s="215"/>
      <c r="AA356" s="230"/>
      <c r="AB356" s="224"/>
      <c r="AC356" s="232"/>
      <c r="AD356" s="208"/>
      <c r="AE356" s="215"/>
      <c r="AF356" s="208"/>
      <c r="AG356" s="215"/>
      <c r="AH356" s="215"/>
      <c r="AI356" s="233"/>
      <c r="AJ356" s="215"/>
      <c r="AK356" s="215"/>
      <c r="AL356" s="233"/>
      <c r="AM356" s="215"/>
      <c r="AN356" s="215"/>
      <c r="AO356" s="5"/>
      <c r="AP356" s="5"/>
      <c r="AQ356" s="42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</row>
    <row r="357" spans="1:92" s="1" customFormat="1" ht="12" customHeight="1">
      <c r="A357" s="5"/>
      <c r="B357" s="287" t="s">
        <v>1866</v>
      </c>
      <c r="C357" s="287">
        <v>5</v>
      </c>
      <c r="D357" s="287">
        <v>60</v>
      </c>
      <c r="E357" s="346" t="s">
        <v>177</v>
      </c>
      <c r="F357" s="346" t="s">
        <v>1130</v>
      </c>
      <c r="G357" s="341" t="s">
        <v>507</v>
      </c>
      <c r="H357" s="342"/>
      <c r="I357" s="55" t="s">
        <v>851</v>
      </c>
      <c r="J357" s="58">
        <v>1</v>
      </c>
      <c r="K357" s="314"/>
      <c r="L357" s="308"/>
      <c r="M357" s="308">
        <v>0</v>
      </c>
      <c r="N357" s="343">
        <v>9</v>
      </c>
      <c r="O357" s="308"/>
      <c r="P357" s="343"/>
      <c r="Q357" s="343"/>
      <c r="R357" s="308"/>
      <c r="S357" s="308"/>
      <c r="T357" s="344"/>
      <c r="U357" s="343"/>
      <c r="V357" s="308"/>
      <c r="W357" s="343"/>
      <c r="X357" s="344"/>
      <c r="Y357" s="21"/>
      <c r="Z357" s="215"/>
      <c r="AA357" s="230"/>
      <c r="AB357" s="224"/>
      <c r="AC357" s="232"/>
      <c r="AD357" s="208"/>
      <c r="AE357" s="215"/>
      <c r="AF357" s="208"/>
      <c r="AG357" s="215"/>
      <c r="AH357" s="215"/>
      <c r="AI357" s="233"/>
      <c r="AJ357" s="215"/>
      <c r="AK357" s="215"/>
      <c r="AL357" s="233"/>
      <c r="AM357" s="215"/>
      <c r="AN357" s="215"/>
      <c r="AO357" s="5"/>
      <c r="AP357" s="5"/>
      <c r="AQ357" s="308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</row>
    <row r="358" spans="1:92" s="1" customFormat="1" ht="12">
      <c r="A358" s="5"/>
      <c r="B358" s="287"/>
      <c r="C358" s="287"/>
      <c r="D358" s="287"/>
      <c r="E358" s="346"/>
      <c r="F358" s="346"/>
      <c r="G358" s="341" t="s">
        <v>566</v>
      </c>
      <c r="H358" s="342"/>
      <c r="I358" s="31" t="s">
        <v>903</v>
      </c>
      <c r="J358" s="26" t="s">
        <v>593</v>
      </c>
      <c r="K358" s="314"/>
      <c r="L358" s="308"/>
      <c r="M358" s="308"/>
      <c r="N358" s="343"/>
      <c r="O358" s="308"/>
      <c r="P358" s="343"/>
      <c r="Q358" s="343"/>
      <c r="R358" s="308"/>
      <c r="S358" s="308"/>
      <c r="T358" s="344"/>
      <c r="U358" s="343"/>
      <c r="V358" s="308"/>
      <c r="W358" s="343"/>
      <c r="X358" s="344"/>
      <c r="Y358" s="21"/>
      <c r="Z358" s="215"/>
      <c r="AA358" s="230"/>
      <c r="AB358" s="224"/>
      <c r="AC358" s="232"/>
      <c r="AD358" s="208"/>
      <c r="AE358" s="215"/>
      <c r="AF358" s="208"/>
      <c r="AG358" s="215"/>
      <c r="AH358" s="215"/>
      <c r="AI358" s="233"/>
      <c r="AJ358" s="215"/>
      <c r="AK358" s="215"/>
      <c r="AL358" s="233"/>
      <c r="AM358" s="215"/>
      <c r="AN358" s="215"/>
      <c r="AO358" s="5"/>
      <c r="AP358" s="5"/>
      <c r="AQ358" s="308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</row>
    <row r="359" spans="1:92" s="1" customFormat="1" ht="12">
      <c r="A359" s="5"/>
      <c r="B359" s="287"/>
      <c r="C359" s="287"/>
      <c r="D359" s="287"/>
      <c r="E359" s="346"/>
      <c r="F359" s="346"/>
      <c r="G359" s="341" t="s">
        <v>1883</v>
      </c>
      <c r="H359" s="342"/>
      <c r="I359" s="55" t="s">
        <v>851</v>
      </c>
      <c r="J359" s="58">
        <v>8</v>
      </c>
      <c r="K359" s="314"/>
      <c r="L359" s="308"/>
      <c r="M359" s="308"/>
      <c r="N359" s="343"/>
      <c r="O359" s="308"/>
      <c r="P359" s="343"/>
      <c r="Q359" s="343"/>
      <c r="R359" s="308"/>
      <c r="S359" s="308"/>
      <c r="T359" s="344"/>
      <c r="U359" s="343"/>
      <c r="V359" s="308"/>
      <c r="W359" s="343"/>
      <c r="X359" s="344"/>
      <c r="Y359" s="21"/>
      <c r="Z359" s="215"/>
      <c r="AA359" s="230"/>
      <c r="AB359" s="224"/>
      <c r="AC359" s="232"/>
      <c r="AD359" s="208"/>
      <c r="AE359" s="215"/>
      <c r="AF359" s="208"/>
      <c r="AG359" s="215"/>
      <c r="AH359" s="215"/>
      <c r="AI359" s="233"/>
      <c r="AJ359" s="215"/>
      <c r="AK359" s="215"/>
      <c r="AL359" s="233"/>
      <c r="AM359" s="215"/>
      <c r="AN359" s="215"/>
      <c r="AO359" s="5"/>
      <c r="AP359" s="5"/>
      <c r="AQ359" s="308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</row>
    <row r="360" spans="1:92" s="1" customFormat="1" ht="3.75" customHeight="1">
      <c r="A360" s="5"/>
      <c r="B360" s="42"/>
      <c r="C360" s="41"/>
      <c r="D360" s="42"/>
      <c r="E360" s="40"/>
      <c r="F360" s="40"/>
      <c r="G360" s="42"/>
      <c r="H360" s="42"/>
      <c r="I360" s="42"/>
      <c r="J360" s="42"/>
      <c r="K360" s="42"/>
      <c r="L360" s="42"/>
      <c r="M360" s="42"/>
      <c r="N360" s="42"/>
      <c r="O360" s="42"/>
      <c r="P360" s="107"/>
      <c r="Q360" s="107"/>
      <c r="R360" s="42"/>
      <c r="S360" s="42"/>
      <c r="T360" s="110"/>
      <c r="U360" s="107"/>
      <c r="V360" s="42"/>
      <c r="W360" s="107"/>
      <c r="X360" s="110"/>
      <c r="Y360" s="42"/>
      <c r="Z360" s="215"/>
      <c r="AA360" s="230"/>
      <c r="AB360" s="224"/>
      <c r="AC360" s="232"/>
      <c r="AD360" s="208"/>
      <c r="AE360" s="215"/>
      <c r="AF360" s="208"/>
      <c r="AG360" s="215"/>
      <c r="AH360" s="215"/>
      <c r="AI360" s="233"/>
      <c r="AJ360" s="215"/>
      <c r="AK360" s="215"/>
      <c r="AL360" s="233"/>
      <c r="AM360" s="215"/>
      <c r="AN360" s="215"/>
      <c r="AO360" s="5"/>
      <c r="AP360" s="5"/>
      <c r="AQ360" s="42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</row>
    <row r="361" spans="1:92" s="1" customFormat="1" ht="12" customHeight="1">
      <c r="A361" s="5"/>
      <c r="B361" s="287" t="s">
        <v>2124</v>
      </c>
      <c r="C361" s="314">
        <v>4</v>
      </c>
      <c r="D361" s="314">
        <v>80</v>
      </c>
      <c r="E361" s="348" t="s">
        <v>2128</v>
      </c>
      <c r="F361" s="348" t="s">
        <v>2129</v>
      </c>
      <c r="G361" s="341" t="s">
        <v>2121</v>
      </c>
      <c r="H361" s="342"/>
      <c r="I361" s="28" t="s">
        <v>2127</v>
      </c>
      <c r="J361" s="59">
        <v>5</v>
      </c>
      <c r="K361" s="314"/>
      <c r="L361" s="308"/>
      <c r="M361" s="308"/>
      <c r="N361" s="343"/>
      <c r="O361" s="308"/>
      <c r="P361" s="343"/>
      <c r="Q361" s="343"/>
      <c r="R361" s="308"/>
      <c r="S361" s="308"/>
      <c r="T361" s="344"/>
      <c r="U361" s="343"/>
      <c r="V361" s="308"/>
      <c r="W361" s="343"/>
      <c r="X361" s="344"/>
      <c r="Y361" s="21"/>
      <c r="Z361" s="215"/>
      <c r="AA361" s="340"/>
      <c r="AB361" s="347"/>
      <c r="AC361" s="232"/>
      <c r="AD361" s="208"/>
      <c r="AE361" s="215"/>
      <c r="AF361" s="208"/>
      <c r="AG361" s="215"/>
      <c r="AH361" s="215"/>
      <c r="AI361" s="233"/>
      <c r="AJ361" s="215"/>
      <c r="AK361" s="215"/>
      <c r="AL361" s="233"/>
      <c r="AM361" s="215"/>
      <c r="AN361" s="215"/>
      <c r="AO361" s="5"/>
      <c r="AP361" s="5"/>
      <c r="AQ361" s="308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</row>
    <row r="362" spans="1:92" s="1" customFormat="1" ht="12">
      <c r="A362" s="5"/>
      <c r="B362" s="287"/>
      <c r="C362" s="314"/>
      <c r="D362" s="314"/>
      <c r="E362" s="348"/>
      <c r="F362" s="349"/>
      <c r="G362" s="341"/>
      <c r="H362" s="342"/>
      <c r="I362" s="28"/>
      <c r="J362" s="59"/>
      <c r="K362" s="314"/>
      <c r="L362" s="308"/>
      <c r="M362" s="308"/>
      <c r="N362" s="343"/>
      <c r="O362" s="308"/>
      <c r="P362" s="343"/>
      <c r="Q362" s="343"/>
      <c r="R362" s="308"/>
      <c r="S362" s="308"/>
      <c r="T362" s="344"/>
      <c r="U362" s="343"/>
      <c r="V362" s="308"/>
      <c r="W362" s="343"/>
      <c r="X362" s="344"/>
      <c r="Y362" s="21"/>
      <c r="Z362" s="215"/>
      <c r="AA362" s="340"/>
      <c r="AB362" s="347"/>
      <c r="AC362" s="232"/>
      <c r="AD362" s="208"/>
      <c r="AE362" s="215"/>
      <c r="AF362" s="208"/>
      <c r="AG362" s="215"/>
      <c r="AH362" s="215"/>
      <c r="AI362" s="233"/>
      <c r="AJ362" s="215"/>
      <c r="AK362" s="215"/>
      <c r="AL362" s="233"/>
      <c r="AM362" s="215"/>
      <c r="AN362" s="215"/>
      <c r="AO362" s="5"/>
      <c r="AP362" s="5"/>
      <c r="AQ362" s="308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</row>
    <row r="363" spans="1:92" s="1" customFormat="1" ht="36.75" customHeight="1">
      <c r="A363" s="5"/>
      <c r="B363" s="287"/>
      <c r="C363" s="314"/>
      <c r="D363" s="314"/>
      <c r="E363" s="348"/>
      <c r="F363" s="349"/>
      <c r="G363" s="341"/>
      <c r="H363" s="342"/>
      <c r="I363" s="55"/>
      <c r="J363" s="58"/>
      <c r="K363" s="314"/>
      <c r="L363" s="308"/>
      <c r="M363" s="308"/>
      <c r="N363" s="343"/>
      <c r="O363" s="308"/>
      <c r="P363" s="343"/>
      <c r="Q363" s="343"/>
      <c r="R363" s="308"/>
      <c r="S363" s="308"/>
      <c r="T363" s="344"/>
      <c r="U363" s="343"/>
      <c r="V363" s="308"/>
      <c r="W363" s="343"/>
      <c r="X363" s="344"/>
      <c r="Y363" s="21"/>
      <c r="Z363" s="215"/>
      <c r="AA363" s="340"/>
      <c r="AB363" s="347"/>
      <c r="AC363" s="232"/>
      <c r="AD363" s="208"/>
      <c r="AE363" s="215"/>
      <c r="AF363" s="208"/>
      <c r="AG363" s="215"/>
      <c r="AH363" s="215"/>
      <c r="AI363" s="233"/>
      <c r="AJ363" s="215"/>
      <c r="AK363" s="215"/>
      <c r="AL363" s="233"/>
      <c r="AM363" s="215"/>
      <c r="AN363" s="215"/>
      <c r="AO363" s="5"/>
      <c r="AP363" s="5"/>
      <c r="AQ363" s="308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</row>
    <row r="364" spans="1:92" s="1" customFormat="1" ht="3.75" customHeight="1">
      <c r="A364" s="5"/>
      <c r="B364" s="42"/>
      <c r="C364" s="41"/>
      <c r="D364" s="42"/>
      <c r="E364" s="40"/>
      <c r="F364" s="40"/>
      <c r="G364" s="42"/>
      <c r="H364" s="42"/>
      <c r="I364" s="42"/>
      <c r="J364" s="42"/>
      <c r="K364" s="42"/>
      <c r="L364" s="42"/>
      <c r="M364" s="42"/>
      <c r="N364" s="42"/>
      <c r="O364" s="42"/>
      <c r="P364" s="107"/>
      <c r="Q364" s="107"/>
      <c r="R364" s="42"/>
      <c r="S364" s="42"/>
      <c r="T364" s="110"/>
      <c r="U364" s="107"/>
      <c r="V364" s="42"/>
      <c r="W364" s="107"/>
      <c r="X364" s="110"/>
      <c r="Y364" s="42"/>
      <c r="Z364" s="215"/>
      <c r="AA364" s="230"/>
      <c r="AB364" s="224"/>
      <c r="AC364" s="232"/>
      <c r="AD364" s="208"/>
      <c r="AE364" s="215"/>
      <c r="AF364" s="208"/>
      <c r="AG364" s="215"/>
      <c r="AH364" s="215"/>
      <c r="AI364" s="233"/>
      <c r="AJ364" s="215"/>
      <c r="AK364" s="215"/>
      <c r="AL364" s="233"/>
      <c r="AM364" s="215"/>
      <c r="AN364" s="215"/>
      <c r="AO364" s="5"/>
      <c r="AP364" s="5"/>
      <c r="AQ364" s="42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</row>
    <row r="365" spans="1:92" s="1" customFormat="1" ht="12" customHeight="1">
      <c r="A365" s="5"/>
      <c r="B365" s="287" t="s">
        <v>2130</v>
      </c>
      <c r="C365" s="287">
        <v>5</v>
      </c>
      <c r="D365" s="287">
        <v>60</v>
      </c>
      <c r="E365" s="345" t="s">
        <v>2132</v>
      </c>
      <c r="F365" s="345" t="s">
        <v>2133</v>
      </c>
      <c r="G365" s="341" t="s">
        <v>2121</v>
      </c>
      <c r="H365" s="342"/>
      <c r="I365" s="55" t="s">
        <v>2131</v>
      </c>
      <c r="J365" s="58">
        <v>5</v>
      </c>
      <c r="K365" s="314"/>
      <c r="L365" s="308"/>
      <c r="M365" s="308"/>
      <c r="N365" s="343"/>
      <c r="O365" s="308"/>
      <c r="P365" s="343"/>
      <c r="Q365" s="343"/>
      <c r="R365" s="308"/>
      <c r="S365" s="308"/>
      <c r="T365" s="344"/>
      <c r="U365" s="343"/>
      <c r="V365" s="308"/>
      <c r="W365" s="343"/>
      <c r="X365" s="344"/>
      <c r="Y365" s="21"/>
      <c r="Z365" s="215"/>
      <c r="AA365" s="340"/>
      <c r="AB365" s="235">
        <v>0</v>
      </c>
      <c r="AC365" s="232"/>
      <c r="AD365" s="208"/>
      <c r="AE365" s="215"/>
      <c r="AF365" s="208"/>
      <c r="AG365" s="215"/>
      <c r="AH365" s="215"/>
      <c r="AI365" s="233"/>
      <c r="AJ365" s="215"/>
      <c r="AK365" s="215"/>
      <c r="AL365" s="233"/>
      <c r="AM365" s="215"/>
      <c r="AN365" s="215"/>
      <c r="AO365" s="5"/>
      <c r="AP365" s="5"/>
      <c r="AQ365" s="308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</row>
    <row r="366" spans="1:92" s="1" customFormat="1" ht="12">
      <c r="A366" s="5"/>
      <c r="B366" s="287"/>
      <c r="C366" s="287"/>
      <c r="D366" s="287"/>
      <c r="E366" s="346"/>
      <c r="F366" s="346"/>
      <c r="G366" s="341"/>
      <c r="H366" s="342"/>
      <c r="I366" s="21"/>
      <c r="J366" s="26"/>
      <c r="K366" s="314"/>
      <c r="L366" s="308"/>
      <c r="M366" s="308"/>
      <c r="N366" s="343"/>
      <c r="O366" s="308"/>
      <c r="P366" s="343"/>
      <c r="Q366" s="343"/>
      <c r="R366" s="308"/>
      <c r="S366" s="308"/>
      <c r="T366" s="344"/>
      <c r="U366" s="343"/>
      <c r="V366" s="308"/>
      <c r="W366" s="343"/>
      <c r="X366" s="344"/>
      <c r="Y366" s="21"/>
      <c r="Z366" s="215"/>
      <c r="AA366" s="340"/>
      <c r="AB366" s="235"/>
      <c r="AC366" s="232"/>
      <c r="AD366" s="208"/>
      <c r="AE366" s="215"/>
      <c r="AF366" s="208"/>
      <c r="AG366" s="215"/>
      <c r="AH366" s="215"/>
      <c r="AI366" s="233"/>
      <c r="AJ366" s="215"/>
      <c r="AK366" s="215"/>
      <c r="AL366" s="233"/>
      <c r="AM366" s="215"/>
      <c r="AN366" s="215"/>
      <c r="AO366" s="5"/>
      <c r="AP366" s="5"/>
      <c r="AQ366" s="308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</row>
    <row r="367" spans="1:92" s="1" customFormat="1" ht="12">
      <c r="A367" s="5"/>
      <c r="B367" s="287"/>
      <c r="C367" s="287"/>
      <c r="D367" s="287"/>
      <c r="E367" s="346"/>
      <c r="F367" s="346"/>
      <c r="G367" s="341"/>
      <c r="H367" s="342"/>
      <c r="I367" s="55"/>
      <c r="J367" s="58"/>
      <c r="K367" s="314"/>
      <c r="L367" s="308"/>
      <c r="M367" s="308"/>
      <c r="N367" s="343"/>
      <c r="O367" s="308"/>
      <c r="P367" s="343"/>
      <c r="Q367" s="343"/>
      <c r="R367" s="308"/>
      <c r="S367" s="308"/>
      <c r="T367" s="344"/>
      <c r="U367" s="343"/>
      <c r="V367" s="308"/>
      <c r="W367" s="343"/>
      <c r="X367" s="344"/>
      <c r="Y367" s="21"/>
      <c r="Z367" s="215"/>
      <c r="AA367" s="340"/>
      <c r="AB367" s="235"/>
      <c r="AC367" s="232"/>
      <c r="AD367" s="208"/>
      <c r="AE367" s="215"/>
      <c r="AF367" s="208"/>
      <c r="AG367" s="215"/>
      <c r="AH367" s="215"/>
      <c r="AI367" s="233"/>
      <c r="AJ367" s="215"/>
      <c r="AK367" s="215"/>
      <c r="AL367" s="233"/>
      <c r="AM367" s="215"/>
      <c r="AN367" s="215"/>
      <c r="AO367" s="5"/>
      <c r="AP367" s="5"/>
      <c r="AQ367" s="308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</row>
    <row r="368" spans="1:92" s="1" customFormat="1" ht="3" customHeight="1">
      <c r="A368" s="5"/>
      <c r="B368" s="365"/>
      <c r="C368" s="365"/>
      <c r="D368" s="365"/>
      <c r="E368" s="365"/>
      <c r="F368" s="365"/>
      <c r="G368" s="365"/>
      <c r="H368" s="365"/>
      <c r="I368" s="365"/>
      <c r="J368" s="365"/>
      <c r="K368" s="365"/>
      <c r="L368" s="365"/>
      <c r="M368" s="365"/>
      <c r="N368" s="365"/>
      <c r="O368" s="365"/>
      <c r="P368" s="365"/>
      <c r="Q368" s="365"/>
      <c r="R368" s="365"/>
      <c r="S368" s="365"/>
      <c r="T368" s="365"/>
      <c r="U368" s="365"/>
      <c r="V368" s="365"/>
      <c r="W368" s="365"/>
      <c r="X368" s="365"/>
      <c r="Y368" s="365"/>
      <c r="Z368" s="215"/>
      <c r="AA368" s="230"/>
      <c r="AB368" s="224"/>
      <c r="AC368" s="232"/>
      <c r="AD368" s="208"/>
      <c r="AE368" s="215"/>
      <c r="AF368" s="208"/>
      <c r="AG368" s="215"/>
      <c r="AH368" s="215"/>
      <c r="AI368" s="233"/>
      <c r="AJ368" s="215"/>
      <c r="AK368" s="215"/>
      <c r="AL368" s="233"/>
      <c r="AM368" s="215"/>
      <c r="AN368" s="21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</row>
    <row r="369" spans="1:92" s="1" customFormat="1" ht="3" customHeight="1">
      <c r="A369" s="5"/>
      <c r="B369" s="365"/>
      <c r="C369" s="365"/>
      <c r="D369" s="365"/>
      <c r="E369" s="365"/>
      <c r="F369" s="365"/>
      <c r="G369" s="365"/>
      <c r="H369" s="365"/>
      <c r="I369" s="365"/>
      <c r="J369" s="365"/>
      <c r="K369" s="365"/>
      <c r="L369" s="365"/>
      <c r="M369" s="365"/>
      <c r="N369" s="365"/>
      <c r="O369" s="365"/>
      <c r="P369" s="365"/>
      <c r="Q369" s="365"/>
      <c r="R369" s="365"/>
      <c r="S369" s="365"/>
      <c r="T369" s="365"/>
      <c r="U369" s="365"/>
      <c r="V369" s="365"/>
      <c r="W369" s="365"/>
      <c r="X369" s="365"/>
      <c r="Y369" s="365"/>
      <c r="Z369" s="215"/>
      <c r="AA369" s="230"/>
      <c r="AB369" s="224"/>
      <c r="AC369" s="232"/>
      <c r="AD369" s="208"/>
      <c r="AE369" s="215"/>
      <c r="AF369" s="208"/>
      <c r="AG369" s="215"/>
      <c r="AH369" s="215"/>
      <c r="AI369" s="233"/>
      <c r="AJ369" s="215"/>
      <c r="AK369" s="215"/>
      <c r="AL369" s="233"/>
      <c r="AM369" s="215"/>
      <c r="AN369" s="21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</row>
    <row r="370" spans="1:92" s="1" customFormat="1" ht="3.75" customHeight="1">
      <c r="A370" s="5"/>
      <c r="B370" s="42"/>
      <c r="C370" s="41"/>
      <c r="D370" s="42"/>
      <c r="E370" s="40"/>
      <c r="F370" s="40"/>
      <c r="G370" s="42"/>
      <c r="H370" s="42"/>
      <c r="I370" s="42"/>
      <c r="J370" s="42"/>
      <c r="K370" s="42"/>
      <c r="L370" s="42"/>
      <c r="M370" s="42"/>
      <c r="N370" s="42"/>
      <c r="O370" s="42"/>
      <c r="P370" s="107"/>
      <c r="Q370" s="107"/>
      <c r="R370" s="42"/>
      <c r="S370" s="42"/>
      <c r="T370" s="110"/>
      <c r="U370" s="107"/>
      <c r="V370" s="42"/>
      <c r="W370" s="107"/>
      <c r="X370" s="110"/>
      <c r="Y370" s="42"/>
      <c r="Z370" s="215"/>
      <c r="AA370" s="230"/>
      <c r="AB370" s="224"/>
      <c r="AC370" s="232"/>
      <c r="AD370" s="208"/>
      <c r="AE370" s="215"/>
      <c r="AF370" s="208"/>
      <c r="AG370" s="215"/>
      <c r="AH370" s="215"/>
      <c r="AI370" s="233"/>
      <c r="AJ370" s="215"/>
      <c r="AK370" s="215"/>
      <c r="AL370" s="233"/>
      <c r="AM370" s="215"/>
      <c r="AN370" s="215"/>
      <c r="AO370" s="5"/>
      <c r="AP370" s="5"/>
      <c r="AQ370" s="42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</row>
    <row r="371" spans="1:92" s="1" customFormat="1" ht="14.25" customHeight="1">
      <c r="A371" s="5"/>
      <c r="B371" s="26"/>
      <c r="C371" s="26"/>
      <c r="D371" s="26"/>
      <c r="E371" s="21"/>
      <c r="F371" s="21"/>
      <c r="G371" s="21"/>
      <c r="H371" s="21"/>
      <c r="I371" s="21"/>
      <c r="J371" s="26"/>
      <c r="K371" s="26"/>
      <c r="L371" s="26"/>
      <c r="M371" s="26"/>
      <c r="N371" s="26"/>
      <c r="O371" s="26"/>
      <c r="P371" s="58"/>
      <c r="Q371" s="58"/>
      <c r="R371" s="26"/>
      <c r="S371" s="26"/>
      <c r="T371" s="111"/>
      <c r="U371" s="58"/>
      <c r="V371" s="26"/>
      <c r="W371" s="58"/>
      <c r="X371" s="111"/>
      <c r="Y371" s="21"/>
      <c r="Z371" s="215"/>
      <c r="AA371" s="230"/>
      <c r="AB371" s="224"/>
      <c r="AC371" s="232"/>
      <c r="AD371" s="208"/>
      <c r="AE371" s="215"/>
      <c r="AF371" s="208"/>
      <c r="AG371" s="215"/>
      <c r="AH371" s="215"/>
      <c r="AI371" s="233"/>
      <c r="AJ371" s="215"/>
      <c r="AK371" s="215"/>
      <c r="AL371" s="233"/>
      <c r="AM371" s="215"/>
      <c r="AN371" s="215"/>
      <c r="AO371" s="5"/>
      <c r="AP371" s="5"/>
      <c r="AQ371" s="26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</row>
    <row r="372" spans="1:92" s="1" customFormat="1" ht="14.25" customHeight="1">
      <c r="A372" s="5"/>
      <c r="B372" s="287"/>
      <c r="C372" s="287"/>
      <c r="D372" s="287"/>
      <c r="E372" s="346"/>
      <c r="F372" s="346"/>
      <c r="G372" s="167" t="s">
        <v>30</v>
      </c>
      <c r="H372" s="21"/>
      <c r="I372" s="21"/>
      <c r="J372" s="26"/>
      <c r="K372" s="26"/>
      <c r="L372" s="26"/>
      <c r="M372" s="26"/>
      <c r="N372" s="26"/>
      <c r="O372" s="26"/>
      <c r="P372" s="58"/>
      <c r="Q372" s="58"/>
      <c r="R372" s="26"/>
      <c r="S372" s="26"/>
      <c r="T372" s="111"/>
      <c r="U372" s="58"/>
      <c r="V372" s="26"/>
      <c r="W372" s="58"/>
      <c r="X372" s="111"/>
      <c r="Y372" s="21"/>
      <c r="Z372" s="215"/>
      <c r="AA372" s="230"/>
      <c r="AB372" s="224"/>
      <c r="AC372" s="232"/>
      <c r="AD372" s="208"/>
      <c r="AE372" s="215"/>
      <c r="AF372" s="208"/>
      <c r="AG372" s="215"/>
      <c r="AH372" s="215"/>
      <c r="AI372" s="233"/>
      <c r="AJ372" s="215"/>
      <c r="AK372" s="215"/>
      <c r="AL372" s="233"/>
      <c r="AM372" s="215"/>
      <c r="AN372" s="215"/>
      <c r="AO372" s="5"/>
      <c r="AP372" s="5"/>
      <c r="AQ372" s="26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</row>
    <row r="373" spans="1:92" s="1" customFormat="1" ht="14.25" customHeight="1">
      <c r="A373" s="5"/>
      <c r="B373" s="287"/>
      <c r="C373" s="287"/>
      <c r="D373" s="287"/>
      <c r="E373" s="346"/>
      <c r="F373" s="346"/>
      <c r="G373" s="21"/>
      <c r="H373" s="21"/>
      <c r="I373" s="21"/>
      <c r="J373" s="26"/>
      <c r="K373" s="26"/>
      <c r="L373" s="26"/>
      <c r="M373" s="26"/>
      <c r="N373" s="26"/>
      <c r="O373" s="26"/>
      <c r="P373" s="58"/>
      <c r="Q373" s="58"/>
      <c r="R373" s="26"/>
      <c r="S373" s="26"/>
      <c r="T373" s="111"/>
      <c r="U373" s="58"/>
      <c r="V373" s="26"/>
      <c r="W373" s="58"/>
      <c r="X373" s="111"/>
      <c r="Y373" s="21"/>
      <c r="Z373" s="215"/>
      <c r="AA373" s="230"/>
      <c r="AB373" s="224"/>
      <c r="AC373" s="232"/>
      <c r="AD373" s="208"/>
      <c r="AE373" s="215"/>
      <c r="AF373" s="208"/>
      <c r="AG373" s="215"/>
      <c r="AH373" s="215"/>
      <c r="AI373" s="233"/>
      <c r="AJ373" s="215"/>
      <c r="AK373" s="215"/>
      <c r="AL373" s="233"/>
      <c r="AM373" s="215"/>
      <c r="AN373" s="215"/>
      <c r="AO373" s="5"/>
      <c r="AP373" s="5"/>
      <c r="AQ373" s="26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</row>
    <row r="374" spans="1:92" s="1" customFormat="1" ht="14.25" customHeight="1">
      <c r="A374" s="5"/>
      <c r="B374" s="287"/>
      <c r="C374" s="287"/>
      <c r="D374" s="287"/>
      <c r="E374" s="346"/>
      <c r="F374" s="346"/>
      <c r="G374" s="21"/>
      <c r="H374" s="21"/>
      <c r="I374" s="21"/>
      <c r="J374" s="26"/>
      <c r="K374" s="26"/>
      <c r="L374" s="26"/>
      <c r="M374" s="26"/>
      <c r="N374" s="26"/>
      <c r="O374" s="26"/>
      <c r="P374" s="58"/>
      <c r="Q374" s="58"/>
      <c r="R374" s="26"/>
      <c r="S374" s="26"/>
      <c r="T374" s="111"/>
      <c r="U374" s="58"/>
      <c r="V374" s="26"/>
      <c r="W374" s="58"/>
      <c r="X374" s="111"/>
      <c r="Y374" s="21"/>
      <c r="Z374" s="215"/>
      <c r="AA374" s="230"/>
      <c r="AB374" s="224"/>
      <c r="AC374" s="232"/>
      <c r="AD374" s="208"/>
      <c r="AE374" s="215"/>
      <c r="AF374" s="208"/>
      <c r="AG374" s="215"/>
      <c r="AH374" s="215"/>
      <c r="AI374" s="233"/>
      <c r="AJ374" s="215"/>
      <c r="AK374" s="215"/>
      <c r="AL374" s="233"/>
      <c r="AM374" s="215"/>
      <c r="AN374" s="215"/>
      <c r="AO374" s="5"/>
      <c r="AP374" s="5"/>
      <c r="AQ374" s="26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</row>
    <row r="375" spans="1:92" s="1" customFormat="1" ht="14.25" customHeight="1">
      <c r="A375" s="5"/>
      <c r="B375" s="26"/>
      <c r="C375" s="26"/>
      <c r="D375" s="26"/>
      <c r="E375" s="21"/>
      <c r="F375" s="21"/>
      <c r="G375" s="21"/>
      <c r="H375" s="21"/>
      <c r="I375" s="21"/>
      <c r="J375" s="26"/>
      <c r="K375" s="26"/>
      <c r="L375" s="26"/>
      <c r="M375" s="26"/>
      <c r="N375" s="26"/>
      <c r="O375" s="26"/>
      <c r="P375" s="58"/>
      <c r="Q375" s="58"/>
      <c r="R375" s="26"/>
      <c r="S375" s="26"/>
      <c r="T375" s="111"/>
      <c r="U375" s="58"/>
      <c r="V375" s="26"/>
      <c r="W375" s="58"/>
      <c r="X375" s="111"/>
      <c r="Y375" s="21"/>
      <c r="Z375" s="215"/>
      <c r="AA375" s="230"/>
      <c r="AB375" s="224"/>
      <c r="AC375" s="232"/>
      <c r="AD375" s="208"/>
      <c r="AE375" s="215"/>
      <c r="AF375" s="208"/>
      <c r="AG375" s="215"/>
      <c r="AH375" s="215"/>
      <c r="AI375" s="233"/>
      <c r="AJ375" s="215"/>
      <c r="AK375" s="215"/>
      <c r="AL375" s="233"/>
      <c r="AM375" s="215"/>
      <c r="AN375" s="215"/>
      <c r="AO375" s="5"/>
      <c r="AP375" s="5"/>
      <c r="AQ375" s="26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</row>
    <row r="376" spans="1:92" s="15" customFormat="1" ht="12">
      <c r="A376" s="9"/>
      <c r="B376" s="9"/>
      <c r="C376" s="9"/>
      <c r="D376" s="9"/>
      <c r="E376" s="9"/>
      <c r="F376" s="9"/>
      <c r="G376" s="9"/>
      <c r="H376" s="9"/>
      <c r="I376" s="9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2"/>
      <c r="U376" s="11"/>
      <c r="V376" s="11"/>
      <c r="W376" s="116"/>
      <c r="X376" s="112"/>
      <c r="Y376" s="9"/>
      <c r="Z376" s="215"/>
      <c r="AA376" s="244"/>
      <c r="AB376" s="244"/>
      <c r="AC376" s="244"/>
      <c r="AD376" s="210"/>
      <c r="AE376" s="244"/>
      <c r="AF376" s="210"/>
      <c r="AG376" s="244"/>
      <c r="AH376" s="244"/>
      <c r="AI376" s="210"/>
      <c r="AJ376" s="244"/>
      <c r="AK376" s="244"/>
      <c r="AL376" s="210"/>
      <c r="AM376" s="244"/>
      <c r="AN376" s="244"/>
      <c r="AO376" s="9"/>
      <c r="AP376" s="9"/>
      <c r="AQ376" s="11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</row>
    <row r="377" spans="1:92" s="15" customFormat="1" ht="12">
      <c r="A377" s="9"/>
      <c r="B377" s="9"/>
      <c r="C377" s="9"/>
      <c r="D377" s="9"/>
      <c r="E377" s="9"/>
      <c r="F377" s="9"/>
      <c r="G377" s="9"/>
      <c r="H377" s="9"/>
      <c r="I377" s="9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2"/>
      <c r="U377" s="11"/>
      <c r="V377" s="11"/>
      <c r="W377" s="116"/>
      <c r="X377" s="112"/>
      <c r="Y377" s="9"/>
      <c r="Z377" s="215"/>
      <c r="AA377" s="244"/>
      <c r="AB377" s="244"/>
      <c r="AC377" s="244"/>
      <c r="AD377" s="210"/>
      <c r="AE377" s="244"/>
      <c r="AF377" s="210"/>
      <c r="AG377" s="244"/>
      <c r="AH377" s="244"/>
      <c r="AI377" s="210"/>
      <c r="AJ377" s="244"/>
      <c r="AK377" s="244"/>
      <c r="AL377" s="210"/>
      <c r="AM377" s="244"/>
      <c r="AN377" s="244"/>
      <c r="AO377" s="9"/>
      <c r="AP377" s="9"/>
      <c r="AQ377" s="11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</row>
    <row r="378" spans="1:92" s="15" customFormat="1" ht="12">
      <c r="A378" s="9"/>
      <c r="B378" s="9"/>
      <c r="C378" s="9"/>
      <c r="D378" s="9"/>
      <c r="E378" s="9"/>
      <c r="F378" s="9"/>
      <c r="G378" s="9"/>
      <c r="H378" s="9"/>
      <c r="I378" s="9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2"/>
      <c r="U378" s="11"/>
      <c r="V378" s="11"/>
      <c r="W378" s="116"/>
      <c r="X378" s="112"/>
      <c r="Y378" s="9"/>
      <c r="Z378" s="215"/>
      <c r="AA378" s="244"/>
      <c r="AB378" s="244"/>
      <c r="AC378" s="244"/>
      <c r="AD378" s="210"/>
      <c r="AE378" s="244"/>
      <c r="AF378" s="210"/>
      <c r="AG378" s="244"/>
      <c r="AH378" s="244"/>
      <c r="AI378" s="210"/>
      <c r="AJ378" s="244"/>
      <c r="AK378" s="244"/>
      <c r="AL378" s="210"/>
      <c r="AM378" s="244"/>
      <c r="AN378" s="244"/>
      <c r="AO378" s="9"/>
      <c r="AP378" s="9"/>
      <c r="AQ378" s="11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</row>
    <row r="379" spans="1:92" s="15" customFormat="1" ht="12">
      <c r="A379" s="9"/>
      <c r="B379" s="9"/>
      <c r="C379" s="9"/>
      <c r="D379" s="9"/>
      <c r="E379" s="9"/>
      <c r="F379" s="9"/>
      <c r="G379" s="9"/>
      <c r="H379" s="9"/>
      <c r="I379" s="9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2"/>
      <c r="U379" s="11"/>
      <c r="V379" s="11"/>
      <c r="W379" s="116"/>
      <c r="X379" s="112"/>
      <c r="Y379" s="9"/>
      <c r="Z379" s="215"/>
      <c r="AA379" s="244"/>
      <c r="AB379" s="244"/>
      <c r="AC379" s="244"/>
      <c r="AD379" s="210"/>
      <c r="AE379" s="244"/>
      <c r="AF379" s="210"/>
      <c r="AG379" s="244"/>
      <c r="AH379" s="244"/>
      <c r="AI379" s="210"/>
      <c r="AJ379" s="244"/>
      <c r="AK379" s="244"/>
      <c r="AL379" s="210"/>
      <c r="AM379" s="244"/>
      <c r="AN379" s="244"/>
      <c r="AO379" s="9"/>
      <c r="AP379" s="9"/>
      <c r="AQ379" s="11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</row>
    <row r="380" spans="1:92" s="15" customFormat="1" ht="12">
      <c r="A380" s="9"/>
      <c r="B380" s="9"/>
      <c r="C380" s="9"/>
      <c r="D380" s="9"/>
      <c r="E380" s="9"/>
      <c r="F380" s="9"/>
      <c r="G380" s="9"/>
      <c r="H380" s="9"/>
      <c r="I380" s="9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2"/>
      <c r="U380" s="11"/>
      <c r="V380" s="11"/>
      <c r="W380" s="116"/>
      <c r="X380" s="112"/>
      <c r="Y380" s="9"/>
      <c r="Z380" s="215"/>
      <c r="AA380" s="244"/>
      <c r="AB380" s="244"/>
      <c r="AC380" s="244"/>
      <c r="AD380" s="210"/>
      <c r="AE380" s="244"/>
      <c r="AF380" s="210"/>
      <c r="AG380" s="244"/>
      <c r="AH380" s="244"/>
      <c r="AI380" s="210"/>
      <c r="AJ380" s="244"/>
      <c r="AK380" s="244"/>
      <c r="AL380" s="210"/>
      <c r="AM380" s="244"/>
      <c r="AN380" s="244"/>
      <c r="AO380" s="9"/>
      <c r="AP380" s="9"/>
      <c r="AQ380" s="11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</row>
    <row r="381" spans="1:92" s="15" customFormat="1" ht="12">
      <c r="A381" s="9"/>
      <c r="B381" s="9"/>
      <c r="C381" s="9"/>
      <c r="D381" s="9"/>
      <c r="E381" s="9"/>
      <c r="F381" s="9"/>
      <c r="G381" s="9"/>
      <c r="H381" s="9"/>
      <c r="I381" s="9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2"/>
      <c r="U381" s="11"/>
      <c r="V381" s="11"/>
      <c r="W381" s="116"/>
      <c r="X381" s="112"/>
      <c r="Y381" s="9"/>
      <c r="Z381" s="215"/>
      <c r="AA381" s="244"/>
      <c r="AB381" s="244"/>
      <c r="AC381" s="244"/>
      <c r="AD381" s="210"/>
      <c r="AE381" s="244"/>
      <c r="AF381" s="210"/>
      <c r="AG381" s="244"/>
      <c r="AH381" s="244"/>
      <c r="AI381" s="210"/>
      <c r="AJ381" s="244"/>
      <c r="AK381" s="244"/>
      <c r="AL381" s="210"/>
      <c r="AM381" s="244"/>
      <c r="AN381" s="244"/>
      <c r="AO381" s="9"/>
      <c r="AP381" s="9"/>
      <c r="AQ381" s="11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</row>
    <row r="382" spans="1:92" s="15" customFormat="1" ht="12">
      <c r="A382" s="9"/>
      <c r="B382" s="9"/>
      <c r="C382" s="9"/>
      <c r="D382" s="9"/>
      <c r="E382" s="9"/>
      <c r="F382" s="9"/>
      <c r="G382" s="9"/>
      <c r="H382" s="9"/>
      <c r="I382" s="9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2"/>
      <c r="U382" s="11"/>
      <c r="V382" s="11"/>
      <c r="W382" s="116"/>
      <c r="X382" s="112"/>
      <c r="Y382" s="9"/>
      <c r="Z382" s="215"/>
      <c r="AA382" s="244"/>
      <c r="AB382" s="244"/>
      <c r="AC382" s="244"/>
      <c r="AD382" s="210"/>
      <c r="AE382" s="244"/>
      <c r="AF382" s="210"/>
      <c r="AG382" s="244"/>
      <c r="AH382" s="244"/>
      <c r="AI382" s="210"/>
      <c r="AJ382" s="244"/>
      <c r="AK382" s="244"/>
      <c r="AL382" s="210"/>
      <c r="AM382" s="244"/>
      <c r="AN382" s="244"/>
      <c r="AO382" s="9"/>
      <c r="AP382" s="9"/>
      <c r="AQ382" s="11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</row>
    <row r="383" spans="1:92" s="15" customFormat="1" ht="12">
      <c r="A383" s="9"/>
      <c r="B383" s="9"/>
      <c r="C383" s="9"/>
      <c r="D383" s="9"/>
      <c r="E383" s="9"/>
      <c r="F383" s="9"/>
      <c r="G383" s="9"/>
      <c r="H383" s="9"/>
      <c r="I383" s="9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2"/>
      <c r="U383" s="11"/>
      <c r="V383" s="11"/>
      <c r="W383" s="116"/>
      <c r="X383" s="112"/>
      <c r="Y383" s="9"/>
      <c r="Z383" s="215"/>
      <c r="AA383" s="244"/>
      <c r="AB383" s="244"/>
      <c r="AC383" s="244"/>
      <c r="AD383" s="210"/>
      <c r="AE383" s="244"/>
      <c r="AF383" s="210"/>
      <c r="AG383" s="244"/>
      <c r="AH383" s="244"/>
      <c r="AI383" s="210"/>
      <c r="AJ383" s="244"/>
      <c r="AK383" s="244"/>
      <c r="AL383" s="210"/>
      <c r="AM383" s="244"/>
      <c r="AN383" s="244"/>
      <c r="AO383" s="9"/>
      <c r="AP383" s="9"/>
      <c r="AQ383" s="11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</row>
    <row r="384" spans="1:92" s="15" customFormat="1" ht="12">
      <c r="A384" s="9"/>
      <c r="B384" s="9"/>
      <c r="C384" s="9"/>
      <c r="D384" s="9"/>
      <c r="E384" s="9"/>
      <c r="F384" s="9"/>
      <c r="G384" s="9"/>
      <c r="H384" s="9"/>
      <c r="I384" s="9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2"/>
      <c r="U384" s="11"/>
      <c r="V384" s="11"/>
      <c r="W384" s="116"/>
      <c r="X384" s="112"/>
      <c r="Y384" s="9"/>
      <c r="Z384" s="215"/>
      <c r="AA384" s="244"/>
      <c r="AB384" s="244"/>
      <c r="AC384" s="244"/>
      <c r="AD384" s="210"/>
      <c r="AE384" s="244"/>
      <c r="AF384" s="210"/>
      <c r="AG384" s="244"/>
      <c r="AH384" s="244"/>
      <c r="AI384" s="210"/>
      <c r="AJ384" s="244"/>
      <c r="AK384" s="244"/>
      <c r="AL384" s="210"/>
      <c r="AM384" s="244"/>
      <c r="AN384" s="244"/>
      <c r="AO384" s="9"/>
      <c r="AP384" s="9"/>
      <c r="AQ384" s="11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</row>
    <row r="385" spans="1:92" s="15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2"/>
      <c r="U385" s="11"/>
      <c r="V385" s="11"/>
      <c r="W385" s="116"/>
      <c r="X385" s="112"/>
      <c r="Y385" s="9"/>
      <c r="Z385" s="215"/>
      <c r="AA385" s="244"/>
      <c r="AB385" s="244"/>
      <c r="AC385" s="244"/>
      <c r="AD385" s="210"/>
      <c r="AE385" s="244"/>
      <c r="AF385" s="210"/>
      <c r="AG385" s="244"/>
      <c r="AH385" s="244"/>
      <c r="AI385" s="210"/>
      <c r="AJ385" s="244"/>
      <c r="AK385" s="244"/>
      <c r="AL385" s="210"/>
      <c r="AM385" s="244"/>
      <c r="AN385" s="244"/>
      <c r="AO385" s="9"/>
      <c r="AP385" s="9"/>
      <c r="AQ385" s="11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</row>
    <row r="386" spans="1:92" s="15" customFormat="1" ht="12">
      <c r="A386" s="9"/>
      <c r="B386" s="9"/>
      <c r="C386" s="9"/>
      <c r="D386" s="9"/>
      <c r="E386" s="9"/>
      <c r="F386" s="9"/>
      <c r="G386" s="9"/>
      <c r="H386" s="9"/>
      <c r="I386" s="9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2"/>
      <c r="U386" s="11"/>
      <c r="V386" s="11"/>
      <c r="W386" s="116"/>
      <c r="X386" s="112"/>
      <c r="Y386" s="9"/>
      <c r="Z386" s="215"/>
      <c r="AA386" s="244"/>
      <c r="AB386" s="244"/>
      <c r="AC386" s="244"/>
      <c r="AD386" s="210"/>
      <c r="AE386" s="244"/>
      <c r="AF386" s="210"/>
      <c r="AG386" s="244"/>
      <c r="AH386" s="244"/>
      <c r="AI386" s="210"/>
      <c r="AJ386" s="244"/>
      <c r="AK386" s="244"/>
      <c r="AL386" s="210"/>
      <c r="AM386" s="244"/>
      <c r="AN386" s="244"/>
      <c r="AO386" s="9"/>
      <c r="AP386" s="9"/>
      <c r="AQ386" s="11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</row>
    <row r="387" spans="1:92" s="15" customFormat="1" ht="12">
      <c r="A387" s="9"/>
      <c r="B387" s="9"/>
      <c r="C387" s="9"/>
      <c r="D387" s="9"/>
      <c r="E387" s="9"/>
      <c r="F387" s="9"/>
      <c r="G387" s="9"/>
      <c r="H387" s="9"/>
      <c r="I387" s="9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2"/>
      <c r="U387" s="11"/>
      <c r="V387" s="11"/>
      <c r="W387" s="116"/>
      <c r="X387" s="112"/>
      <c r="Y387" s="9"/>
      <c r="Z387" s="215"/>
      <c r="AA387" s="244"/>
      <c r="AB387" s="244"/>
      <c r="AC387" s="244"/>
      <c r="AD387" s="210"/>
      <c r="AE387" s="244"/>
      <c r="AF387" s="210"/>
      <c r="AG387" s="244"/>
      <c r="AH387" s="244"/>
      <c r="AI387" s="210"/>
      <c r="AJ387" s="244"/>
      <c r="AK387" s="244"/>
      <c r="AL387" s="210"/>
      <c r="AM387" s="244"/>
      <c r="AN387" s="244"/>
      <c r="AO387" s="9"/>
      <c r="AP387" s="9"/>
      <c r="AQ387" s="11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</row>
    <row r="388" spans="1:92" s="15" customFormat="1" ht="12">
      <c r="A388" s="9"/>
      <c r="B388" s="9"/>
      <c r="C388" s="9"/>
      <c r="D388" s="9"/>
      <c r="E388" s="9"/>
      <c r="F388" s="9"/>
      <c r="G388" s="9"/>
      <c r="H388" s="9"/>
      <c r="I388" s="9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2"/>
      <c r="U388" s="11"/>
      <c r="V388" s="11"/>
      <c r="W388" s="116"/>
      <c r="X388" s="112"/>
      <c r="Y388" s="9"/>
      <c r="Z388" s="215"/>
      <c r="AA388" s="244"/>
      <c r="AB388" s="244"/>
      <c r="AC388" s="244"/>
      <c r="AD388" s="210"/>
      <c r="AE388" s="244"/>
      <c r="AF388" s="210"/>
      <c r="AG388" s="244"/>
      <c r="AH388" s="244"/>
      <c r="AI388" s="210"/>
      <c r="AJ388" s="244"/>
      <c r="AK388" s="244"/>
      <c r="AL388" s="210"/>
      <c r="AM388" s="244"/>
      <c r="AN388" s="244"/>
      <c r="AO388" s="9"/>
      <c r="AP388" s="9"/>
      <c r="AQ388" s="11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</row>
    <row r="389" spans="1:92" s="15" customFormat="1" ht="12">
      <c r="A389" s="9"/>
      <c r="B389" s="9"/>
      <c r="C389" s="9"/>
      <c r="D389" s="9"/>
      <c r="E389" s="9"/>
      <c r="F389" s="9"/>
      <c r="G389" s="9"/>
      <c r="H389" s="9"/>
      <c r="I389" s="9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2"/>
      <c r="U389" s="11"/>
      <c r="V389" s="11"/>
      <c r="W389" s="116"/>
      <c r="X389" s="112"/>
      <c r="Y389" s="9"/>
      <c r="Z389" s="215"/>
      <c r="AA389" s="244"/>
      <c r="AB389" s="244"/>
      <c r="AC389" s="244"/>
      <c r="AD389" s="210"/>
      <c r="AE389" s="244"/>
      <c r="AF389" s="210"/>
      <c r="AG389" s="244"/>
      <c r="AH389" s="244"/>
      <c r="AI389" s="210"/>
      <c r="AJ389" s="244"/>
      <c r="AK389" s="244"/>
      <c r="AL389" s="210"/>
      <c r="AM389" s="244"/>
      <c r="AN389" s="244"/>
      <c r="AO389" s="9"/>
      <c r="AP389" s="9"/>
      <c r="AQ389" s="11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</row>
    <row r="390" spans="1:92" s="15" customFormat="1" ht="12">
      <c r="A390" s="9"/>
      <c r="B390" s="9"/>
      <c r="C390" s="9"/>
      <c r="D390" s="9"/>
      <c r="E390" s="9"/>
      <c r="F390" s="9"/>
      <c r="G390" s="9"/>
      <c r="H390" s="9"/>
      <c r="I390" s="9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2"/>
      <c r="U390" s="11"/>
      <c r="V390" s="11"/>
      <c r="W390" s="116"/>
      <c r="X390" s="112"/>
      <c r="Y390" s="9"/>
      <c r="Z390" s="215"/>
      <c r="AA390" s="244"/>
      <c r="AB390" s="244"/>
      <c r="AC390" s="244"/>
      <c r="AD390" s="210"/>
      <c r="AE390" s="244"/>
      <c r="AF390" s="210"/>
      <c r="AG390" s="244"/>
      <c r="AH390" s="244"/>
      <c r="AI390" s="210"/>
      <c r="AJ390" s="244"/>
      <c r="AK390" s="244"/>
      <c r="AL390" s="210"/>
      <c r="AM390" s="244"/>
      <c r="AN390" s="244"/>
      <c r="AO390" s="9"/>
      <c r="AP390" s="9"/>
      <c r="AQ390" s="11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</row>
    <row r="391" spans="1:92" s="15" customFormat="1" ht="12">
      <c r="A391" s="9"/>
      <c r="B391" s="9"/>
      <c r="C391" s="9"/>
      <c r="D391" s="9"/>
      <c r="E391" s="9"/>
      <c r="F391" s="9"/>
      <c r="G391" s="9"/>
      <c r="H391" s="9"/>
      <c r="I391" s="9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2"/>
      <c r="U391" s="11"/>
      <c r="V391" s="11"/>
      <c r="W391" s="116"/>
      <c r="X391" s="112"/>
      <c r="Y391" s="9"/>
      <c r="Z391" s="215"/>
      <c r="AA391" s="244"/>
      <c r="AB391" s="244"/>
      <c r="AC391" s="244"/>
      <c r="AD391" s="210"/>
      <c r="AE391" s="244"/>
      <c r="AF391" s="210"/>
      <c r="AG391" s="244"/>
      <c r="AH391" s="244"/>
      <c r="AI391" s="210"/>
      <c r="AJ391" s="244"/>
      <c r="AK391" s="244"/>
      <c r="AL391" s="210"/>
      <c r="AM391" s="244"/>
      <c r="AN391" s="244"/>
      <c r="AO391" s="9"/>
      <c r="AP391" s="9"/>
      <c r="AQ391" s="11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</row>
    <row r="392" spans="1:92" s="15" customFormat="1" ht="12">
      <c r="A392" s="9"/>
      <c r="B392" s="9"/>
      <c r="C392" s="9"/>
      <c r="D392" s="9"/>
      <c r="E392" s="9"/>
      <c r="F392" s="9"/>
      <c r="G392" s="9"/>
      <c r="H392" s="9"/>
      <c r="I392" s="9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2"/>
      <c r="U392" s="11"/>
      <c r="V392" s="11"/>
      <c r="W392" s="116"/>
      <c r="X392" s="112"/>
      <c r="Y392" s="9"/>
      <c r="Z392" s="215"/>
      <c r="AA392" s="244"/>
      <c r="AB392" s="244"/>
      <c r="AC392" s="244"/>
      <c r="AD392" s="210"/>
      <c r="AE392" s="244"/>
      <c r="AF392" s="210"/>
      <c r="AG392" s="244"/>
      <c r="AH392" s="244"/>
      <c r="AI392" s="210"/>
      <c r="AJ392" s="244"/>
      <c r="AK392" s="244"/>
      <c r="AL392" s="210"/>
      <c r="AM392" s="244"/>
      <c r="AN392" s="244"/>
      <c r="AO392" s="9"/>
      <c r="AP392" s="9"/>
      <c r="AQ392" s="11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</row>
    <row r="393" spans="1:92" s="15" customFormat="1" ht="12">
      <c r="A393" s="9"/>
      <c r="B393" s="9"/>
      <c r="C393" s="9"/>
      <c r="D393" s="9"/>
      <c r="E393" s="9"/>
      <c r="F393" s="9"/>
      <c r="G393" s="9"/>
      <c r="H393" s="9"/>
      <c r="I393" s="9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2"/>
      <c r="U393" s="11"/>
      <c r="V393" s="11"/>
      <c r="W393" s="116"/>
      <c r="X393" s="112"/>
      <c r="Y393" s="9"/>
      <c r="Z393" s="215"/>
      <c r="AA393" s="244"/>
      <c r="AB393" s="244"/>
      <c r="AC393" s="244"/>
      <c r="AD393" s="210"/>
      <c r="AE393" s="244"/>
      <c r="AF393" s="210"/>
      <c r="AG393" s="244"/>
      <c r="AH393" s="244"/>
      <c r="AI393" s="210"/>
      <c r="AJ393" s="244"/>
      <c r="AK393" s="244"/>
      <c r="AL393" s="210"/>
      <c r="AM393" s="244"/>
      <c r="AN393" s="244"/>
      <c r="AO393" s="9"/>
      <c r="AP393" s="9"/>
      <c r="AQ393" s="11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</row>
    <row r="394" spans="1:92" s="15" customFormat="1" ht="12">
      <c r="A394" s="9"/>
      <c r="B394" s="9"/>
      <c r="C394" s="9"/>
      <c r="D394" s="9"/>
      <c r="E394" s="9"/>
      <c r="F394" s="9"/>
      <c r="G394" s="9"/>
      <c r="H394" s="9"/>
      <c r="I394" s="9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2"/>
      <c r="U394" s="11"/>
      <c r="V394" s="11"/>
      <c r="W394" s="116"/>
      <c r="X394" s="112"/>
      <c r="Y394" s="9"/>
      <c r="Z394" s="215"/>
      <c r="AA394" s="244"/>
      <c r="AB394" s="244"/>
      <c r="AC394" s="244"/>
      <c r="AD394" s="210"/>
      <c r="AE394" s="244"/>
      <c r="AF394" s="210"/>
      <c r="AG394" s="244"/>
      <c r="AH394" s="244"/>
      <c r="AI394" s="210"/>
      <c r="AJ394" s="244"/>
      <c r="AK394" s="244"/>
      <c r="AL394" s="210"/>
      <c r="AM394" s="244"/>
      <c r="AN394" s="244"/>
      <c r="AO394" s="9"/>
      <c r="AP394" s="9"/>
      <c r="AQ394" s="11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</row>
    <row r="395" spans="1:92" s="15" customFormat="1" ht="12">
      <c r="A395" s="9"/>
      <c r="B395" s="9"/>
      <c r="C395" s="9"/>
      <c r="D395" s="9"/>
      <c r="E395" s="9"/>
      <c r="F395" s="9"/>
      <c r="G395" s="9"/>
      <c r="H395" s="9"/>
      <c r="I395" s="9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2"/>
      <c r="U395" s="11"/>
      <c r="V395" s="11"/>
      <c r="W395" s="116"/>
      <c r="X395" s="112"/>
      <c r="Y395" s="9"/>
      <c r="Z395" s="215"/>
      <c r="AA395" s="244"/>
      <c r="AB395" s="244"/>
      <c r="AC395" s="244"/>
      <c r="AD395" s="210"/>
      <c r="AE395" s="244"/>
      <c r="AF395" s="210"/>
      <c r="AG395" s="244"/>
      <c r="AH395" s="244"/>
      <c r="AI395" s="210"/>
      <c r="AJ395" s="244"/>
      <c r="AK395" s="244"/>
      <c r="AL395" s="210"/>
      <c r="AM395" s="244"/>
      <c r="AN395" s="244"/>
      <c r="AO395" s="9"/>
      <c r="AP395" s="9"/>
      <c r="AQ395" s="11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</row>
    <row r="396" spans="1:92" s="15" customFormat="1" ht="12">
      <c r="A396" s="9"/>
      <c r="B396" s="9"/>
      <c r="C396" s="9"/>
      <c r="D396" s="9"/>
      <c r="E396" s="9"/>
      <c r="F396" s="9"/>
      <c r="G396" s="9"/>
      <c r="H396" s="9"/>
      <c r="I396" s="9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2"/>
      <c r="U396" s="11"/>
      <c r="V396" s="11"/>
      <c r="W396" s="116"/>
      <c r="X396" s="112"/>
      <c r="Y396" s="9"/>
      <c r="Z396" s="215"/>
      <c r="AA396" s="244"/>
      <c r="AB396" s="244"/>
      <c r="AC396" s="244"/>
      <c r="AD396" s="210"/>
      <c r="AE396" s="244"/>
      <c r="AF396" s="210"/>
      <c r="AG396" s="244"/>
      <c r="AH396" s="244"/>
      <c r="AI396" s="210"/>
      <c r="AJ396" s="244"/>
      <c r="AK396" s="244"/>
      <c r="AL396" s="210"/>
      <c r="AM396" s="244"/>
      <c r="AN396" s="244"/>
      <c r="AO396" s="9"/>
      <c r="AP396" s="9"/>
      <c r="AQ396" s="11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</row>
    <row r="397" spans="1:92" s="15" customFormat="1" ht="12">
      <c r="A397" s="9"/>
      <c r="B397" s="9"/>
      <c r="C397" s="9"/>
      <c r="D397" s="9"/>
      <c r="E397" s="9"/>
      <c r="F397" s="9"/>
      <c r="G397" s="9"/>
      <c r="H397" s="9"/>
      <c r="I397" s="9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2"/>
      <c r="U397" s="11"/>
      <c r="V397" s="11"/>
      <c r="W397" s="116"/>
      <c r="X397" s="112"/>
      <c r="Y397" s="9"/>
      <c r="Z397" s="213"/>
      <c r="AA397" s="214"/>
      <c r="AB397" s="214"/>
      <c r="AC397" s="214"/>
      <c r="AD397" s="207"/>
      <c r="AE397" s="214"/>
      <c r="AF397" s="207"/>
      <c r="AG397" s="214"/>
      <c r="AH397" s="214"/>
      <c r="AI397" s="207"/>
      <c r="AJ397" s="214"/>
      <c r="AK397" s="214"/>
      <c r="AL397" s="207"/>
      <c r="AM397" s="214"/>
      <c r="AN397" s="214"/>
      <c r="AO397" s="2"/>
      <c r="AP397" s="2"/>
      <c r="AQ397" s="11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</row>
    <row r="398" spans="1:92" ht="12">
      <c r="A398" s="2"/>
      <c r="B398" s="2"/>
      <c r="C398" s="2"/>
      <c r="D398" s="2"/>
      <c r="E398" s="2"/>
      <c r="F398" s="2"/>
      <c r="G398" s="2"/>
      <c r="H398" s="2"/>
      <c r="I398" s="2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113"/>
      <c r="U398" s="3"/>
      <c r="V398" s="3"/>
      <c r="W398" s="115"/>
      <c r="X398" s="113"/>
      <c r="Y398" s="2"/>
      <c r="Z398" s="213"/>
      <c r="AA398" s="214"/>
      <c r="AB398" s="214"/>
      <c r="AC398" s="214"/>
      <c r="AD398" s="207"/>
      <c r="AE398" s="214"/>
      <c r="AF398" s="207"/>
      <c r="AG398" s="214"/>
      <c r="AH398" s="214"/>
      <c r="AI398" s="207"/>
      <c r="AJ398" s="214"/>
      <c r="AK398" s="214"/>
      <c r="AL398" s="207"/>
      <c r="AM398" s="214"/>
      <c r="AN398" s="214"/>
      <c r="AO398" s="2"/>
      <c r="AP398" s="2"/>
      <c r="AQ398" s="3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</row>
    <row r="399" spans="1:92" ht="12">
      <c r="A399" s="2"/>
      <c r="B399" s="2"/>
      <c r="C399" s="2"/>
      <c r="D399" s="2"/>
      <c r="E399" s="2"/>
      <c r="F399" s="2"/>
      <c r="G399" s="2"/>
      <c r="H399" s="2"/>
      <c r="I399" s="2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113"/>
      <c r="U399" s="3"/>
      <c r="V399" s="3"/>
      <c r="W399" s="115"/>
      <c r="X399" s="113"/>
      <c r="Y399" s="2"/>
      <c r="Z399" s="213"/>
      <c r="AA399" s="214"/>
      <c r="AB399" s="214"/>
      <c r="AC399" s="214"/>
      <c r="AD399" s="207"/>
      <c r="AE399" s="214"/>
      <c r="AF399" s="207"/>
      <c r="AG399" s="214"/>
      <c r="AH399" s="214"/>
      <c r="AI399" s="207"/>
      <c r="AJ399" s="214"/>
      <c r="AK399" s="214"/>
      <c r="AL399" s="207"/>
      <c r="AM399" s="214"/>
      <c r="AN399" s="214"/>
      <c r="AO399" s="2"/>
      <c r="AP399" s="2"/>
      <c r="AQ399" s="3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</row>
    <row r="400" spans="1:92" ht="12">
      <c r="A400" s="2"/>
      <c r="B400" s="2"/>
      <c r="C400" s="2"/>
      <c r="D400" s="2"/>
      <c r="E400" s="2"/>
      <c r="F400" s="2"/>
      <c r="G400" s="2"/>
      <c r="H400" s="2"/>
      <c r="I400" s="2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113"/>
      <c r="U400" s="3"/>
      <c r="V400" s="3"/>
      <c r="W400" s="115"/>
      <c r="X400" s="113"/>
      <c r="Y400" s="2"/>
      <c r="Z400" s="213"/>
      <c r="AA400" s="214"/>
      <c r="AB400" s="214"/>
      <c r="AC400" s="214"/>
      <c r="AD400" s="207"/>
      <c r="AE400" s="214"/>
      <c r="AF400" s="207"/>
      <c r="AG400" s="214"/>
      <c r="AH400" s="214"/>
      <c r="AI400" s="207"/>
      <c r="AJ400" s="214"/>
      <c r="AK400" s="214"/>
      <c r="AL400" s="207"/>
      <c r="AM400" s="214"/>
      <c r="AN400" s="214"/>
      <c r="AO400" s="2"/>
      <c r="AP400" s="2"/>
      <c r="AQ400" s="3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</row>
    <row r="401" spans="1:92" ht="12">
      <c r="A401" s="2"/>
      <c r="B401" s="2"/>
      <c r="C401" s="2"/>
      <c r="D401" s="2"/>
      <c r="E401" s="2"/>
      <c r="F401" s="2"/>
      <c r="G401" s="2"/>
      <c r="H401" s="2"/>
      <c r="I401" s="2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113"/>
      <c r="U401" s="3"/>
      <c r="V401" s="3"/>
      <c r="W401" s="115"/>
      <c r="X401" s="113"/>
      <c r="Y401" s="2"/>
      <c r="Z401" s="213"/>
      <c r="AA401" s="214"/>
      <c r="AB401" s="214"/>
      <c r="AC401" s="214"/>
      <c r="AD401" s="207"/>
      <c r="AE401" s="214"/>
      <c r="AF401" s="207"/>
      <c r="AG401" s="214"/>
      <c r="AH401" s="214"/>
      <c r="AI401" s="207"/>
      <c r="AJ401" s="214"/>
      <c r="AK401" s="214"/>
      <c r="AL401" s="207"/>
      <c r="AM401" s="214"/>
      <c r="AN401" s="214"/>
      <c r="AO401" s="2"/>
      <c r="AP401" s="2"/>
      <c r="AQ401" s="3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</row>
    <row r="402" spans="1:92" ht="12">
      <c r="A402" s="2"/>
      <c r="B402" s="2"/>
      <c r="C402" s="2"/>
      <c r="D402" s="2"/>
      <c r="E402" s="2"/>
      <c r="F402" s="2"/>
      <c r="G402" s="2"/>
      <c r="H402" s="2"/>
      <c r="I402" s="2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113"/>
      <c r="U402" s="3"/>
      <c r="V402" s="3"/>
      <c r="W402" s="115"/>
      <c r="X402" s="113"/>
      <c r="Y402" s="2"/>
      <c r="Z402" s="213"/>
      <c r="AA402" s="214"/>
      <c r="AB402" s="214"/>
      <c r="AC402" s="214"/>
      <c r="AD402" s="207"/>
      <c r="AE402" s="214"/>
      <c r="AF402" s="207"/>
      <c r="AG402" s="214"/>
      <c r="AH402" s="214"/>
      <c r="AI402" s="207"/>
      <c r="AJ402" s="214"/>
      <c r="AK402" s="214"/>
      <c r="AL402" s="207"/>
      <c r="AM402" s="214"/>
      <c r="AN402" s="214"/>
      <c r="AO402" s="2"/>
      <c r="AP402" s="2"/>
      <c r="AQ402" s="3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</row>
    <row r="403" spans="1:92" ht="12">
      <c r="A403" s="2"/>
      <c r="B403" s="2"/>
      <c r="C403" s="2"/>
      <c r="D403" s="2"/>
      <c r="E403" s="2"/>
      <c r="F403" s="2"/>
      <c r="G403" s="2"/>
      <c r="H403" s="2"/>
      <c r="I403" s="2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113"/>
      <c r="U403" s="3"/>
      <c r="V403" s="3"/>
      <c r="W403" s="115"/>
      <c r="X403" s="113"/>
      <c r="Y403" s="2"/>
      <c r="Z403" s="213"/>
      <c r="AA403" s="214"/>
      <c r="AB403" s="214"/>
      <c r="AC403" s="214"/>
      <c r="AD403" s="207"/>
      <c r="AE403" s="214"/>
      <c r="AF403" s="207"/>
      <c r="AG403" s="214"/>
      <c r="AH403" s="214"/>
      <c r="AI403" s="207"/>
      <c r="AJ403" s="214"/>
      <c r="AK403" s="214"/>
      <c r="AL403" s="207"/>
      <c r="AM403" s="214"/>
      <c r="AN403" s="214"/>
      <c r="AO403" s="2"/>
      <c r="AP403" s="2"/>
      <c r="AQ403" s="3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</row>
    <row r="404" spans="1:92" ht="12">
      <c r="A404" s="2"/>
      <c r="B404" s="2"/>
      <c r="C404" s="2"/>
      <c r="D404" s="2"/>
      <c r="E404" s="2"/>
      <c r="F404" s="2"/>
      <c r="G404" s="2"/>
      <c r="H404" s="2"/>
      <c r="I404" s="2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113"/>
      <c r="U404" s="3"/>
      <c r="V404" s="3"/>
      <c r="W404" s="115"/>
      <c r="X404" s="113"/>
      <c r="Y404" s="2"/>
      <c r="Z404" s="213"/>
      <c r="AA404" s="214"/>
      <c r="AB404" s="214"/>
      <c r="AC404" s="214"/>
      <c r="AD404" s="207"/>
      <c r="AE404" s="214"/>
      <c r="AF404" s="207"/>
      <c r="AG404" s="214"/>
      <c r="AH404" s="214"/>
      <c r="AI404" s="207"/>
      <c r="AJ404" s="214"/>
      <c r="AK404" s="214"/>
      <c r="AL404" s="207"/>
      <c r="AM404" s="214"/>
      <c r="AN404" s="214"/>
      <c r="AO404" s="2"/>
      <c r="AP404" s="2"/>
      <c r="AQ404" s="3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</row>
    <row r="405" spans="1:92" ht="12">
      <c r="A405" s="2"/>
      <c r="B405" s="2"/>
      <c r="C405" s="2"/>
      <c r="D405" s="2"/>
      <c r="E405" s="2"/>
      <c r="F405" s="2"/>
      <c r="G405" s="2"/>
      <c r="H405" s="2"/>
      <c r="I405" s="2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113"/>
      <c r="U405" s="3"/>
      <c r="V405" s="3"/>
      <c r="W405" s="115"/>
      <c r="X405" s="113"/>
      <c r="Y405" s="2"/>
      <c r="Z405" s="213"/>
      <c r="AA405" s="214"/>
      <c r="AB405" s="214"/>
      <c r="AC405" s="214"/>
      <c r="AD405" s="207"/>
      <c r="AE405" s="214"/>
      <c r="AF405" s="207"/>
      <c r="AG405" s="214"/>
      <c r="AH405" s="214"/>
      <c r="AI405" s="207"/>
      <c r="AJ405" s="214"/>
      <c r="AK405" s="214"/>
      <c r="AL405" s="207"/>
      <c r="AM405" s="214"/>
      <c r="AN405" s="214"/>
      <c r="AO405" s="2"/>
      <c r="AP405" s="2"/>
      <c r="AQ405" s="3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</row>
    <row r="406" spans="1:92" ht="12">
      <c r="A406" s="2"/>
      <c r="B406" s="2"/>
      <c r="C406" s="2"/>
      <c r="D406" s="2"/>
      <c r="E406" s="2"/>
      <c r="F406" s="2"/>
      <c r="G406" s="2"/>
      <c r="H406" s="2"/>
      <c r="I406" s="2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113"/>
      <c r="U406" s="3"/>
      <c r="V406" s="3"/>
      <c r="W406" s="115"/>
      <c r="X406" s="113"/>
      <c r="Y406" s="2"/>
      <c r="Z406" s="213"/>
      <c r="AA406" s="214"/>
      <c r="AB406" s="214"/>
      <c r="AC406" s="214"/>
      <c r="AD406" s="207"/>
      <c r="AE406" s="214"/>
      <c r="AF406" s="207"/>
      <c r="AG406" s="214"/>
      <c r="AH406" s="214"/>
      <c r="AI406" s="207"/>
      <c r="AJ406" s="214"/>
      <c r="AK406" s="214"/>
      <c r="AL406" s="207"/>
      <c r="AM406" s="214"/>
      <c r="AN406" s="214"/>
      <c r="AO406" s="2"/>
      <c r="AP406" s="2"/>
      <c r="AQ406" s="3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</row>
    <row r="407" spans="1:92" ht="12">
      <c r="A407" s="2"/>
      <c r="B407" s="2"/>
      <c r="C407" s="2"/>
      <c r="D407" s="2"/>
      <c r="E407" s="2"/>
      <c r="F407" s="2"/>
      <c r="G407" s="2"/>
      <c r="H407" s="2"/>
      <c r="I407" s="2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113"/>
      <c r="U407" s="3"/>
      <c r="V407" s="3"/>
      <c r="W407" s="115"/>
      <c r="X407" s="113"/>
      <c r="Y407" s="2"/>
      <c r="Z407" s="213"/>
      <c r="AA407" s="214"/>
      <c r="AB407" s="214"/>
      <c r="AC407" s="214"/>
      <c r="AD407" s="207"/>
      <c r="AE407" s="214"/>
      <c r="AF407" s="207"/>
      <c r="AG407" s="214"/>
      <c r="AH407" s="214"/>
      <c r="AI407" s="207"/>
      <c r="AJ407" s="214"/>
      <c r="AK407" s="214"/>
      <c r="AL407" s="207"/>
      <c r="AM407" s="214"/>
      <c r="AN407" s="214"/>
      <c r="AO407" s="2"/>
      <c r="AP407" s="2"/>
      <c r="AQ407" s="3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</row>
    <row r="408" spans="1:92" ht="12">
      <c r="A408" s="2"/>
      <c r="B408" s="2"/>
      <c r="C408" s="2"/>
      <c r="D408" s="2"/>
      <c r="E408" s="2"/>
      <c r="F408" s="2"/>
      <c r="G408" s="2"/>
      <c r="H408" s="2"/>
      <c r="I408" s="2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113"/>
      <c r="U408" s="3"/>
      <c r="V408" s="3"/>
      <c r="W408" s="115"/>
      <c r="X408" s="113"/>
      <c r="Y408" s="2"/>
      <c r="Z408" s="213"/>
      <c r="AA408" s="214"/>
      <c r="AB408" s="214"/>
      <c r="AC408" s="214"/>
      <c r="AD408" s="207"/>
      <c r="AE408" s="214"/>
      <c r="AF408" s="207"/>
      <c r="AG408" s="214"/>
      <c r="AH408" s="214"/>
      <c r="AI408" s="207"/>
      <c r="AJ408" s="214"/>
      <c r="AK408" s="214"/>
      <c r="AL408" s="207"/>
      <c r="AM408" s="214"/>
      <c r="AN408" s="214"/>
      <c r="AO408" s="2"/>
      <c r="AP408" s="2"/>
      <c r="AQ408" s="3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</row>
    <row r="409" spans="1:92" ht="12">
      <c r="A409" s="2"/>
      <c r="B409" s="2"/>
      <c r="C409" s="2"/>
      <c r="D409" s="2"/>
      <c r="E409" s="2"/>
      <c r="F409" s="2"/>
      <c r="G409" s="2"/>
      <c r="H409" s="2"/>
      <c r="I409" s="2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113"/>
      <c r="U409" s="3"/>
      <c r="V409" s="3"/>
      <c r="W409" s="115"/>
      <c r="X409" s="113"/>
      <c r="Y409" s="2"/>
      <c r="AQ409" s="3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</row>
  </sheetData>
  <mergeCells count="1156">
    <mergeCell ref="B368:Y369"/>
    <mergeCell ref="B78:B81"/>
    <mergeCell ref="C78:C81"/>
    <mergeCell ref="D78:D81"/>
    <mergeCell ref="E78:E81"/>
    <mergeCell ref="F78:F81"/>
    <mergeCell ref="K219:K222"/>
    <mergeCell ref="R219:R222"/>
    <mergeCell ref="B219:B222"/>
    <mergeCell ref="C219:C222"/>
    <mergeCell ref="F74:F76"/>
    <mergeCell ref="B82:Y83"/>
    <mergeCell ref="B158:Y159"/>
    <mergeCell ref="AA219:AA222"/>
    <mergeCell ref="L219:L222"/>
    <mergeCell ref="M219:M222"/>
    <mergeCell ref="N219:N222"/>
    <mergeCell ref="O219:O222"/>
    <mergeCell ref="F219:F222"/>
    <mergeCell ref="G219:H219"/>
    <mergeCell ref="W219:W222"/>
    <mergeCell ref="P219:P222"/>
    <mergeCell ref="Q219:Q222"/>
    <mergeCell ref="S219:S222"/>
    <mergeCell ref="G220:H220"/>
    <mergeCell ref="G222:H222"/>
    <mergeCell ref="T219:T222"/>
    <mergeCell ref="U219:U222"/>
    <mergeCell ref="G221:H221"/>
    <mergeCell ref="E219:E222"/>
    <mergeCell ref="AA215:AA217"/>
    <mergeCell ref="AQ215:AQ217"/>
    <mergeCell ref="G216:H216"/>
    <mergeCell ref="G217:H217"/>
    <mergeCell ref="T215:T217"/>
    <mergeCell ref="U215:U217"/>
    <mergeCell ref="V215:V217"/>
    <mergeCell ref="W215:W217"/>
    <mergeCell ref="AQ219:AQ222"/>
    <mergeCell ref="Q199:Q209"/>
    <mergeCell ref="Q211:Q213"/>
    <mergeCell ref="Q227:Q233"/>
    <mergeCell ref="E215:E217"/>
    <mergeCell ref="F215:F217"/>
    <mergeCell ref="G215:H215"/>
    <mergeCell ref="K215:K217"/>
    <mergeCell ref="Q215:Q217"/>
    <mergeCell ref="L215:L217"/>
    <mergeCell ref="M215:M217"/>
    <mergeCell ref="Q339:Q341"/>
    <mergeCell ref="Q246:Q252"/>
    <mergeCell ref="Q254:Q263"/>
    <mergeCell ref="Q265:Q271"/>
    <mergeCell ref="Q273:Q279"/>
    <mergeCell ref="Q290:Q292"/>
    <mergeCell ref="Q294:Q297"/>
    <mergeCell ref="Q343:Q349"/>
    <mergeCell ref="Q351:Q355"/>
    <mergeCell ref="Q357:Q359"/>
    <mergeCell ref="Q281:Q288"/>
    <mergeCell ref="Q302:Q322"/>
    <mergeCell ref="Q324:Q328"/>
    <mergeCell ref="Q330:Q337"/>
    <mergeCell ref="B299:Y300"/>
    <mergeCell ref="S357:S359"/>
    <mergeCell ref="P339:P341"/>
    <mergeCell ref="Q235:Q244"/>
    <mergeCell ref="Q169:Q175"/>
    <mergeCell ref="Q177:Q183"/>
    <mergeCell ref="Q185:Q191"/>
    <mergeCell ref="Q193:Q197"/>
    <mergeCell ref="B224:Y225"/>
    <mergeCell ref="R199:R209"/>
    <mergeCell ref="R211:R213"/>
    <mergeCell ref="S185:S191"/>
    <mergeCell ref="S193:S197"/>
    <mergeCell ref="Q120:Q127"/>
    <mergeCell ref="Q129:Q136"/>
    <mergeCell ref="Q138:Q140"/>
    <mergeCell ref="Q161:Q167"/>
    <mergeCell ref="Q142:Q144"/>
    <mergeCell ref="Q146:Q152"/>
    <mergeCell ref="Q154:Q157"/>
    <mergeCell ref="Q85:Q91"/>
    <mergeCell ref="Q93:Q99"/>
    <mergeCell ref="Q101:Q107"/>
    <mergeCell ref="Q109:Q118"/>
    <mergeCell ref="Q46:Q53"/>
    <mergeCell ref="Q55:Q61"/>
    <mergeCell ref="Q63:Q65"/>
    <mergeCell ref="Q67:Q72"/>
    <mergeCell ref="Q8:Q14"/>
    <mergeCell ref="Q16:Q23"/>
    <mergeCell ref="Q25:Q36"/>
    <mergeCell ref="Q38:Q44"/>
    <mergeCell ref="AB211:AB213"/>
    <mergeCell ref="AB215:AB217"/>
    <mergeCell ref="AB219:AB222"/>
    <mergeCell ref="AA138:AA140"/>
    <mergeCell ref="AA142:AA144"/>
    <mergeCell ref="AA146:AA152"/>
    <mergeCell ref="AA154:AA157"/>
    <mergeCell ref="AJ4:AK4"/>
    <mergeCell ref="AQ339:AQ341"/>
    <mergeCell ref="AQ169:AQ175"/>
    <mergeCell ref="AQ177:AQ183"/>
    <mergeCell ref="AQ185:AQ191"/>
    <mergeCell ref="AQ193:AQ197"/>
    <mergeCell ref="AQ120:AQ127"/>
    <mergeCell ref="AQ129:AQ136"/>
    <mergeCell ref="AQ246:AQ252"/>
    <mergeCell ref="AQ254:AQ263"/>
    <mergeCell ref="AQ265:AQ271"/>
    <mergeCell ref="AQ273:AQ279"/>
    <mergeCell ref="AQ199:AQ209"/>
    <mergeCell ref="AQ211:AQ213"/>
    <mergeCell ref="AQ227:AQ233"/>
    <mergeCell ref="AQ235:AQ244"/>
    <mergeCell ref="AQ357:AQ359"/>
    <mergeCell ref="AQ281:AQ288"/>
    <mergeCell ref="AQ302:AQ322"/>
    <mergeCell ref="AQ324:AQ328"/>
    <mergeCell ref="AQ330:AQ337"/>
    <mergeCell ref="AQ351:AQ355"/>
    <mergeCell ref="AQ343:AQ349"/>
    <mergeCell ref="AQ138:AQ140"/>
    <mergeCell ref="AQ161:AQ167"/>
    <mergeCell ref="AQ85:AQ91"/>
    <mergeCell ref="AQ93:AQ99"/>
    <mergeCell ref="AQ101:AQ107"/>
    <mergeCell ref="AQ109:AQ118"/>
    <mergeCell ref="AQ142:AQ144"/>
    <mergeCell ref="AQ146:AQ152"/>
    <mergeCell ref="AQ154:AQ157"/>
    <mergeCell ref="AQ46:AQ53"/>
    <mergeCell ref="AQ55:AQ61"/>
    <mergeCell ref="AQ63:AQ65"/>
    <mergeCell ref="AQ67:AQ72"/>
    <mergeCell ref="AQ8:AQ14"/>
    <mergeCell ref="AQ16:AQ23"/>
    <mergeCell ref="AQ25:AQ36"/>
    <mergeCell ref="AQ38:AQ44"/>
    <mergeCell ref="V8:V14"/>
    <mergeCell ref="V16:V23"/>
    <mergeCell ref="V25:V36"/>
    <mergeCell ref="T8:T14"/>
    <mergeCell ref="V38:V44"/>
    <mergeCell ref="V46:V53"/>
    <mergeCell ref="V55:V61"/>
    <mergeCell ref="V63:V65"/>
    <mergeCell ref="V67:V72"/>
    <mergeCell ref="S339:S341"/>
    <mergeCell ref="S343:S349"/>
    <mergeCell ref="R339:R341"/>
    <mergeCell ref="R343:R349"/>
    <mergeCell ref="S281:S288"/>
    <mergeCell ref="S302:S322"/>
    <mergeCell ref="R281:R288"/>
    <mergeCell ref="R302:R322"/>
    <mergeCell ref="S246:S252"/>
    <mergeCell ref="S254:S263"/>
    <mergeCell ref="S265:S271"/>
    <mergeCell ref="S273:S279"/>
    <mergeCell ref="S199:S209"/>
    <mergeCell ref="S211:S213"/>
    <mergeCell ref="S215:S217"/>
    <mergeCell ref="R185:R191"/>
    <mergeCell ref="R193:R197"/>
    <mergeCell ref="S138:S140"/>
    <mergeCell ref="S161:S167"/>
    <mergeCell ref="R161:R167"/>
    <mergeCell ref="R169:R175"/>
    <mergeCell ref="R177:R183"/>
    <mergeCell ref="R142:R144"/>
    <mergeCell ref="S142:S144"/>
    <mergeCell ref="R146:R152"/>
    <mergeCell ref="V85:V91"/>
    <mergeCell ref="S85:S91"/>
    <mergeCell ref="S101:S107"/>
    <mergeCell ref="S109:S118"/>
    <mergeCell ref="U85:U91"/>
    <mergeCell ref="S120:S127"/>
    <mergeCell ref="V93:V99"/>
    <mergeCell ref="V101:V107"/>
    <mergeCell ref="V109:V118"/>
    <mergeCell ref="T109:T118"/>
    <mergeCell ref="T120:T127"/>
    <mergeCell ref="T101:T107"/>
    <mergeCell ref="V120:V127"/>
    <mergeCell ref="R67:R72"/>
    <mergeCell ref="S67:S72"/>
    <mergeCell ref="S129:S136"/>
    <mergeCell ref="X120:X127"/>
    <mergeCell ref="X129:X136"/>
    <mergeCell ref="R85:R91"/>
    <mergeCell ref="U101:U107"/>
    <mergeCell ref="R93:R99"/>
    <mergeCell ref="R101:R107"/>
    <mergeCell ref="T93:T99"/>
    <mergeCell ref="R55:R61"/>
    <mergeCell ref="S55:S61"/>
    <mergeCell ref="R63:R65"/>
    <mergeCell ref="S63:S65"/>
    <mergeCell ref="R46:R53"/>
    <mergeCell ref="S46:S53"/>
    <mergeCell ref="R8:R14"/>
    <mergeCell ref="S8:S14"/>
    <mergeCell ref="R16:R23"/>
    <mergeCell ref="S16:S23"/>
    <mergeCell ref="P357:P359"/>
    <mergeCell ref="P281:P288"/>
    <mergeCell ref="P302:P322"/>
    <mergeCell ref="P324:P328"/>
    <mergeCell ref="P330:P337"/>
    <mergeCell ref="P265:P271"/>
    <mergeCell ref="P273:P279"/>
    <mergeCell ref="P343:P349"/>
    <mergeCell ref="P351:P355"/>
    <mergeCell ref="P199:P209"/>
    <mergeCell ref="P211:P213"/>
    <mergeCell ref="P246:P252"/>
    <mergeCell ref="P254:P263"/>
    <mergeCell ref="P215:P217"/>
    <mergeCell ref="P129:P136"/>
    <mergeCell ref="P138:P140"/>
    <mergeCell ref="P161:P167"/>
    <mergeCell ref="P185:P191"/>
    <mergeCell ref="O339:O341"/>
    <mergeCell ref="O351:O355"/>
    <mergeCell ref="O357:O359"/>
    <mergeCell ref="P8:P14"/>
    <mergeCell ref="P16:P23"/>
    <mergeCell ref="P25:P36"/>
    <mergeCell ref="P38:P44"/>
    <mergeCell ref="P67:P72"/>
    <mergeCell ref="P85:P91"/>
    <mergeCell ref="P93:P99"/>
    <mergeCell ref="O199:O209"/>
    <mergeCell ref="O211:O213"/>
    <mergeCell ref="O227:O233"/>
    <mergeCell ref="O235:O244"/>
    <mergeCell ref="O215:O217"/>
    <mergeCell ref="X351:X355"/>
    <mergeCell ref="X357:X359"/>
    <mergeCell ref="O8:O14"/>
    <mergeCell ref="O16:O23"/>
    <mergeCell ref="O25:O36"/>
    <mergeCell ref="O38:O44"/>
    <mergeCell ref="O138:O140"/>
    <mergeCell ref="O161:O167"/>
    <mergeCell ref="O169:O175"/>
    <mergeCell ref="O177:O183"/>
    <mergeCell ref="X324:X328"/>
    <mergeCell ref="X330:X337"/>
    <mergeCell ref="X339:X341"/>
    <mergeCell ref="X343:X349"/>
    <mergeCell ref="X246:X252"/>
    <mergeCell ref="X254:X263"/>
    <mergeCell ref="X265:X271"/>
    <mergeCell ref="X273:X279"/>
    <mergeCell ref="X199:X209"/>
    <mergeCell ref="X211:X213"/>
    <mergeCell ref="X227:X233"/>
    <mergeCell ref="X235:X244"/>
    <mergeCell ref="X215:X217"/>
    <mergeCell ref="X219:X222"/>
    <mergeCell ref="X169:X175"/>
    <mergeCell ref="X177:X183"/>
    <mergeCell ref="X185:X191"/>
    <mergeCell ref="X193:X197"/>
    <mergeCell ref="X138:X140"/>
    <mergeCell ref="X161:X167"/>
    <mergeCell ref="X85:X91"/>
    <mergeCell ref="X93:X99"/>
    <mergeCell ref="X101:X107"/>
    <mergeCell ref="X109:X118"/>
    <mergeCell ref="X142:X144"/>
    <mergeCell ref="X146:X152"/>
    <mergeCell ref="X154:X157"/>
    <mergeCell ref="X46:X53"/>
    <mergeCell ref="X55:X61"/>
    <mergeCell ref="X63:X65"/>
    <mergeCell ref="X67:X72"/>
    <mergeCell ref="X8:X14"/>
    <mergeCell ref="X16:X23"/>
    <mergeCell ref="X25:X36"/>
    <mergeCell ref="X38:X44"/>
    <mergeCell ref="D169:D175"/>
    <mergeCell ref="D227:D233"/>
    <mergeCell ref="C246:C252"/>
    <mergeCell ref="D246:D252"/>
    <mergeCell ref="C215:C217"/>
    <mergeCell ref="D215:D217"/>
    <mergeCell ref="D219:D222"/>
    <mergeCell ref="D63:D65"/>
    <mergeCell ref="C93:C99"/>
    <mergeCell ref="D93:D99"/>
    <mergeCell ref="C109:C118"/>
    <mergeCell ref="D109:D118"/>
    <mergeCell ref="C74:C76"/>
    <mergeCell ref="D74:D76"/>
    <mergeCell ref="C101:C107"/>
    <mergeCell ref="D101:D107"/>
    <mergeCell ref="D16:D23"/>
    <mergeCell ref="C25:C36"/>
    <mergeCell ref="D25:D36"/>
    <mergeCell ref="C8:C14"/>
    <mergeCell ref="J4:J6"/>
    <mergeCell ref="K4:K6"/>
    <mergeCell ref="Y4:Y6"/>
    <mergeCell ref="M5:N5"/>
    <mergeCell ref="L4:X4"/>
    <mergeCell ref="R5:T5"/>
    <mergeCell ref="K8:K14"/>
    <mergeCell ref="L46:L53"/>
    <mergeCell ref="G4:H6"/>
    <mergeCell ref="G36:H36"/>
    <mergeCell ref="G39:H39"/>
    <mergeCell ref="G42:H42"/>
    <mergeCell ref="G38:H38"/>
    <mergeCell ref="G9:H9"/>
    <mergeCell ref="G12:H12"/>
    <mergeCell ref="I4:I6"/>
    <mergeCell ref="G270:H270"/>
    <mergeCell ref="G271:H271"/>
    <mergeCell ref="G288:H288"/>
    <mergeCell ref="B4:B6"/>
    <mergeCell ref="E4:E6"/>
    <mergeCell ref="F4:F6"/>
    <mergeCell ref="C4:C6"/>
    <mergeCell ref="D4:D6"/>
    <mergeCell ref="D8:D14"/>
    <mergeCell ref="C16:C23"/>
    <mergeCell ref="B265:B271"/>
    <mergeCell ref="X281:X288"/>
    <mergeCell ref="X302:X322"/>
    <mergeCell ref="O281:O288"/>
    <mergeCell ref="O302:O322"/>
    <mergeCell ref="G265:H265"/>
    <mergeCell ref="E265:E271"/>
    <mergeCell ref="B273:B279"/>
    <mergeCell ref="E273:E279"/>
    <mergeCell ref="C265:C271"/>
    <mergeCell ref="C161:C167"/>
    <mergeCell ref="D161:D167"/>
    <mergeCell ref="G266:H266"/>
    <mergeCell ref="C193:C197"/>
    <mergeCell ref="D193:D197"/>
    <mergeCell ref="D199:D209"/>
    <mergeCell ref="C211:C213"/>
    <mergeCell ref="D211:D213"/>
    <mergeCell ref="C227:C233"/>
    <mergeCell ref="C169:C175"/>
    <mergeCell ref="G94:H94"/>
    <mergeCell ref="G93:H93"/>
    <mergeCell ref="G178:H178"/>
    <mergeCell ref="G165:H165"/>
    <mergeCell ref="G166:H166"/>
    <mergeCell ref="G173:H173"/>
    <mergeCell ref="G174:H174"/>
    <mergeCell ref="G175:H175"/>
    <mergeCell ref="G134:H134"/>
    <mergeCell ref="G135:H135"/>
    <mergeCell ref="E177:E183"/>
    <mergeCell ref="G177:H177"/>
    <mergeCell ref="G181:H181"/>
    <mergeCell ref="G182:H182"/>
    <mergeCell ref="B38:B44"/>
    <mergeCell ref="G43:H43"/>
    <mergeCell ref="G44:H44"/>
    <mergeCell ref="G89:H89"/>
    <mergeCell ref="C38:C44"/>
    <mergeCell ref="D38:D44"/>
    <mergeCell ref="C46:C53"/>
    <mergeCell ref="D46:D53"/>
    <mergeCell ref="C55:C61"/>
    <mergeCell ref="D55:D61"/>
    <mergeCell ref="B46:B53"/>
    <mergeCell ref="E46:E53"/>
    <mergeCell ref="G52:H52"/>
    <mergeCell ref="G53:H53"/>
    <mergeCell ref="G51:H51"/>
    <mergeCell ref="G46:H46"/>
    <mergeCell ref="F46:F53"/>
    <mergeCell ref="E235:E244"/>
    <mergeCell ref="B235:B244"/>
    <mergeCell ref="C235:C244"/>
    <mergeCell ref="D235:D244"/>
    <mergeCell ref="G242:H242"/>
    <mergeCell ref="G243:H243"/>
    <mergeCell ref="G244:H244"/>
    <mergeCell ref="G235:H235"/>
    <mergeCell ref="G236:H236"/>
    <mergeCell ref="E211:E213"/>
    <mergeCell ref="B226:Y226"/>
    <mergeCell ref="G211:H211"/>
    <mergeCell ref="G227:H227"/>
    <mergeCell ref="G212:H212"/>
    <mergeCell ref="B211:B213"/>
    <mergeCell ref="F211:F213"/>
    <mergeCell ref="G213:H213"/>
    <mergeCell ref="L211:L213"/>
    <mergeCell ref="B215:B217"/>
    <mergeCell ref="B227:B233"/>
    <mergeCell ref="F227:F233"/>
    <mergeCell ref="G231:H231"/>
    <mergeCell ref="K227:K233"/>
    <mergeCell ref="G232:H232"/>
    <mergeCell ref="G233:H233"/>
    <mergeCell ref="G228:H228"/>
    <mergeCell ref="E227:E233"/>
    <mergeCell ref="G196:H196"/>
    <mergeCell ref="B193:B197"/>
    <mergeCell ref="G194:H194"/>
    <mergeCell ref="G197:H197"/>
    <mergeCell ref="E193:E197"/>
    <mergeCell ref="G193:H193"/>
    <mergeCell ref="G195:H195"/>
    <mergeCell ref="F193:F197"/>
    <mergeCell ref="B199:B209"/>
    <mergeCell ref="G199:H199"/>
    <mergeCell ref="G207:H207"/>
    <mergeCell ref="G208:H208"/>
    <mergeCell ref="G209:H209"/>
    <mergeCell ref="E199:E209"/>
    <mergeCell ref="G200:H200"/>
    <mergeCell ref="F199:F209"/>
    <mergeCell ref="C199:C209"/>
    <mergeCell ref="G191:H191"/>
    <mergeCell ref="B185:B191"/>
    <mergeCell ref="E185:E191"/>
    <mergeCell ref="G185:H185"/>
    <mergeCell ref="G189:H189"/>
    <mergeCell ref="G190:H190"/>
    <mergeCell ref="C185:C191"/>
    <mergeCell ref="B169:B175"/>
    <mergeCell ref="B161:B167"/>
    <mergeCell ref="G183:H183"/>
    <mergeCell ref="G186:H186"/>
    <mergeCell ref="B177:B183"/>
    <mergeCell ref="C177:C183"/>
    <mergeCell ref="D177:D183"/>
    <mergeCell ref="D185:D191"/>
    <mergeCell ref="F177:F183"/>
    <mergeCell ref="F185:F191"/>
    <mergeCell ref="E161:E167"/>
    <mergeCell ref="E169:E175"/>
    <mergeCell ref="G169:H169"/>
    <mergeCell ref="G167:H167"/>
    <mergeCell ref="G161:H161"/>
    <mergeCell ref="G162:H162"/>
    <mergeCell ref="G170:H170"/>
    <mergeCell ref="B138:B140"/>
    <mergeCell ref="B129:B136"/>
    <mergeCell ref="E138:E140"/>
    <mergeCell ref="C120:C127"/>
    <mergeCell ref="D120:D127"/>
    <mergeCell ref="C129:C136"/>
    <mergeCell ref="D129:D136"/>
    <mergeCell ref="B109:B118"/>
    <mergeCell ref="B120:B127"/>
    <mergeCell ref="B101:B107"/>
    <mergeCell ref="G130:H130"/>
    <mergeCell ref="E101:E107"/>
    <mergeCell ref="E129:E136"/>
    <mergeCell ref="E120:E127"/>
    <mergeCell ref="E109:E118"/>
    <mergeCell ref="G116:H116"/>
    <mergeCell ref="G117:H117"/>
    <mergeCell ref="G97:H97"/>
    <mergeCell ref="G98:H98"/>
    <mergeCell ref="G99:H99"/>
    <mergeCell ref="G136:H136"/>
    <mergeCell ref="G129:H129"/>
    <mergeCell ref="G101:H101"/>
    <mergeCell ref="G105:H105"/>
    <mergeCell ref="G106:H106"/>
    <mergeCell ref="G102:H102"/>
    <mergeCell ref="G107:H107"/>
    <mergeCell ref="E93:E99"/>
    <mergeCell ref="B93:B99"/>
    <mergeCell ref="C67:C72"/>
    <mergeCell ref="D67:D72"/>
    <mergeCell ref="C85:C91"/>
    <mergeCell ref="D85:D91"/>
    <mergeCell ref="B74:B76"/>
    <mergeCell ref="E74:E76"/>
    <mergeCell ref="B85:B91"/>
    <mergeCell ref="B67:B72"/>
    <mergeCell ref="B63:B65"/>
    <mergeCell ref="E85:E91"/>
    <mergeCell ref="G90:H90"/>
    <mergeCell ref="C63:C65"/>
    <mergeCell ref="F67:F72"/>
    <mergeCell ref="G91:H91"/>
    <mergeCell ref="E63:E65"/>
    <mergeCell ref="G65:H65"/>
    <mergeCell ref="G67:H67"/>
    <mergeCell ref="G86:H86"/>
    <mergeCell ref="G56:H56"/>
    <mergeCell ref="G60:H60"/>
    <mergeCell ref="G61:H61"/>
    <mergeCell ref="G64:H64"/>
    <mergeCell ref="G63:H63"/>
    <mergeCell ref="G13:H13"/>
    <mergeCell ref="B7:Y7"/>
    <mergeCell ref="G8:H8"/>
    <mergeCell ref="B8:B14"/>
    <mergeCell ref="E8:E14"/>
    <mergeCell ref="G14:H14"/>
    <mergeCell ref="L8:L14"/>
    <mergeCell ref="N8:N14"/>
    <mergeCell ref="M8:M14"/>
    <mergeCell ref="U8:U14"/>
    <mergeCell ref="L38:L44"/>
    <mergeCell ref="U38:U44"/>
    <mergeCell ref="E38:E44"/>
    <mergeCell ref="R25:R36"/>
    <mergeCell ref="S25:S36"/>
    <mergeCell ref="S38:S44"/>
    <mergeCell ref="G35:H35"/>
    <mergeCell ref="M38:M44"/>
    <mergeCell ref="T38:T44"/>
    <mergeCell ref="R38:R44"/>
    <mergeCell ref="L16:L23"/>
    <mergeCell ref="U16:U23"/>
    <mergeCell ref="L25:L36"/>
    <mergeCell ref="U25:U36"/>
    <mergeCell ref="M16:M23"/>
    <mergeCell ref="M25:M36"/>
    <mergeCell ref="T16:T23"/>
    <mergeCell ref="T25:T36"/>
    <mergeCell ref="B55:B61"/>
    <mergeCell ref="G17:H17"/>
    <mergeCell ref="B25:B36"/>
    <mergeCell ref="B16:B23"/>
    <mergeCell ref="G26:H26"/>
    <mergeCell ref="G29:H29"/>
    <mergeCell ref="G47:H47"/>
    <mergeCell ref="E55:E61"/>
    <mergeCell ref="G55:H55"/>
    <mergeCell ref="G59:H59"/>
    <mergeCell ref="G118:H118"/>
    <mergeCell ref="G110:H110"/>
    <mergeCell ref="G127:H127"/>
    <mergeCell ref="G120:H120"/>
    <mergeCell ref="G125:H125"/>
    <mergeCell ref="G121:H121"/>
    <mergeCell ref="G109:H109"/>
    <mergeCell ref="B246:B252"/>
    <mergeCell ref="E246:E252"/>
    <mergeCell ref="F109:F118"/>
    <mergeCell ref="F120:F127"/>
    <mergeCell ref="F129:F136"/>
    <mergeCell ref="F138:F140"/>
    <mergeCell ref="F161:F167"/>
    <mergeCell ref="F169:F175"/>
    <mergeCell ref="G126:H126"/>
    <mergeCell ref="G246:H246"/>
    <mergeCell ref="G250:H250"/>
    <mergeCell ref="G251:H251"/>
    <mergeCell ref="G252:H252"/>
    <mergeCell ref="G247:H247"/>
    <mergeCell ref="G255:H255"/>
    <mergeCell ref="G262:H262"/>
    <mergeCell ref="G263:H263"/>
    <mergeCell ref="B254:B263"/>
    <mergeCell ref="E254:E263"/>
    <mergeCell ref="G254:H254"/>
    <mergeCell ref="G261:H261"/>
    <mergeCell ref="C254:C263"/>
    <mergeCell ref="D254:D263"/>
    <mergeCell ref="D265:D271"/>
    <mergeCell ref="C273:C279"/>
    <mergeCell ref="D273:D279"/>
    <mergeCell ref="G273:H273"/>
    <mergeCell ref="G277:H277"/>
    <mergeCell ref="G278:H278"/>
    <mergeCell ref="G279:H279"/>
    <mergeCell ref="G274:H274"/>
    <mergeCell ref="F273:F279"/>
    <mergeCell ref="G269:H269"/>
    <mergeCell ref="E281:E288"/>
    <mergeCell ref="G281:H281"/>
    <mergeCell ref="G286:H286"/>
    <mergeCell ref="G287:H287"/>
    <mergeCell ref="G282:H282"/>
    <mergeCell ref="F281:F288"/>
    <mergeCell ref="B324:B328"/>
    <mergeCell ref="B281:B288"/>
    <mergeCell ref="E302:E322"/>
    <mergeCell ref="C281:C288"/>
    <mergeCell ref="D281:D288"/>
    <mergeCell ref="C302:C322"/>
    <mergeCell ref="D302:D322"/>
    <mergeCell ref="C324:C328"/>
    <mergeCell ref="D324:D328"/>
    <mergeCell ref="E324:E328"/>
    <mergeCell ref="C330:C337"/>
    <mergeCell ref="D330:D337"/>
    <mergeCell ref="G313:H313"/>
    <mergeCell ref="G318:H318"/>
    <mergeCell ref="G335:H335"/>
    <mergeCell ref="G336:H336"/>
    <mergeCell ref="G337:H337"/>
    <mergeCell ref="E330:E337"/>
    <mergeCell ref="F330:F337"/>
    <mergeCell ref="G331:H331"/>
    <mergeCell ref="G344:H344"/>
    <mergeCell ref="F339:F341"/>
    <mergeCell ref="F343:F349"/>
    <mergeCell ref="G347:H347"/>
    <mergeCell ref="G339:H339"/>
    <mergeCell ref="G348:H348"/>
    <mergeCell ref="E339:E341"/>
    <mergeCell ref="G330:H330"/>
    <mergeCell ref="U302:U322"/>
    <mergeCell ref="L324:L328"/>
    <mergeCell ref="U324:U328"/>
    <mergeCell ref="L330:L337"/>
    <mergeCell ref="U330:U337"/>
    <mergeCell ref="O324:O328"/>
    <mergeCell ref="O330:O337"/>
    <mergeCell ref="S324:S328"/>
    <mergeCell ref="S330:S337"/>
    <mergeCell ref="R324:R328"/>
    <mergeCell ref="B343:B349"/>
    <mergeCell ref="B357:B359"/>
    <mergeCell ref="E357:E359"/>
    <mergeCell ref="B351:B355"/>
    <mergeCell ref="E351:E355"/>
    <mergeCell ref="E343:E349"/>
    <mergeCell ref="D357:D359"/>
    <mergeCell ref="G353:H353"/>
    <mergeCell ref="G354:H354"/>
    <mergeCell ref="G355:H355"/>
    <mergeCell ref="G352:H352"/>
    <mergeCell ref="F357:F359"/>
    <mergeCell ref="F351:F355"/>
    <mergeCell ref="G351:H351"/>
    <mergeCell ref="C351:C355"/>
    <mergeCell ref="D351:D355"/>
    <mergeCell ref="C357:C359"/>
    <mergeCell ref="B339:B341"/>
    <mergeCell ref="C339:C341"/>
    <mergeCell ref="D339:D341"/>
    <mergeCell ref="C343:C349"/>
    <mergeCell ref="D343:D349"/>
    <mergeCell ref="E16:E23"/>
    <mergeCell ref="G25:H25"/>
    <mergeCell ref="E25:E36"/>
    <mergeCell ref="G16:H16"/>
    <mergeCell ref="G21:H21"/>
    <mergeCell ref="G22:H22"/>
    <mergeCell ref="G23:H23"/>
    <mergeCell ref="B330:B337"/>
    <mergeCell ref="U46:U53"/>
    <mergeCell ref="L55:L61"/>
    <mergeCell ref="U55:U61"/>
    <mergeCell ref="N46:N53"/>
    <mergeCell ref="N55:N61"/>
    <mergeCell ref="O46:O53"/>
    <mergeCell ref="O55:O61"/>
    <mergeCell ref="P46:P53"/>
    <mergeCell ref="P55:P61"/>
    <mergeCell ref="T46:T53"/>
    <mergeCell ref="U63:U65"/>
    <mergeCell ref="L67:L72"/>
    <mergeCell ref="U67:U72"/>
    <mergeCell ref="L63:L65"/>
    <mergeCell ref="N63:N65"/>
    <mergeCell ref="N67:N72"/>
    <mergeCell ref="M67:M72"/>
    <mergeCell ref="O63:O65"/>
    <mergeCell ref="O67:O72"/>
    <mergeCell ref="P63:P65"/>
    <mergeCell ref="L93:L99"/>
    <mergeCell ref="U93:U99"/>
    <mergeCell ref="N85:N91"/>
    <mergeCell ref="N93:N99"/>
    <mergeCell ref="M85:M91"/>
    <mergeCell ref="M93:M99"/>
    <mergeCell ref="O85:O91"/>
    <mergeCell ref="O93:O99"/>
    <mergeCell ref="S93:S99"/>
    <mergeCell ref="L109:L118"/>
    <mergeCell ref="U109:U118"/>
    <mergeCell ref="N101:N107"/>
    <mergeCell ref="N109:N118"/>
    <mergeCell ref="M101:M107"/>
    <mergeCell ref="M109:M118"/>
    <mergeCell ref="O101:O107"/>
    <mergeCell ref="O109:O118"/>
    <mergeCell ref="P109:P118"/>
    <mergeCell ref="L101:L107"/>
    <mergeCell ref="L120:L127"/>
    <mergeCell ref="U120:U127"/>
    <mergeCell ref="L129:L136"/>
    <mergeCell ref="U129:U136"/>
    <mergeCell ref="N120:N127"/>
    <mergeCell ref="N129:N136"/>
    <mergeCell ref="M120:M127"/>
    <mergeCell ref="M129:M136"/>
    <mergeCell ref="O120:O127"/>
    <mergeCell ref="P120:P127"/>
    <mergeCell ref="O129:O136"/>
    <mergeCell ref="L138:L140"/>
    <mergeCell ref="U138:U140"/>
    <mergeCell ref="L161:L167"/>
    <mergeCell ref="U161:U167"/>
    <mergeCell ref="B160:Y160"/>
    <mergeCell ref="C138:C140"/>
    <mergeCell ref="D138:D140"/>
    <mergeCell ref="G138:H138"/>
    <mergeCell ref="G140:H140"/>
    <mergeCell ref="G139:H139"/>
    <mergeCell ref="L169:L175"/>
    <mergeCell ref="U169:U175"/>
    <mergeCell ref="L177:L183"/>
    <mergeCell ref="U177:U183"/>
    <mergeCell ref="S169:S175"/>
    <mergeCell ref="S177:S183"/>
    <mergeCell ref="P169:P175"/>
    <mergeCell ref="P177:P183"/>
    <mergeCell ref="M169:M175"/>
    <mergeCell ref="L185:L191"/>
    <mergeCell ref="U185:U191"/>
    <mergeCell ref="L193:L197"/>
    <mergeCell ref="U193:U197"/>
    <mergeCell ref="N185:N191"/>
    <mergeCell ref="N193:N197"/>
    <mergeCell ref="M185:M191"/>
    <mergeCell ref="M193:M197"/>
    <mergeCell ref="O185:O191"/>
    <mergeCell ref="P193:P197"/>
    <mergeCell ref="O193:O197"/>
    <mergeCell ref="F93:F99"/>
    <mergeCell ref="F101:F107"/>
    <mergeCell ref="K101:K107"/>
    <mergeCell ref="K109:K118"/>
    <mergeCell ref="K120:K127"/>
    <mergeCell ref="K129:K136"/>
    <mergeCell ref="K138:K140"/>
    <mergeCell ref="K161:K167"/>
    <mergeCell ref="K169:K175"/>
    <mergeCell ref="P101:P107"/>
    <mergeCell ref="L85:L91"/>
    <mergeCell ref="G71:H71"/>
    <mergeCell ref="G72:H72"/>
    <mergeCell ref="G85:H85"/>
    <mergeCell ref="B84:Y84"/>
    <mergeCell ref="E67:E72"/>
    <mergeCell ref="K85:K91"/>
    <mergeCell ref="W85:W91"/>
    <mergeCell ref="F85:F91"/>
    <mergeCell ref="G68:H68"/>
    <mergeCell ref="L199:L209"/>
    <mergeCell ref="U199:U209"/>
    <mergeCell ref="K199:K209"/>
    <mergeCell ref="M161:M167"/>
    <mergeCell ref="M199:M209"/>
    <mergeCell ref="T129:T136"/>
    <mergeCell ref="T138:T140"/>
    <mergeCell ref="T161:T167"/>
    <mergeCell ref="T169:T175"/>
    <mergeCell ref="F8:F14"/>
    <mergeCell ref="F16:F23"/>
    <mergeCell ref="F25:F36"/>
    <mergeCell ref="F38:F44"/>
    <mergeCell ref="F55:F61"/>
    <mergeCell ref="F63:F65"/>
    <mergeCell ref="U211:U213"/>
    <mergeCell ref="L227:L233"/>
    <mergeCell ref="U227:U233"/>
    <mergeCell ref="K177:K183"/>
    <mergeCell ref="K185:K191"/>
    <mergeCell ref="K193:K197"/>
    <mergeCell ref="K211:K213"/>
    <mergeCell ref="N211:N213"/>
    <mergeCell ref="L235:L244"/>
    <mergeCell ref="U235:U244"/>
    <mergeCell ref="P235:P244"/>
    <mergeCell ref="S227:S233"/>
    <mergeCell ref="S235:S244"/>
    <mergeCell ref="P227:P233"/>
    <mergeCell ref="R227:R233"/>
    <mergeCell ref="N227:N233"/>
    <mergeCell ref="N235:N244"/>
    <mergeCell ref="T227:T233"/>
    <mergeCell ref="L246:L252"/>
    <mergeCell ref="U246:U252"/>
    <mergeCell ref="L254:L263"/>
    <mergeCell ref="U254:U263"/>
    <mergeCell ref="N246:N252"/>
    <mergeCell ref="N254:N263"/>
    <mergeCell ref="M246:M252"/>
    <mergeCell ref="M254:M263"/>
    <mergeCell ref="O246:O252"/>
    <mergeCell ref="O254:O263"/>
    <mergeCell ref="L265:L271"/>
    <mergeCell ref="U265:U271"/>
    <mergeCell ref="L273:L279"/>
    <mergeCell ref="U273:U279"/>
    <mergeCell ref="N265:N271"/>
    <mergeCell ref="N273:N279"/>
    <mergeCell ref="M265:M271"/>
    <mergeCell ref="M273:M279"/>
    <mergeCell ref="O265:O271"/>
    <mergeCell ref="O273:O279"/>
    <mergeCell ref="L281:L288"/>
    <mergeCell ref="U281:U288"/>
    <mergeCell ref="L339:L341"/>
    <mergeCell ref="U339:U341"/>
    <mergeCell ref="N281:N288"/>
    <mergeCell ref="N302:N322"/>
    <mergeCell ref="N324:N328"/>
    <mergeCell ref="N330:N337"/>
    <mergeCell ref="N339:N341"/>
    <mergeCell ref="M281:M288"/>
    <mergeCell ref="L343:L349"/>
    <mergeCell ref="U343:U349"/>
    <mergeCell ref="L351:L355"/>
    <mergeCell ref="U351:U355"/>
    <mergeCell ref="N343:N349"/>
    <mergeCell ref="N351:N355"/>
    <mergeCell ref="M343:M349"/>
    <mergeCell ref="M351:M355"/>
    <mergeCell ref="S351:S355"/>
    <mergeCell ref="O343:O349"/>
    <mergeCell ref="L357:L359"/>
    <mergeCell ref="U357:U359"/>
    <mergeCell ref="K16:K23"/>
    <mergeCell ref="K25:K36"/>
    <mergeCell ref="K38:K44"/>
    <mergeCell ref="K46:K53"/>
    <mergeCell ref="K55:K61"/>
    <mergeCell ref="K63:K65"/>
    <mergeCell ref="K67:K72"/>
    <mergeCell ref="K93:K99"/>
    <mergeCell ref="K235:K244"/>
    <mergeCell ref="K246:K252"/>
    <mergeCell ref="K254:K263"/>
    <mergeCell ref="K265:K271"/>
    <mergeCell ref="K273:K279"/>
    <mergeCell ref="K281:K288"/>
    <mergeCell ref="K302:K322"/>
    <mergeCell ref="K324:K328"/>
    <mergeCell ref="B301:Y301"/>
    <mergeCell ref="G302:H302"/>
    <mergeCell ref="B302:B322"/>
    <mergeCell ref="G325:H325"/>
    <mergeCell ref="G324:H324"/>
    <mergeCell ref="M324:M328"/>
    <mergeCell ref="G308:H308"/>
    <mergeCell ref="L302:L322"/>
    <mergeCell ref="K330:K337"/>
    <mergeCell ref="K339:K341"/>
    <mergeCell ref="G303:H303"/>
    <mergeCell ref="K343:K349"/>
    <mergeCell ref="K351:K355"/>
    <mergeCell ref="K357:K359"/>
    <mergeCell ref="G340:H340"/>
    <mergeCell ref="G357:H357"/>
    <mergeCell ref="G359:H359"/>
    <mergeCell ref="G358:H358"/>
    <mergeCell ref="G349:H349"/>
    <mergeCell ref="G341:H341"/>
    <mergeCell ref="G343:H343"/>
    <mergeCell ref="F235:F244"/>
    <mergeCell ref="F246:F252"/>
    <mergeCell ref="F254:F263"/>
    <mergeCell ref="F265:F271"/>
    <mergeCell ref="F302:F322"/>
    <mergeCell ref="F324:F328"/>
    <mergeCell ref="N16:N23"/>
    <mergeCell ref="N25:N36"/>
    <mergeCell ref="N38:N44"/>
    <mergeCell ref="N138:N140"/>
    <mergeCell ref="N161:N167"/>
    <mergeCell ref="N169:N175"/>
    <mergeCell ref="N177:N183"/>
    <mergeCell ref="N199:N209"/>
    <mergeCell ref="N357:N359"/>
    <mergeCell ref="N215:N217"/>
    <mergeCell ref="R109:R118"/>
    <mergeCell ref="R120:R127"/>
    <mergeCell ref="R129:R136"/>
    <mergeCell ref="R138:R140"/>
    <mergeCell ref="R235:R244"/>
    <mergeCell ref="R246:R252"/>
    <mergeCell ref="R254:R263"/>
    <mergeCell ref="R215:R217"/>
    <mergeCell ref="R351:R355"/>
    <mergeCell ref="R265:R271"/>
    <mergeCell ref="R273:R279"/>
    <mergeCell ref="R357:R359"/>
    <mergeCell ref="R330:R337"/>
    <mergeCell ref="R290:R292"/>
    <mergeCell ref="R294:R297"/>
    <mergeCell ref="M46:M53"/>
    <mergeCell ref="M55:M61"/>
    <mergeCell ref="M63:M65"/>
    <mergeCell ref="M138:M140"/>
    <mergeCell ref="M211:M213"/>
    <mergeCell ref="M227:M233"/>
    <mergeCell ref="M177:M183"/>
    <mergeCell ref="M235:M244"/>
    <mergeCell ref="M302:M322"/>
    <mergeCell ref="M330:M337"/>
    <mergeCell ref="M339:M341"/>
    <mergeCell ref="M357:M359"/>
    <mergeCell ref="V129:V136"/>
    <mergeCell ref="V138:V140"/>
    <mergeCell ref="V161:V167"/>
    <mergeCell ref="V169:V175"/>
    <mergeCell ref="V154:V157"/>
    <mergeCell ref="V177:V183"/>
    <mergeCell ref="V185:V191"/>
    <mergeCell ref="V193:V197"/>
    <mergeCell ref="V199:V209"/>
    <mergeCell ref="V211:V213"/>
    <mergeCell ref="V227:V233"/>
    <mergeCell ref="V235:V244"/>
    <mergeCell ref="V246:V252"/>
    <mergeCell ref="V219:V222"/>
    <mergeCell ref="V254:V263"/>
    <mergeCell ref="V265:V271"/>
    <mergeCell ref="V273:V279"/>
    <mergeCell ref="V281:V288"/>
    <mergeCell ref="V302:V322"/>
    <mergeCell ref="V324:V328"/>
    <mergeCell ref="V330:V337"/>
    <mergeCell ref="V339:V341"/>
    <mergeCell ref="V343:V349"/>
    <mergeCell ref="V351:V355"/>
    <mergeCell ref="V357:V359"/>
    <mergeCell ref="W8:W14"/>
    <mergeCell ref="W16:W23"/>
    <mergeCell ref="W25:W36"/>
    <mergeCell ref="W38:W44"/>
    <mergeCell ref="W46:W53"/>
    <mergeCell ref="W55:W61"/>
    <mergeCell ref="W63:W65"/>
    <mergeCell ref="W67:W72"/>
    <mergeCell ref="W109:W118"/>
    <mergeCell ref="W120:W127"/>
    <mergeCell ref="W129:W136"/>
    <mergeCell ref="W93:W99"/>
    <mergeCell ref="W101:W107"/>
    <mergeCell ref="W138:W140"/>
    <mergeCell ref="W161:W167"/>
    <mergeCell ref="W169:W175"/>
    <mergeCell ref="W177:W183"/>
    <mergeCell ref="W146:W152"/>
    <mergeCell ref="W154:W157"/>
    <mergeCell ref="W185:W191"/>
    <mergeCell ref="W193:W197"/>
    <mergeCell ref="W199:W209"/>
    <mergeCell ref="W211:W213"/>
    <mergeCell ref="W227:W233"/>
    <mergeCell ref="W235:W244"/>
    <mergeCell ref="W246:W252"/>
    <mergeCell ref="W254:W263"/>
    <mergeCell ref="W265:W271"/>
    <mergeCell ref="W273:W279"/>
    <mergeCell ref="W281:W288"/>
    <mergeCell ref="W343:W349"/>
    <mergeCell ref="W290:W292"/>
    <mergeCell ref="W294:W297"/>
    <mergeCell ref="W351:W355"/>
    <mergeCell ref="W357:W359"/>
    <mergeCell ref="W302:W322"/>
    <mergeCell ref="W324:W328"/>
    <mergeCell ref="W330:W337"/>
    <mergeCell ref="W339:W341"/>
    <mergeCell ref="T55:T61"/>
    <mergeCell ref="T63:T65"/>
    <mergeCell ref="T67:T72"/>
    <mergeCell ref="T85:T91"/>
    <mergeCell ref="T265:T271"/>
    <mergeCell ref="T177:T183"/>
    <mergeCell ref="T185:T191"/>
    <mergeCell ref="T193:T197"/>
    <mergeCell ref="T199:T209"/>
    <mergeCell ref="AG4:AH4"/>
    <mergeCell ref="E372:E374"/>
    <mergeCell ref="F372:F374"/>
    <mergeCell ref="T235:T244"/>
    <mergeCell ref="T339:T341"/>
    <mergeCell ref="T343:T349"/>
    <mergeCell ref="T351:T355"/>
    <mergeCell ref="T246:T252"/>
    <mergeCell ref="T254:T263"/>
    <mergeCell ref="T211:T213"/>
    <mergeCell ref="B372:B374"/>
    <mergeCell ref="C372:C374"/>
    <mergeCell ref="D372:D374"/>
    <mergeCell ref="AA211:AA213"/>
    <mergeCell ref="T273:T279"/>
    <mergeCell ref="T357:T359"/>
    <mergeCell ref="T330:T337"/>
    <mergeCell ref="T281:T288"/>
    <mergeCell ref="T302:T322"/>
    <mergeCell ref="T324:T328"/>
    <mergeCell ref="B142:B144"/>
    <mergeCell ref="C142:C144"/>
    <mergeCell ref="D142:D144"/>
    <mergeCell ref="E142:E144"/>
    <mergeCell ref="F142:F144"/>
    <mergeCell ref="G142:H142"/>
    <mergeCell ref="K142:K144"/>
    <mergeCell ref="L142:L144"/>
    <mergeCell ref="G143:H143"/>
    <mergeCell ref="G144:H144"/>
    <mergeCell ref="M142:M144"/>
    <mergeCell ref="N142:N144"/>
    <mergeCell ref="O142:O144"/>
    <mergeCell ref="P142:P144"/>
    <mergeCell ref="T142:T144"/>
    <mergeCell ref="U142:U144"/>
    <mergeCell ref="V142:V144"/>
    <mergeCell ref="W142:W144"/>
    <mergeCell ref="B146:B152"/>
    <mergeCell ref="C146:C152"/>
    <mergeCell ref="D146:D152"/>
    <mergeCell ref="E146:E152"/>
    <mergeCell ref="F146:F152"/>
    <mergeCell ref="G146:H146"/>
    <mergeCell ref="K146:K152"/>
    <mergeCell ref="L146:L152"/>
    <mergeCell ref="G147:H147"/>
    <mergeCell ref="G148:H148"/>
    <mergeCell ref="G150:H150"/>
    <mergeCell ref="G151:H151"/>
    <mergeCell ref="G152:H152"/>
    <mergeCell ref="G149:H149"/>
    <mergeCell ref="M146:M152"/>
    <mergeCell ref="N146:N152"/>
    <mergeCell ref="O146:O152"/>
    <mergeCell ref="P146:P152"/>
    <mergeCell ref="S146:S152"/>
    <mergeCell ref="T146:T152"/>
    <mergeCell ref="U146:U152"/>
    <mergeCell ref="V146:V152"/>
    <mergeCell ref="B290:B292"/>
    <mergeCell ref="C290:C292"/>
    <mergeCell ref="D290:D292"/>
    <mergeCell ref="E290:E292"/>
    <mergeCell ref="F290:F292"/>
    <mergeCell ref="G290:H290"/>
    <mergeCell ref="K290:K292"/>
    <mergeCell ref="L290:L292"/>
    <mergeCell ref="G291:H291"/>
    <mergeCell ref="G292:H292"/>
    <mergeCell ref="M290:M292"/>
    <mergeCell ref="N290:N292"/>
    <mergeCell ref="O290:O292"/>
    <mergeCell ref="P290:P292"/>
    <mergeCell ref="S290:S292"/>
    <mergeCell ref="T290:T292"/>
    <mergeCell ref="U290:U292"/>
    <mergeCell ref="V290:V292"/>
    <mergeCell ref="X290:X292"/>
    <mergeCell ref="AA290:AA292"/>
    <mergeCell ref="AB290:AB292"/>
    <mergeCell ref="AQ290:AQ292"/>
    <mergeCell ref="B361:B363"/>
    <mergeCell ref="C361:C363"/>
    <mergeCell ref="D361:D363"/>
    <mergeCell ref="E361:E363"/>
    <mergeCell ref="F361:F363"/>
    <mergeCell ref="G361:H361"/>
    <mergeCell ref="K361:K363"/>
    <mergeCell ref="L361:L363"/>
    <mergeCell ref="R361:R363"/>
    <mergeCell ref="S361:S363"/>
    <mergeCell ref="T361:T363"/>
    <mergeCell ref="M361:M363"/>
    <mergeCell ref="N361:N363"/>
    <mergeCell ref="O361:O363"/>
    <mergeCell ref="P361:P363"/>
    <mergeCell ref="AA361:AA363"/>
    <mergeCell ref="AB361:AB363"/>
    <mergeCell ref="AQ361:AQ363"/>
    <mergeCell ref="G362:H362"/>
    <mergeCell ref="G363:H363"/>
    <mergeCell ref="U361:U363"/>
    <mergeCell ref="V361:V363"/>
    <mergeCell ref="W361:W363"/>
    <mergeCell ref="X361:X363"/>
    <mergeCell ref="Q361:Q363"/>
    <mergeCell ref="B154:B157"/>
    <mergeCell ref="C154:C157"/>
    <mergeCell ref="D154:D157"/>
    <mergeCell ref="E154:E157"/>
    <mergeCell ref="F154:F157"/>
    <mergeCell ref="G154:H154"/>
    <mergeCell ref="K154:K157"/>
    <mergeCell ref="L154:L157"/>
    <mergeCell ref="G156:H156"/>
    <mergeCell ref="G157:H157"/>
    <mergeCell ref="G155:H155"/>
    <mergeCell ref="M154:M157"/>
    <mergeCell ref="N154:N157"/>
    <mergeCell ref="O154:O157"/>
    <mergeCell ref="P154:P157"/>
    <mergeCell ref="R154:R157"/>
    <mergeCell ref="S154:S157"/>
    <mergeCell ref="T154:T157"/>
    <mergeCell ref="U154:U157"/>
    <mergeCell ref="B294:B297"/>
    <mergeCell ref="C294:C297"/>
    <mergeCell ref="D294:D297"/>
    <mergeCell ref="E294:E297"/>
    <mergeCell ref="F294:F297"/>
    <mergeCell ref="G294:H294"/>
    <mergeCell ref="K294:K297"/>
    <mergeCell ref="L294:L297"/>
    <mergeCell ref="M294:M297"/>
    <mergeCell ref="N294:N297"/>
    <mergeCell ref="O294:O297"/>
    <mergeCell ref="P294:P297"/>
    <mergeCell ref="X294:X297"/>
    <mergeCell ref="AA294:AA297"/>
    <mergeCell ref="AQ294:AQ297"/>
    <mergeCell ref="G296:H296"/>
    <mergeCell ref="G297:H297"/>
    <mergeCell ref="G295:H295"/>
    <mergeCell ref="S294:S297"/>
    <mergeCell ref="T294:T297"/>
    <mergeCell ref="U294:U297"/>
    <mergeCell ref="V294:V297"/>
    <mergeCell ref="B365:B367"/>
    <mergeCell ref="C365:C367"/>
    <mergeCell ref="D365:D367"/>
    <mergeCell ref="E365:E367"/>
    <mergeCell ref="F365:F367"/>
    <mergeCell ref="G365:H365"/>
    <mergeCell ref="K365:K367"/>
    <mergeCell ref="L365:L367"/>
    <mergeCell ref="S365:S367"/>
    <mergeCell ref="T365:T367"/>
    <mergeCell ref="M365:M367"/>
    <mergeCell ref="N365:N367"/>
    <mergeCell ref="O365:O367"/>
    <mergeCell ref="P365:P367"/>
    <mergeCell ref="AA365:AA367"/>
    <mergeCell ref="AQ365:AQ367"/>
    <mergeCell ref="G366:H366"/>
    <mergeCell ref="G367:H367"/>
    <mergeCell ref="U365:U367"/>
    <mergeCell ref="V365:V367"/>
    <mergeCell ref="W365:W367"/>
    <mergeCell ref="X365:X367"/>
    <mergeCell ref="Q365:Q367"/>
    <mergeCell ref="R365:R367"/>
  </mergeCells>
  <conditionalFormatting sqref="AQ370:AQ375 C357:G359 AQ280:AQ281 AQ227:AQ235 AQ245:AQ246 AQ253:AQ254 AQ264:AQ273 G319:H322 G345:H346 G347:G349 G335:G337 I330:J331 G308 G304:H307 G313 G318 G302:G303 G324:G325 G330:G331 G309:H312 G314:H317 I324:J325 G326:J328 G332:J334 I335:J337 G343:G344 E343:F343 C301:C302 D302 C303:D322 E302:F322 E324:F328 E351:G355 I351:P355 I343:P349 I339:P341 K324:P328 I302:P322 K330:P337 C324:D325 C330:F337 C339:G341 C343:D349 C356:P356 C350:P350 C342:P342 C338:P338 C329:P329 C323:P323 C351:D351 B301:B325 B329:B351 B370:Y375 I357:P359 G286:G288 Y273:Y279 C228:D233 R238:R239 G240:H241 Y254:Y263 G229:H230 G231:G233 G242:G244 G250:G252 I261:J263 G261:G263 G269:G271 R281:X281 G277:G279 I281:J282 I286:I288 G267:H268 G275:H276 G227:G228 G246:G247 G254:G255 G265:G266 G273:G274 G281:G282 G256:J256 G248:J249 I246:J247 J283:J288 G283:I285 R246:X246 I254:J255 C226:C227 D227 R254:X254 C281:F288 R235:X235 I235:J236 I238:J244 H237:J237 R280:Y280 R253:Y253 R227:Y234 E227:F233 R245:Y245 Y235:Y244 Y246:Y252 I250:J252 R264:Y272 I273:J279 G259:J260 I265:P271 I227:P233 K235:P235 K254:P254 K246:P246 K281:P281 K273:P273 R273:X273 Q280:Q281 Q253:Q254 Q264:Q273 Q227:Q235 Q245:Q246 C246:F252 C238:H239 C235:G237 C259:F263 C265:F271 C273:F279 C257:J258 C254:F256 C272:P272 C264:P264 C245:P245 C253:P253 C234:P234 C280:P280 B298:Y298 C240:F244 B223:Y223 C360:P360 Y281:Y288 B226:B291 F290:G292 E290 C290:D291 C289:P289 B356:B362 F361:G363 E361 C293:P293 C361:D362 C365:G367 I290:P292 I361:P363 C364:P364 B364:B367 AQ302:AQ367 I365:P367 Q302:Y367 B295:G297 C294:G294 Q289:Y294 I294:P294 B293:B294 AQ289:AQ298 I295:Y297 G206:J206 G165:G167 I169:J170 G163:H164 G173:G175 G179:H180 I189:J191 G181:G183 G189:G191 G171:J172 G185:G186 I173:J175 G161:G162 G169:G170 G177:G178 I199:J200 G187:J188 I185:J186 C160:C161 D161 E161:F167 C162:D167 I211:P213 I207:J209 G207:G209 K206:P209 K199:P201 I193:P197 K185:P191 I177:P183 K169:P175 I161:P167 E211:G213 E215:G217 I215:P217 C219:D220 E219 C211:D212 C199:G200 C201:J201 C177:F183 C185:F191 C193:G197 C206:F209 C198:P198 C192:P192 C184:P184 C176:P176 C168:P168 C202:P205 B160:B212 C210:P210 C215:D216 C214:P214 B218:B220 C218:P218 C169:F175 B214:B216 C153:P153 B148:G152 C154:G154 I154:P154 I155:Y157 B155:G157 AQ119:AQ120 AQ128:AQ129 I138:P140 AQ8:AQ16 AQ24:AQ25 AQ37:AQ46 AQ85:AQ109 AQ54:AQ68 I115:J118 R109:X109 G97:G99 R129:X129 R120:X120 G134:G136 G131:H133 G129:G130 G105:G107 G101:G102 I101:J102 G103:J104 I109:J113 G122:H124 G120:G121 G125:G127 H115 H114:J114 H111:H113 R128:Y128 R119:Y119 I105:J107 Y109:Y118 Y120:Y127 I120:J127 Y129:Y136 I129:J136 I46:J53 E85:F91 I93:J94 G57:H58 G59:G61 G71:G72 G42:G44 I97:J99 E46:F47 G63:G65 G93:G94 G85:G86 G95:J96 E63:F64 R46:X46 R25:X25 G27:H28 G40:H41 G89:G91 G87:H88 G38:G39 C84:C85 D85 E38:F38 G29 I35:J36 C7:C23 H10:H11 G8:G14 G25:G26 H18:H20 G15:H15 I8:N15 G16:G23 K16:N16 I25:J29 H48:H50 G46:G53 R24:Y24 D8:F23 I16:J23 Y8:Y23 Y25:Y36 R37:Y45 Y46:Y53 Q71:Y73 C86:D91 R85:Y108 E93:F99 G69:J70 Y69:Y70 I67:P68 K93:P99 I85:P91 I63:P65 I55:P61 I38:P44 K25:P25 K46:P46 I71:P72 K101:P107 K120:P120 K129:P129 K109:P109 Q128:Q129 Q119:Q120 C138:G140 O8:X16 Q24:Q25 C73:P73 Q37:Q46 Q85:Q109 Q54:Y68 C120:F127 C101:F107 C109:G118 C93:D94 C30:J34 C25:F29 C35:G36 C38:D44 C46:D53 C55:G56 C67:G68 C92:P92 C69:D72 C62:P62 C137:P137 C54:P54 C45:P45 C37:P37 C24:P24 B62:B73 C66:P66 C108:P108 C100:P100 C119:P119 C128:P128 AQ161:AQ223 C63:D65 B7:B56 C129:F136 B84:B94 C142:G144 C141:P141 C145:P145 B153:B154 Q153:Y154 Q137:Y147 B100:B147 I146:P147 C146:G147 AQ137:AQ157 I148:Y152 I142:P144 Q161:Y220 I219:P220 I221:Y222 F219:G222 B74:Y81 AQ71:AQ81">
    <cfRule type="expression" priority="1" dxfId="1" stopIfTrue="1">
      <formula>MOD(ROW(),2)=0</formula>
    </cfRule>
    <cfRule type="expression" priority="2" dxfId="2" stopIfTrue="1">
      <formula>MOD(ROW(),2)=1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60"/>
  </sheetPr>
  <dimension ref="A1:CK49"/>
  <sheetViews>
    <sheetView showGridLines="0" workbookViewId="0" topLeftCell="A1">
      <pane ySplit="5" topLeftCell="BM6" activePane="bottomLeft" state="frozen"/>
      <selection pane="topLeft" activeCell="K2" sqref="K2"/>
      <selection pane="bottomLeft" activeCell="H2" sqref="H2"/>
    </sheetView>
  </sheetViews>
  <sheetFormatPr defaultColWidth="9.00390625" defaultRowHeight="12.75"/>
  <cols>
    <col min="1" max="1" width="1.75390625" style="0" customWidth="1"/>
    <col min="2" max="2" width="5.00390625" style="0" customWidth="1"/>
    <col min="3" max="4" width="3.875" style="0" bestFit="1" customWidth="1"/>
    <col min="5" max="6" width="3.75390625" style="0" bestFit="1" customWidth="1"/>
    <col min="7" max="7" width="4.75390625" style="0" bestFit="1" customWidth="1"/>
    <col min="8" max="8" width="5.00390625" style="0" customWidth="1"/>
    <col min="9" max="9" width="4.00390625" style="0" bestFit="1" customWidth="1"/>
    <col min="10" max="10" width="9.75390625" style="0" bestFit="1" customWidth="1"/>
    <col min="11" max="11" width="5.00390625" style="0" customWidth="1"/>
    <col min="12" max="12" width="9.75390625" style="0" bestFit="1" customWidth="1"/>
    <col min="13" max="13" width="5.75390625" style="0" bestFit="1" customWidth="1"/>
    <col min="14" max="14" width="3.75390625" style="0" bestFit="1" customWidth="1"/>
    <col min="15" max="15" width="4.875" style="0" customWidth="1"/>
    <col min="16" max="16" width="5.00390625" style="0" customWidth="1"/>
    <col min="17" max="17" width="11.25390625" style="0" customWidth="1"/>
    <col min="18" max="18" width="3.875" style="0" bestFit="1" customWidth="1"/>
    <col min="19" max="19" width="5.00390625" style="0" customWidth="1"/>
    <col min="20" max="20" width="7.75390625" style="0" bestFit="1" customWidth="1"/>
    <col min="21" max="22" width="3.875" style="0" bestFit="1" customWidth="1"/>
    <col min="23" max="23" width="7.00390625" style="0" customWidth="1"/>
    <col min="24" max="24" width="6.00390625" style="0" bestFit="1" customWidth="1"/>
    <col min="25" max="25" width="3.125" style="0" customWidth="1"/>
    <col min="26" max="26" width="12.375" style="0" customWidth="1"/>
    <col min="27" max="27" width="19.875" style="0" customWidth="1"/>
    <col min="28" max="28" width="5.625" style="0" customWidth="1"/>
    <col min="29" max="29" width="19.875" style="0" customWidth="1"/>
    <col min="30" max="30" width="3.25390625" style="0" customWidth="1"/>
    <col min="31" max="31" width="3.00390625" style="0" customWidth="1"/>
    <col min="32" max="32" width="2.625" style="0" customWidth="1"/>
    <col min="33" max="33" width="7.75390625" style="0" bestFit="1" customWidth="1"/>
    <col min="34" max="61" width="3.00390625" style="0" customWidth="1"/>
    <col min="62" max="89" width="4.75390625" style="0" customWidth="1"/>
  </cols>
  <sheetData>
    <row r="1" spans="1:89" ht="7.5" customHeight="1">
      <c r="A1" s="2"/>
      <c r="B1" s="6"/>
      <c r="C1" s="2"/>
      <c r="D1" s="2"/>
      <c r="E1" s="2"/>
      <c r="F1" s="7"/>
      <c r="G1" s="7"/>
      <c r="H1" s="3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1:89" ht="12">
      <c r="A2" s="4"/>
      <c r="B2" s="126" t="s">
        <v>277</v>
      </c>
      <c r="C2" s="10"/>
      <c r="D2" s="10"/>
      <c r="E2" s="10"/>
      <c r="F2" s="1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</row>
    <row r="3" spans="1:89" ht="6" customHeight="1">
      <c r="A3" s="2"/>
      <c r="B3" s="6"/>
      <c r="C3" s="2"/>
      <c r="D3" s="2"/>
      <c r="E3" s="3"/>
      <c r="F3" s="7"/>
      <c r="G3" s="7"/>
      <c r="H3" s="3"/>
      <c r="I3" s="3"/>
      <c r="J3" s="3"/>
      <c r="K3" s="3"/>
      <c r="L3" s="3"/>
      <c r="M3" s="3"/>
      <c r="N3" s="3"/>
      <c r="O3" s="4"/>
      <c r="P3" s="2"/>
      <c r="Q3" s="3"/>
      <c r="R3" s="2"/>
      <c r="S3" s="2"/>
      <c r="T3" s="3"/>
      <c r="U3" s="2"/>
      <c r="V3" s="2"/>
      <c r="W3" s="2"/>
      <c r="X3" s="2"/>
      <c r="Y3" s="3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89" s="15" customFormat="1" ht="25.5" customHeight="1">
      <c r="A4" s="9"/>
      <c r="B4" s="299" t="s">
        <v>1646</v>
      </c>
      <c r="C4" s="298" t="s">
        <v>1166</v>
      </c>
      <c r="D4" s="298" t="s">
        <v>632</v>
      </c>
      <c r="E4" s="298" t="s">
        <v>1167</v>
      </c>
      <c r="F4" s="301" t="s">
        <v>403</v>
      </c>
      <c r="G4" s="297"/>
      <c r="H4" s="302" t="s">
        <v>1223</v>
      </c>
      <c r="I4" s="303"/>
      <c r="J4" s="304"/>
      <c r="K4" s="293" t="s">
        <v>1224</v>
      </c>
      <c r="L4" s="294"/>
      <c r="M4" s="297"/>
      <c r="N4" s="298" t="s">
        <v>404</v>
      </c>
      <c r="O4" s="298" t="s">
        <v>405</v>
      </c>
      <c r="P4" s="300" t="s">
        <v>406</v>
      </c>
      <c r="Q4" s="300"/>
      <c r="R4" s="293"/>
      <c r="S4" s="300" t="s">
        <v>407</v>
      </c>
      <c r="T4" s="300"/>
      <c r="U4" s="293"/>
      <c r="V4" s="293" t="s">
        <v>408</v>
      </c>
      <c r="W4" s="294"/>
      <c r="X4" s="294"/>
      <c r="Y4" s="298" t="s">
        <v>409</v>
      </c>
      <c r="Z4" s="298" t="s">
        <v>410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</row>
    <row r="5" spans="1:89" s="15" customFormat="1" ht="28.5" customHeight="1">
      <c r="A5" s="9"/>
      <c r="B5" s="299"/>
      <c r="C5" s="300"/>
      <c r="D5" s="300"/>
      <c r="E5" s="298"/>
      <c r="F5" s="293"/>
      <c r="G5" s="297"/>
      <c r="H5" s="179" t="s">
        <v>1175</v>
      </c>
      <c r="I5" s="25" t="s">
        <v>1225</v>
      </c>
      <c r="J5" s="25" t="s">
        <v>2165</v>
      </c>
      <c r="K5" s="293"/>
      <c r="L5" s="294"/>
      <c r="M5" s="297"/>
      <c r="N5" s="298"/>
      <c r="O5" s="298"/>
      <c r="P5" s="305" t="s">
        <v>1176</v>
      </c>
      <c r="Q5" s="306"/>
      <c r="R5" s="178" t="s">
        <v>1177</v>
      </c>
      <c r="S5" s="305" t="s">
        <v>1176</v>
      </c>
      <c r="T5" s="306"/>
      <c r="U5" s="178" t="s">
        <v>1177</v>
      </c>
      <c r="V5" s="179" t="s">
        <v>1178</v>
      </c>
      <c r="W5" s="179" t="s">
        <v>451</v>
      </c>
      <c r="X5" s="180" t="s">
        <v>1179</v>
      </c>
      <c r="Y5" s="298"/>
      <c r="Z5" s="298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</row>
    <row r="6" spans="1:89" s="15" customFormat="1" ht="28.5" customHeight="1">
      <c r="A6" s="9"/>
      <c r="B6" s="21"/>
      <c r="C6" s="176" t="s">
        <v>1202</v>
      </c>
      <c r="D6" s="176" t="s">
        <v>1204</v>
      </c>
      <c r="E6" s="175">
        <v>80</v>
      </c>
      <c r="F6" s="176"/>
      <c r="G6" s="175"/>
      <c r="H6" s="22"/>
      <c r="I6" s="175"/>
      <c r="J6" s="176" t="s">
        <v>1203</v>
      </c>
      <c r="K6" s="175"/>
      <c r="L6" s="191" t="s">
        <v>579</v>
      </c>
      <c r="M6" s="174"/>
      <c r="N6" s="175">
        <v>1</v>
      </c>
      <c r="O6" s="183">
        <v>0.9</v>
      </c>
      <c r="P6" s="175"/>
      <c r="Q6" s="175" t="s">
        <v>256</v>
      </c>
      <c r="R6" s="175">
        <v>1</v>
      </c>
      <c r="S6" s="175"/>
      <c r="T6" s="174" t="s">
        <v>1205</v>
      </c>
      <c r="U6" s="175">
        <v>1</v>
      </c>
      <c r="V6" s="176" t="s">
        <v>1194</v>
      </c>
      <c r="W6" s="182" t="s">
        <v>1207</v>
      </c>
      <c r="X6" s="184" t="s">
        <v>1206</v>
      </c>
      <c r="Y6" s="175"/>
      <c r="Z6" s="29" t="s">
        <v>354</v>
      </c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</row>
    <row r="7" spans="1:89" s="15" customFormat="1" ht="28.5" customHeight="1">
      <c r="A7" s="9"/>
      <c r="B7" s="21"/>
      <c r="C7" s="176" t="s">
        <v>1202</v>
      </c>
      <c r="D7" s="176" t="s">
        <v>1204</v>
      </c>
      <c r="E7" s="175">
        <v>80</v>
      </c>
      <c r="F7" s="176"/>
      <c r="G7" s="175"/>
      <c r="H7" s="22"/>
      <c r="I7" s="175"/>
      <c r="J7" s="176" t="s">
        <v>1203</v>
      </c>
      <c r="K7" s="175"/>
      <c r="L7" s="190" t="s">
        <v>580</v>
      </c>
      <c r="M7" s="174"/>
      <c r="N7" s="175">
        <v>1</v>
      </c>
      <c r="O7" s="183">
        <v>0.1</v>
      </c>
      <c r="P7" s="175"/>
      <c r="Q7" s="175" t="s">
        <v>256</v>
      </c>
      <c r="R7" s="175">
        <v>1</v>
      </c>
      <c r="S7" s="175"/>
      <c r="T7" s="174" t="s">
        <v>1205</v>
      </c>
      <c r="U7" s="175">
        <v>1</v>
      </c>
      <c r="V7" s="176" t="s">
        <v>1194</v>
      </c>
      <c r="W7" s="182" t="s">
        <v>1207</v>
      </c>
      <c r="X7" s="184" t="s">
        <v>1206</v>
      </c>
      <c r="Y7" s="175"/>
      <c r="Z7" s="29" t="s">
        <v>354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89" s="15" customFormat="1" ht="6" customHeight="1">
      <c r="A8" s="9"/>
      <c r="B8" s="42"/>
      <c r="C8" s="42"/>
      <c r="D8" s="42"/>
      <c r="E8" s="42"/>
      <c r="F8" s="42"/>
      <c r="G8" s="70"/>
      <c r="H8" s="42"/>
      <c r="I8" s="42"/>
      <c r="J8" s="42"/>
      <c r="K8" s="42"/>
      <c r="L8" s="42"/>
      <c r="M8" s="42"/>
      <c r="N8" s="192"/>
      <c r="O8" s="42"/>
      <c r="P8" s="42"/>
      <c r="Q8" s="42"/>
      <c r="R8" s="42"/>
      <c r="S8" s="42"/>
      <c r="T8" s="42"/>
      <c r="U8" s="42"/>
      <c r="V8" s="42"/>
      <c r="W8" s="193"/>
      <c r="X8" s="42"/>
      <c r="Y8" s="26"/>
      <c r="Z8" s="175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89" s="15" customFormat="1" ht="28.5" customHeight="1">
      <c r="A9" s="9"/>
      <c r="B9" s="21"/>
      <c r="C9" s="176" t="s">
        <v>1202</v>
      </c>
      <c r="D9" s="176" t="s">
        <v>1204</v>
      </c>
      <c r="E9" s="175">
        <v>80</v>
      </c>
      <c r="F9" s="176"/>
      <c r="G9" s="175"/>
      <c r="H9" s="22"/>
      <c r="I9" s="175"/>
      <c r="J9" s="176" t="s">
        <v>1203</v>
      </c>
      <c r="K9" s="175"/>
      <c r="L9" s="190" t="s">
        <v>580</v>
      </c>
      <c r="M9" s="174"/>
      <c r="N9" s="175">
        <v>1</v>
      </c>
      <c r="O9" s="183">
        <v>0.9</v>
      </c>
      <c r="P9" s="175"/>
      <c r="Q9" s="175" t="s">
        <v>256</v>
      </c>
      <c r="R9" s="175">
        <v>1</v>
      </c>
      <c r="S9" s="175"/>
      <c r="T9" s="151" t="s">
        <v>1208</v>
      </c>
      <c r="U9" s="175">
        <v>1</v>
      </c>
      <c r="V9" s="176" t="s">
        <v>1194</v>
      </c>
      <c r="W9" s="182" t="s">
        <v>1207</v>
      </c>
      <c r="X9" s="184" t="s">
        <v>1206</v>
      </c>
      <c r="Y9" s="175"/>
      <c r="Z9" s="29" t="s">
        <v>353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</row>
    <row r="10" spans="1:89" s="15" customFormat="1" ht="28.5" customHeight="1">
      <c r="A10" s="9"/>
      <c r="B10" s="21"/>
      <c r="C10" s="176" t="s">
        <v>1202</v>
      </c>
      <c r="D10" s="176" t="s">
        <v>1204</v>
      </c>
      <c r="E10" s="175">
        <v>80</v>
      </c>
      <c r="F10" s="176"/>
      <c r="G10" s="175"/>
      <c r="H10" s="22"/>
      <c r="I10" s="175"/>
      <c r="J10" s="176" t="s">
        <v>1203</v>
      </c>
      <c r="K10" s="175"/>
      <c r="L10" s="153" t="s">
        <v>581</v>
      </c>
      <c r="M10" s="174"/>
      <c r="N10" s="175">
        <v>1</v>
      </c>
      <c r="O10" s="183">
        <v>0.1</v>
      </c>
      <c r="P10" s="175"/>
      <c r="Q10" s="175" t="s">
        <v>256</v>
      </c>
      <c r="R10" s="175">
        <v>1</v>
      </c>
      <c r="S10" s="175"/>
      <c r="T10" s="151" t="s">
        <v>1208</v>
      </c>
      <c r="U10" s="175">
        <v>1</v>
      </c>
      <c r="V10" s="176" t="s">
        <v>1194</v>
      </c>
      <c r="W10" s="182" t="s">
        <v>1207</v>
      </c>
      <c r="X10" s="184" t="s">
        <v>1206</v>
      </c>
      <c r="Y10" s="175"/>
      <c r="Z10" s="2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</row>
    <row r="11" spans="1:89" s="15" customFormat="1" ht="6" customHeight="1">
      <c r="A11" s="9"/>
      <c r="B11" s="42"/>
      <c r="C11" s="42"/>
      <c r="D11" s="42"/>
      <c r="E11" s="42"/>
      <c r="F11" s="42"/>
      <c r="G11" s="70"/>
      <c r="H11" s="42"/>
      <c r="I11" s="42"/>
      <c r="J11" s="42"/>
      <c r="K11" s="42"/>
      <c r="L11" s="42"/>
      <c r="M11" s="42"/>
      <c r="N11" s="192"/>
      <c r="O11" s="42"/>
      <c r="P11" s="42"/>
      <c r="Q11" s="42"/>
      <c r="R11" s="42"/>
      <c r="S11" s="42"/>
      <c r="T11" s="42"/>
      <c r="U11" s="42"/>
      <c r="V11" s="42"/>
      <c r="W11" s="193"/>
      <c r="X11" s="42"/>
      <c r="Y11" s="26"/>
      <c r="Z11" s="175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</row>
    <row r="12" spans="1:89" s="15" customFormat="1" ht="28.5" customHeight="1">
      <c r="A12" s="9"/>
      <c r="B12" s="21"/>
      <c r="C12" s="176" t="s">
        <v>1202</v>
      </c>
      <c r="D12" s="176" t="s">
        <v>1204</v>
      </c>
      <c r="E12" s="175">
        <v>80</v>
      </c>
      <c r="F12" s="176"/>
      <c r="G12" s="175"/>
      <c r="H12" s="22"/>
      <c r="I12" s="175"/>
      <c r="J12" s="176" t="s">
        <v>1203</v>
      </c>
      <c r="K12" s="175"/>
      <c r="L12" s="153" t="s">
        <v>581</v>
      </c>
      <c r="M12" s="174"/>
      <c r="N12" s="175">
        <v>1</v>
      </c>
      <c r="O12" s="183">
        <v>1</v>
      </c>
      <c r="P12" s="175"/>
      <c r="Q12" s="175" t="s">
        <v>256</v>
      </c>
      <c r="R12" s="175">
        <v>1</v>
      </c>
      <c r="S12" s="175"/>
      <c r="T12" s="173" t="s">
        <v>1209</v>
      </c>
      <c r="U12" s="175">
        <v>1</v>
      </c>
      <c r="V12" s="176" t="s">
        <v>1194</v>
      </c>
      <c r="W12" s="182" t="s">
        <v>1207</v>
      </c>
      <c r="X12" s="184" t="s">
        <v>1206</v>
      </c>
      <c r="Y12" s="175"/>
      <c r="Z12" s="29" t="s">
        <v>257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</row>
    <row r="13" spans="1:89" s="15" customFormat="1" ht="6" customHeight="1">
      <c r="A13" s="9"/>
      <c r="B13" s="42"/>
      <c r="C13" s="42"/>
      <c r="D13" s="42"/>
      <c r="E13" s="42"/>
      <c r="F13" s="42"/>
      <c r="G13" s="70"/>
      <c r="H13" s="42"/>
      <c r="I13" s="42"/>
      <c r="J13" s="42"/>
      <c r="K13" s="42"/>
      <c r="L13" s="42"/>
      <c r="M13" s="42"/>
      <c r="N13" s="192"/>
      <c r="O13" s="42"/>
      <c r="P13" s="42"/>
      <c r="Q13" s="42"/>
      <c r="R13" s="42"/>
      <c r="S13" s="42"/>
      <c r="T13" s="42"/>
      <c r="U13" s="42"/>
      <c r="V13" s="42"/>
      <c r="W13" s="193"/>
      <c r="X13" s="42"/>
      <c r="Y13" s="26"/>
      <c r="Z13" s="175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</row>
    <row r="14" spans="1:89" s="15" customFormat="1" ht="36">
      <c r="A14" s="9"/>
      <c r="B14" s="21"/>
      <c r="C14" s="176" t="s">
        <v>356</v>
      </c>
      <c r="D14" s="176" t="s">
        <v>1204</v>
      </c>
      <c r="E14" s="175">
        <v>80</v>
      </c>
      <c r="F14" s="176"/>
      <c r="G14" s="175"/>
      <c r="H14" s="22"/>
      <c r="I14" s="175"/>
      <c r="J14" s="176" t="s">
        <v>1645</v>
      </c>
      <c r="K14" s="175"/>
      <c r="L14" s="190" t="s">
        <v>357</v>
      </c>
      <c r="M14" s="174"/>
      <c r="N14" s="175">
        <v>1</v>
      </c>
      <c r="O14" s="183">
        <v>1</v>
      </c>
      <c r="P14" s="175"/>
      <c r="Q14" s="191" t="s">
        <v>579</v>
      </c>
      <c r="R14" s="175">
        <v>1</v>
      </c>
      <c r="S14" s="175"/>
      <c r="T14" s="174" t="s">
        <v>355</v>
      </c>
      <c r="U14" s="175">
        <v>1</v>
      </c>
      <c r="V14" s="176" t="s">
        <v>1194</v>
      </c>
      <c r="W14" s="176" t="s">
        <v>275</v>
      </c>
      <c r="X14" s="176" t="s">
        <v>1645</v>
      </c>
      <c r="Y14" s="175"/>
      <c r="Z14" s="29" t="s">
        <v>358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</row>
    <row r="15" spans="1:89" s="15" customFormat="1" ht="36">
      <c r="A15" s="9"/>
      <c r="B15" s="21"/>
      <c r="C15" s="176" t="s">
        <v>356</v>
      </c>
      <c r="D15" s="176" t="s">
        <v>1204</v>
      </c>
      <c r="E15" s="175">
        <v>80</v>
      </c>
      <c r="F15" s="176"/>
      <c r="G15" s="175"/>
      <c r="H15" s="22"/>
      <c r="I15" s="175"/>
      <c r="J15" s="176" t="s">
        <v>1645</v>
      </c>
      <c r="K15" s="175"/>
      <c r="L15" s="153" t="s">
        <v>581</v>
      </c>
      <c r="M15" s="174"/>
      <c r="N15" s="175">
        <v>1</v>
      </c>
      <c r="O15" s="183">
        <v>1</v>
      </c>
      <c r="P15" s="175"/>
      <c r="Q15" s="190" t="s">
        <v>357</v>
      </c>
      <c r="R15" s="175">
        <v>1</v>
      </c>
      <c r="S15" s="175"/>
      <c r="T15" s="174" t="s">
        <v>355</v>
      </c>
      <c r="U15" s="175">
        <v>1</v>
      </c>
      <c r="V15" s="176" t="s">
        <v>1194</v>
      </c>
      <c r="W15" s="176" t="s">
        <v>275</v>
      </c>
      <c r="X15" s="176" t="s">
        <v>1645</v>
      </c>
      <c r="Y15" s="175"/>
      <c r="Z15" s="29" t="s">
        <v>358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</row>
    <row r="16" spans="1:89" s="15" customFormat="1" ht="3" customHeight="1">
      <c r="A16" s="9"/>
      <c r="B16" s="307"/>
      <c r="C16" s="307"/>
      <c r="D16" s="307"/>
      <c r="E16" s="181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</row>
    <row r="17" spans="1:89" s="15" customFormat="1" ht="3" customHeight="1">
      <c r="A17" s="9"/>
      <c r="B17" s="307"/>
      <c r="C17" s="307"/>
      <c r="D17" s="307"/>
      <c r="E17" s="181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</row>
    <row r="18" spans="1:89" s="15" customFormat="1" ht="9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</row>
    <row r="19" spans="1:89" s="15" customFormat="1" ht="12">
      <c r="A19" s="9"/>
      <c r="B19" s="370" t="s">
        <v>1393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</row>
    <row r="20" spans="1:89" s="15" customFormat="1" ht="15.75" customHeight="1">
      <c r="A20" s="9"/>
      <c r="B20" s="368" t="s">
        <v>1419</v>
      </c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9" t="s">
        <v>241</v>
      </c>
      <c r="S20" s="369"/>
      <c r="T20" s="369"/>
      <c r="U20" s="369"/>
      <c r="V20" s="369" t="s">
        <v>276</v>
      </c>
      <c r="W20" s="369"/>
      <c r="X20" s="369"/>
      <c r="Y20" s="369"/>
      <c r="Z20" s="369"/>
      <c r="AA20" s="369"/>
      <c r="AB20" s="369"/>
      <c r="AC20" s="248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</row>
    <row r="21" spans="1:89" s="15" customFormat="1" ht="15.75" customHeight="1">
      <c r="A21" s="9"/>
      <c r="B21" s="368" t="s">
        <v>242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9" t="s">
        <v>258</v>
      </c>
      <c r="S21" s="369"/>
      <c r="T21" s="369"/>
      <c r="U21" s="369"/>
      <c r="V21" s="369" t="s">
        <v>259</v>
      </c>
      <c r="W21" s="369"/>
      <c r="X21" s="369"/>
      <c r="Y21" s="369"/>
      <c r="Z21" s="369" t="s">
        <v>252</v>
      </c>
      <c r="AA21" s="369"/>
      <c r="AB21" s="369"/>
      <c r="AC21" s="248" t="s">
        <v>253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</row>
    <row r="22" spans="1:89" s="15" customFormat="1" ht="15.75" customHeight="1">
      <c r="A22" s="9"/>
      <c r="B22" s="368" t="s">
        <v>243</v>
      </c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9" t="s">
        <v>260</v>
      </c>
      <c r="S22" s="369"/>
      <c r="T22" s="369"/>
      <c r="U22" s="369"/>
      <c r="V22" s="369" t="s">
        <v>261</v>
      </c>
      <c r="W22" s="369"/>
      <c r="X22" s="369"/>
      <c r="Y22" s="369"/>
      <c r="Z22" s="369" t="s">
        <v>250</v>
      </c>
      <c r="AA22" s="369"/>
      <c r="AB22" s="369"/>
      <c r="AC22" s="248" t="s">
        <v>251</v>
      </c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</row>
    <row r="23" spans="1:89" s="15" customFormat="1" ht="15.75" customHeight="1">
      <c r="A23" s="9"/>
      <c r="B23" s="368" t="s">
        <v>244</v>
      </c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9" t="s">
        <v>262</v>
      </c>
      <c r="S23" s="369"/>
      <c r="T23" s="369"/>
      <c r="U23" s="369"/>
      <c r="V23" s="369" t="s">
        <v>279</v>
      </c>
      <c r="W23" s="369"/>
      <c r="X23" s="369"/>
      <c r="Y23" s="369"/>
      <c r="Z23" s="369" t="s">
        <v>254</v>
      </c>
      <c r="AA23" s="369"/>
      <c r="AB23" s="369"/>
      <c r="AC23" s="248" t="s">
        <v>255</v>
      </c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</row>
    <row r="24" spans="1:89" s="15" customFormat="1" ht="15.75" customHeight="1">
      <c r="A24" s="9"/>
      <c r="B24" s="368" t="s">
        <v>245</v>
      </c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9" t="s">
        <v>263</v>
      </c>
      <c r="S24" s="369"/>
      <c r="T24" s="369"/>
      <c r="U24" s="369"/>
      <c r="V24" s="369" t="s">
        <v>264</v>
      </c>
      <c r="W24" s="369"/>
      <c r="X24" s="369"/>
      <c r="Y24" s="369"/>
      <c r="Z24" s="369"/>
      <c r="AA24" s="369"/>
      <c r="AB24" s="369"/>
      <c r="AC24" s="248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</row>
    <row r="25" spans="1:89" s="15" customFormat="1" ht="15.75" customHeight="1">
      <c r="A25" s="9"/>
      <c r="B25" s="368" t="s">
        <v>246</v>
      </c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9" t="s">
        <v>278</v>
      </c>
      <c r="S25" s="369"/>
      <c r="T25" s="369"/>
      <c r="U25" s="369"/>
      <c r="V25" s="369" t="s">
        <v>1392</v>
      </c>
      <c r="W25" s="369"/>
      <c r="X25" s="369"/>
      <c r="Y25" s="369"/>
      <c r="Z25" s="369" t="s">
        <v>265</v>
      </c>
      <c r="AA25" s="369"/>
      <c r="AB25" s="369"/>
      <c r="AC25" s="248" t="s">
        <v>284</v>
      </c>
      <c r="AD25" s="248"/>
      <c r="AE25" s="248"/>
      <c r="AF25" s="248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</row>
    <row r="26" spans="1:89" s="15" customFormat="1" ht="15.75" customHeight="1">
      <c r="A26" s="9"/>
      <c r="B26" s="368" t="s">
        <v>247</v>
      </c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9" t="s">
        <v>266</v>
      </c>
      <c r="S26" s="369"/>
      <c r="T26" s="369"/>
      <c r="U26" s="369"/>
      <c r="V26" s="369" t="s">
        <v>267</v>
      </c>
      <c r="W26" s="369"/>
      <c r="X26" s="369"/>
      <c r="Y26" s="369"/>
      <c r="Z26" s="369" t="s">
        <v>268</v>
      </c>
      <c r="AA26" s="369"/>
      <c r="AB26" s="369"/>
      <c r="AC26" s="248" t="s">
        <v>269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</row>
    <row r="27" spans="1:89" s="15" customFormat="1" ht="15.75" customHeight="1">
      <c r="A27" s="9"/>
      <c r="B27" s="368" t="s">
        <v>248</v>
      </c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9" t="s">
        <v>270</v>
      </c>
      <c r="S27" s="369"/>
      <c r="T27" s="369"/>
      <c r="U27" s="369"/>
      <c r="V27" s="369" t="s">
        <v>271</v>
      </c>
      <c r="W27" s="369"/>
      <c r="X27" s="369"/>
      <c r="Y27" s="369"/>
      <c r="Z27" s="369"/>
      <c r="AA27" s="369"/>
      <c r="AB27" s="369"/>
      <c r="AC27" s="248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</row>
    <row r="28" spans="1:89" s="15" customFormat="1" ht="15.75" customHeight="1">
      <c r="A28" s="9"/>
      <c r="B28" s="368" t="s">
        <v>249</v>
      </c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9" t="s">
        <v>272</v>
      </c>
      <c r="S28" s="369"/>
      <c r="T28" s="369"/>
      <c r="U28" s="369"/>
      <c r="V28" s="369" t="s">
        <v>273</v>
      </c>
      <c r="W28" s="369"/>
      <c r="X28" s="369"/>
      <c r="Y28" s="369"/>
      <c r="Z28" s="369" t="s">
        <v>274</v>
      </c>
      <c r="AA28" s="369"/>
      <c r="AB28" s="369"/>
      <c r="AC28" s="248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</row>
    <row r="29" spans="1:89" s="15" customFormat="1" ht="1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</row>
    <row r="30" spans="1:89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</row>
    <row r="31" spans="1:89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1:8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</row>
    <row r="33" spans="1:8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1:8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1:8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2:29" s="249" customFormat="1" ht="15.75" customHeight="1">
      <c r="B39" s="371" t="s">
        <v>291</v>
      </c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</row>
    <row r="40" spans="2:29" s="249" customFormat="1" ht="28.5" customHeight="1">
      <c r="B40" s="295" t="s">
        <v>1420</v>
      </c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366" t="s">
        <v>1421</v>
      </c>
      <c r="O40" s="366"/>
      <c r="P40" s="366"/>
      <c r="Q40" s="366"/>
      <c r="R40" s="366" t="s">
        <v>1422</v>
      </c>
      <c r="S40" s="366"/>
      <c r="T40" s="366"/>
      <c r="U40" s="366"/>
      <c r="V40" s="366"/>
      <c r="W40" s="366"/>
      <c r="X40" s="366"/>
      <c r="Y40" s="366"/>
      <c r="Z40" s="366"/>
      <c r="AA40" s="70"/>
      <c r="AB40" s="70"/>
      <c r="AC40" s="70"/>
    </row>
    <row r="41" spans="2:29" s="249" customFormat="1" ht="28.5" customHeight="1">
      <c r="B41" s="295" t="s">
        <v>1395</v>
      </c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366" t="s">
        <v>280</v>
      </c>
      <c r="O41" s="366"/>
      <c r="P41" s="366"/>
      <c r="Q41" s="366"/>
      <c r="R41" s="366" t="s">
        <v>252</v>
      </c>
      <c r="S41" s="366"/>
      <c r="T41" s="366"/>
      <c r="U41" s="366"/>
      <c r="V41" s="366"/>
      <c r="W41" s="366" t="s">
        <v>281</v>
      </c>
      <c r="X41" s="366"/>
      <c r="Y41" s="366"/>
      <c r="Z41" s="366"/>
      <c r="AA41" s="70" t="s">
        <v>282</v>
      </c>
      <c r="AB41" s="70"/>
      <c r="AC41" s="70"/>
    </row>
    <row r="42" spans="2:29" s="249" customFormat="1" ht="28.5" customHeight="1">
      <c r="B42" s="295" t="s">
        <v>1402</v>
      </c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366" t="s">
        <v>1405</v>
      </c>
      <c r="O42" s="366"/>
      <c r="P42" s="366"/>
      <c r="Q42" s="366"/>
      <c r="R42" s="366" t="s">
        <v>1406</v>
      </c>
      <c r="S42" s="366"/>
      <c r="T42" s="366"/>
      <c r="U42" s="366"/>
      <c r="V42" s="366"/>
      <c r="W42" s="366" t="s">
        <v>1407</v>
      </c>
      <c r="X42" s="366"/>
      <c r="Y42" s="366"/>
      <c r="Z42" s="366"/>
      <c r="AA42" s="70" t="s">
        <v>283</v>
      </c>
      <c r="AB42" s="70"/>
      <c r="AC42" s="70"/>
    </row>
    <row r="43" spans="2:29" s="249" customFormat="1" ht="28.5" customHeight="1">
      <c r="B43" s="295" t="s">
        <v>1401</v>
      </c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366" t="s">
        <v>1408</v>
      </c>
      <c r="O43" s="366"/>
      <c r="P43" s="366"/>
      <c r="Q43" s="366"/>
      <c r="R43" s="366" t="s">
        <v>1409</v>
      </c>
      <c r="S43" s="366"/>
      <c r="T43" s="366"/>
      <c r="U43" s="366"/>
      <c r="V43" s="366"/>
      <c r="W43" s="366" t="s">
        <v>1410</v>
      </c>
      <c r="X43" s="366"/>
      <c r="Y43" s="366"/>
      <c r="Z43" s="366"/>
      <c r="AA43" s="70" t="s">
        <v>1411</v>
      </c>
      <c r="AB43" s="70"/>
      <c r="AC43" s="70"/>
    </row>
    <row r="44" spans="2:29" s="249" customFormat="1" ht="28.5" customHeight="1">
      <c r="B44" s="295" t="s">
        <v>1400</v>
      </c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366" t="s">
        <v>1412</v>
      </c>
      <c r="O44" s="366"/>
      <c r="P44" s="366"/>
      <c r="Q44" s="366"/>
      <c r="R44" s="366" t="s">
        <v>1413</v>
      </c>
      <c r="S44" s="366"/>
      <c r="T44" s="366"/>
      <c r="U44" s="366"/>
      <c r="V44" s="366"/>
      <c r="W44" s="366"/>
      <c r="X44" s="366"/>
      <c r="Y44" s="366"/>
      <c r="Z44" s="366"/>
      <c r="AA44" s="70"/>
      <c r="AB44" s="70"/>
      <c r="AC44" s="70"/>
    </row>
    <row r="45" spans="2:29" s="249" customFormat="1" ht="28.5" customHeight="1">
      <c r="B45" s="295" t="s">
        <v>1399</v>
      </c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366" t="s">
        <v>1414</v>
      </c>
      <c r="O45" s="366"/>
      <c r="P45" s="366"/>
      <c r="Q45" s="366"/>
      <c r="R45" s="366" t="s">
        <v>1415</v>
      </c>
      <c r="S45" s="366"/>
      <c r="T45" s="366"/>
      <c r="U45" s="366"/>
      <c r="V45" s="366"/>
      <c r="W45" s="366" t="s">
        <v>1403</v>
      </c>
      <c r="X45" s="366"/>
      <c r="Y45" s="366"/>
      <c r="Z45" s="366"/>
      <c r="AA45" s="70" t="s">
        <v>284</v>
      </c>
      <c r="AB45" s="70"/>
      <c r="AC45" s="70"/>
    </row>
    <row r="46" spans="2:29" s="249" customFormat="1" ht="28.5" customHeight="1">
      <c r="B46" s="295" t="s">
        <v>1398</v>
      </c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366" t="s">
        <v>1416</v>
      </c>
      <c r="O46" s="366"/>
      <c r="P46" s="366"/>
      <c r="Q46" s="366"/>
      <c r="R46" s="366" t="s">
        <v>1417</v>
      </c>
      <c r="S46" s="366"/>
      <c r="T46" s="366"/>
      <c r="U46" s="366"/>
      <c r="V46" s="366"/>
      <c r="W46" s="366" t="s">
        <v>1418</v>
      </c>
      <c r="X46" s="366"/>
      <c r="Y46" s="366"/>
      <c r="Z46" s="366" t="s">
        <v>285</v>
      </c>
      <c r="AA46" s="70" t="s">
        <v>286</v>
      </c>
      <c r="AB46" s="70"/>
      <c r="AC46" s="70"/>
    </row>
    <row r="47" spans="2:29" s="249" customFormat="1" ht="28.5" customHeight="1">
      <c r="B47" s="295" t="s">
        <v>1397</v>
      </c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366" t="s">
        <v>270</v>
      </c>
      <c r="O47" s="366"/>
      <c r="P47" s="366"/>
      <c r="Q47" s="366"/>
      <c r="R47" s="366" t="s">
        <v>287</v>
      </c>
      <c r="S47" s="366"/>
      <c r="T47" s="366"/>
      <c r="U47" s="366"/>
      <c r="V47" s="366" t="s">
        <v>287</v>
      </c>
      <c r="W47" s="366"/>
      <c r="X47" s="366"/>
      <c r="Y47" s="366"/>
      <c r="Z47" s="366"/>
      <c r="AA47" s="70"/>
      <c r="AB47" s="70"/>
      <c r="AC47" s="70"/>
    </row>
    <row r="48" spans="2:29" s="249" customFormat="1" ht="28.5" customHeight="1">
      <c r="B48" s="295" t="s">
        <v>1396</v>
      </c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366" t="s">
        <v>288</v>
      </c>
      <c r="O48" s="366"/>
      <c r="P48" s="366"/>
      <c r="Q48" s="366"/>
      <c r="R48" s="366" t="s">
        <v>289</v>
      </c>
      <c r="S48" s="366"/>
      <c r="T48" s="366"/>
      <c r="U48" s="366"/>
      <c r="V48" s="366" t="s">
        <v>1404</v>
      </c>
      <c r="W48" s="366" t="s">
        <v>290</v>
      </c>
      <c r="X48" s="366"/>
      <c r="Y48" s="366"/>
      <c r="Z48" s="366" t="s">
        <v>290</v>
      </c>
      <c r="AA48" s="70"/>
      <c r="AB48" s="70"/>
      <c r="AC48" s="70"/>
    </row>
    <row r="49" spans="2:29" s="249" customFormat="1" ht="15.75" customHeight="1">
      <c r="B49" s="366" t="s">
        <v>1394</v>
      </c>
      <c r="C49" s="366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7"/>
      <c r="Q49" s="367"/>
      <c r="R49" s="367"/>
      <c r="S49" s="51"/>
      <c r="T49" s="51"/>
      <c r="U49" s="51"/>
      <c r="V49" s="366"/>
      <c r="W49" s="366"/>
      <c r="X49" s="366"/>
      <c r="Y49" s="366"/>
      <c r="Z49" s="366"/>
      <c r="AA49" s="366"/>
      <c r="AB49" s="366"/>
      <c r="AC49" s="70"/>
    </row>
  </sheetData>
  <mergeCells count="98">
    <mergeCell ref="R45:V45"/>
    <mergeCell ref="W45:Z45"/>
    <mergeCell ref="R42:V42"/>
    <mergeCell ref="B19:AC19"/>
    <mergeCell ref="B39:AC39"/>
    <mergeCell ref="B28:Q28"/>
    <mergeCell ref="R28:U28"/>
    <mergeCell ref="V28:Y28"/>
    <mergeCell ref="Z28:AB28"/>
    <mergeCell ref="B27:Q27"/>
    <mergeCell ref="R27:U27"/>
    <mergeCell ref="V27:Y27"/>
    <mergeCell ref="Z27:AB27"/>
    <mergeCell ref="B26:Q26"/>
    <mergeCell ref="R26:U26"/>
    <mergeCell ref="V26:Y26"/>
    <mergeCell ref="Z26:AB26"/>
    <mergeCell ref="B25:Q25"/>
    <mergeCell ref="R25:U25"/>
    <mergeCell ref="V25:Y25"/>
    <mergeCell ref="Z25:AB25"/>
    <mergeCell ref="B24:Q24"/>
    <mergeCell ref="R24:U24"/>
    <mergeCell ref="V24:Y24"/>
    <mergeCell ref="Z24:AB24"/>
    <mergeCell ref="B23:Q23"/>
    <mergeCell ref="R23:U23"/>
    <mergeCell ref="V23:Y23"/>
    <mergeCell ref="Z23:AB23"/>
    <mergeCell ref="B22:Q22"/>
    <mergeCell ref="R22:U22"/>
    <mergeCell ref="V22:Y22"/>
    <mergeCell ref="Z22:AB22"/>
    <mergeCell ref="B21:Q21"/>
    <mergeCell ref="R21:U21"/>
    <mergeCell ref="V21:Y21"/>
    <mergeCell ref="Z21:AB21"/>
    <mergeCell ref="B20:Q20"/>
    <mergeCell ref="R20:U20"/>
    <mergeCell ref="V20:Y20"/>
    <mergeCell ref="Z20:AB20"/>
    <mergeCell ref="E4:E5"/>
    <mergeCell ref="B4:B5"/>
    <mergeCell ref="C4:C5"/>
    <mergeCell ref="F4:G5"/>
    <mergeCell ref="D4:D5"/>
    <mergeCell ref="S4:U4"/>
    <mergeCell ref="S5:T5"/>
    <mergeCell ref="O4:O5"/>
    <mergeCell ref="P5:Q5"/>
    <mergeCell ref="W40:Z40"/>
    <mergeCell ref="B16:D17"/>
    <mergeCell ref="F16:Z17"/>
    <mergeCell ref="Y4:Y5"/>
    <mergeCell ref="Z4:Z5"/>
    <mergeCell ref="V4:X4"/>
    <mergeCell ref="P4:R4"/>
    <mergeCell ref="H4:J4"/>
    <mergeCell ref="K4:M5"/>
    <mergeCell ref="N4:N5"/>
    <mergeCell ref="B40:M40"/>
    <mergeCell ref="N40:Q40"/>
    <mergeCell ref="R40:V40"/>
    <mergeCell ref="B46:M46"/>
    <mergeCell ref="R46:V46"/>
    <mergeCell ref="N43:Q43"/>
    <mergeCell ref="B42:M42"/>
    <mergeCell ref="N42:Q42"/>
    <mergeCell ref="B41:M41"/>
    <mergeCell ref="N41:Q41"/>
    <mergeCell ref="B47:M47"/>
    <mergeCell ref="H49:K49"/>
    <mergeCell ref="L49:O49"/>
    <mergeCell ref="N47:Q47"/>
    <mergeCell ref="N46:Q46"/>
    <mergeCell ref="W46:Z46"/>
    <mergeCell ref="R48:V48"/>
    <mergeCell ref="W48:Z48"/>
    <mergeCell ref="P49:R49"/>
    <mergeCell ref="B48:M48"/>
    <mergeCell ref="N48:Q48"/>
    <mergeCell ref="N44:Q44"/>
    <mergeCell ref="R44:V44"/>
    <mergeCell ref="V49:Y49"/>
    <mergeCell ref="R47:V47"/>
    <mergeCell ref="W47:Z47"/>
    <mergeCell ref="Z49:AB49"/>
    <mergeCell ref="B49:G49"/>
    <mergeCell ref="R41:V41"/>
    <mergeCell ref="W41:Z41"/>
    <mergeCell ref="B45:M45"/>
    <mergeCell ref="N45:Q45"/>
    <mergeCell ref="B43:M43"/>
    <mergeCell ref="R43:V43"/>
    <mergeCell ref="B44:M44"/>
    <mergeCell ref="W42:Z42"/>
    <mergeCell ref="W43:Z43"/>
    <mergeCell ref="W44:Z44"/>
  </mergeCells>
  <conditionalFormatting sqref="B16:Z17">
    <cfRule type="expression" priority="1" dxfId="3" stopIfTrue="1">
      <formula>MOD((ROW()),2)=0</formula>
    </cfRule>
    <cfRule type="expression" priority="2" dxfId="3" stopIfTrue="1">
      <formula>MOD((ROW()),2)=1</formula>
    </cfRule>
  </conditionalFormatting>
  <conditionalFormatting sqref="B20:Y28 Z20:AC24 Z26:AC28 Z25:AF25">
    <cfRule type="expression" priority="3" dxfId="0" stopIfTrue="1">
      <formula>MOD(ROW(),2)=0</formula>
    </cfRule>
  </conditionalFormatting>
  <conditionalFormatting sqref="B6:Z15">
    <cfRule type="expression" priority="4" dxfId="1" stopIfTrue="1">
      <formula>MOD(ROW(),2)=0</formula>
    </cfRule>
    <cfRule type="expression" priority="5" dxfId="2" stopIfTrue="1">
      <formula>MOD(ROW(),2)=1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">
    <tabColor indexed="18"/>
  </sheetPr>
  <dimension ref="A1:AX90"/>
  <sheetViews>
    <sheetView workbookViewId="0" topLeftCell="A1">
      <selection activeCell="H2" sqref="H2"/>
    </sheetView>
  </sheetViews>
  <sheetFormatPr defaultColWidth="9.00390625" defaultRowHeight="12.75"/>
  <cols>
    <col min="1" max="1" width="2.75390625" style="0" customWidth="1"/>
    <col min="2" max="2" width="4.625" style="0" customWidth="1"/>
    <col min="3" max="3" width="8.75390625" style="0" customWidth="1"/>
    <col min="4" max="4" width="5.75390625" style="0" bestFit="1" customWidth="1"/>
    <col min="5" max="5" width="7.75390625" style="0" bestFit="1" customWidth="1"/>
    <col min="6" max="6" width="5.75390625" style="0" bestFit="1" customWidth="1"/>
    <col min="7" max="7" width="7.75390625" style="0" bestFit="1" customWidth="1"/>
    <col min="8" max="8" width="5.75390625" style="0" bestFit="1" customWidth="1"/>
    <col min="9" max="9" width="7.75390625" style="0" bestFit="1" customWidth="1"/>
    <col min="10" max="10" width="5.75390625" style="0" bestFit="1" customWidth="1"/>
    <col min="11" max="11" width="7.75390625" style="0" bestFit="1" customWidth="1"/>
    <col min="12" max="12" width="5.75390625" style="0" bestFit="1" customWidth="1"/>
    <col min="13" max="13" width="7.75390625" style="0" bestFit="1" customWidth="1"/>
    <col min="14" max="14" width="5.75390625" style="0" bestFit="1" customWidth="1"/>
    <col min="15" max="15" width="7.75390625" style="0" bestFit="1" customWidth="1"/>
    <col min="16" max="16" width="5.75390625" style="0" bestFit="1" customWidth="1"/>
    <col min="17" max="17" width="7.75390625" style="0" bestFit="1" customWidth="1"/>
    <col min="18" max="18" width="5.75390625" style="0" bestFit="1" customWidth="1"/>
    <col min="19" max="19" width="7.75390625" style="0" bestFit="1" customWidth="1"/>
    <col min="20" max="72" width="2.75390625" style="0" customWidth="1"/>
  </cols>
  <sheetData>
    <row r="1" spans="1:50" ht="6.7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</row>
    <row r="2" spans="1:50" ht="12">
      <c r="A2" s="100"/>
      <c r="B2" s="126" t="s">
        <v>542</v>
      </c>
      <c r="C2" s="94"/>
      <c r="D2" s="94"/>
      <c r="E2" s="94"/>
      <c r="F2" s="94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</row>
    <row r="3" spans="1:50" ht="6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</row>
    <row r="4" spans="1:50" ht="15" customHeight="1">
      <c r="A4" s="100"/>
      <c r="B4" s="372" t="s">
        <v>1615</v>
      </c>
      <c r="C4" s="373"/>
      <c r="D4" s="375" t="s">
        <v>1616</v>
      </c>
      <c r="E4" s="373"/>
      <c r="F4" s="375" t="s">
        <v>1617</v>
      </c>
      <c r="G4" s="373"/>
      <c r="H4" s="375" t="s">
        <v>1620</v>
      </c>
      <c r="I4" s="373"/>
      <c r="J4" s="375" t="s">
        <v>530</v>
      </c>
      <c r="K4" s="373"/>
      <c r="L4" s="375" t="s">
        <v>531</v>
      </c>
      <c r="M4" s="373"/>
      <c r="N4" s="375" t="s">
        <v>532</v>
      </c>
      <c r="O4" s="373"/>
      <c r="P4" s="375" t="s">
        <v>1618</v>
      </c>
      <c r="Q4" s="373"/>
      <c r="R4" s="375" t="s">
        <v>533</v>
      </c>
      <c r="S4" s="376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</row>
    <row r="5" spans="1:50" ht="15" customHeight="1">
      <c r="A5" s="100"/>
      <c r="B5" s="302"/>
      <c r="C5" s="374"/>
      <c r="D5" s="65" t="s">
        <v>549</v>
      </c>
      <c r="E5" s="66" t="s">
        <v>1619</v>
      </c>
      <c r="F5" s="65" t="s">
        <v>549</v>
      </c>
      <c r="G5" s="66" t="s">
        <v>1619</v>
      </c>
      <c r="H5" s="65" t="s">
        <v>549</v>
      </c>
      <c r="I5" s="66" t="s">
        <v>1619</v>
      </c>
      <c r="J5" s="65" t="s">
        <v>549</v>
      </c>
      <c r="K5" s="66" t="s">
        <v>1619</v>
      </c>
      <c r="L5" s="65" t="s">
        <v>549</v>
      </c>
      <c r="M5" s="66" t="s">
        <v>1619</v>
      </c>
      <c r="N5" s="65" t="s">
        <v>549</v>
      </c>
      <c r="O5" s="66" t="s">
        <v>1619</v>
      </c>
      <c r="P5" s="65" t="s">
        <v>549</v>
      </c>
      <c r="Q5" s="66" t="s">
        <v>1619</v>
      </c>
      <c r="R5" s="65" t="s">
        <v>549</v>
      </c>
      <c r="S5" s="61" t="s">
        <v>1619</v>
      </c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</row>
    <row r="6" spans="1:50" ht="15" customHeight="1">
      <c r="A6" s="100"/>
      <c r="B6" s="62">
        <v>1</v>
      </c>
      <c r="C6" s="62" t="s">
        <v>1003</v>
      </c>
      <c r="D6" s="98">
        <v>5</v>
      </c>
      <c r="E6" s="101">
        <v>0</v>
      </c>
      <c r="F6" s="98">
        <v>8</v>
      </c>
      <c r="G6" s="101">
        <v>0</v>
      </c>
      <c r="H6" s="98">
        <v>8</v>
      </c>
      <c r="I6" s="101">
        <v>0</v>
      </c>
      <c r="J6" s="98">
        <v>9</v>
      </c>
      <c r="K6" s="101">
        <v>0</v>
      </c>
      <c r="L6" s="98">
        <v>19</v>
      </c>
      <c r="M6" s="101">
        <v>0</v>
      </c>
      <c r="N6" s="98">
        <v>22</v>
      </c>
      <c r="O6" s="101">
        <v>0</v>
      </c>
      <c r="P6" s="98">
        <v>20</v>
      </c>
      <c r="Q6" s="101">
        <v>0</v>
      </c>
      <c r="R6" s="98">
        <v>22</v>
      </c>
      <c r="S6" s="103">
        <v>0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</row>
    <row r="7" spans="1:50" ht="15" customHeight="1">
      <c r="A7" s="100"/>
      <c r="B7" s="63">
        <v>2</v>
      </c>
      <c r="C7" s="63" t="s">
        <v>1004</v>
      </c>
      <c r="D7" s="98">
        <v>15</v>
      </c>
      <c r="E7" s="101">
        <v>15</v>
      </c>
      <c r="F7" s="98">
        <v>20</v>
      </c>
      <c r="G7" s="101">
        <v>15</v>
      </c>
      <c r="H7" s="98">
        <v>20</v>
      </c>
      <c r="I7" s="101">
        <v>15</v>
      </c>
      <c r="J7" s="98">
        <v>15</v>
      </c>
      <c r="K7" s="101">
        <v>15</v>
      </c>
      <c r="L7" s="98">
        <v>24</v>
      </c>
      <c r="M7" s="101">
        <v>15</v>
      </c>
      <c r="N7" s="98">
        <v>34</v>
      </c>
      <c r="O7" s="101">
        <v>15</v>
      </c>
      <c r="P7" s="98"/>
      <c r="Q7" s="101"/>
      <c r="R7" s="98"/>
      <c r="S7" s="103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</row>
    <row r="8" spans="1:50" ht="15" customHeight="1">
      <c r="A8" s="100"/>
      <c r="B8" s="63">
        <v>3</v>
      </c>
      <c r="C8" s="63" t="s">
        <v>1104</v>
      </c>
      <c r="D8" s="98">
        <v>24</v>
      </c>
      <c r="E8" s="101">
        <v>35</v>
      </c>
      <c r="F8" s="98">
        <v>34</v>
      </c>
      <c r="G8" s="101">
        <v>35</v>
      </c>
      <c r="H8" s="98">
        <v>34</v>
      </c>
      <c r="I8" s="101">
        <v>35</v>
      </c>
      <c r="J8" s="98">
        <v>28</v>
      </c>
      <c r="K8" s="101">
        <v>35</v>
      </c>
      <c r="L8" s="98">
        <v>34</v>
      </c>
      <c r="M8" s="101">
        <v>35</v>
      </c>
      <c r="N8" s="98">
        <v>48</v>
      </c>
      <c r="O8" s="101">
        <v>35</v>
      </c>
      <c r="P8" s="98"/>
      <c r="Q8" s="101"/>
      <c r="R8" s="98"/>
      <c r="S8" s="103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</row>
    <row r="9" spans="1:50" ht="15" customHeight="1">
      <c r="A9" s="100"/>
      <c r="B9" s="63">
        <v>4</v>
      </c>
      <c r="C9" s="63" t="s">
        <v>1005</v>
      </c>
      <c r="D9" s="98">
        <v>36</v>
      </c>
      <c r="E9" s="101">
        <v>60</v>
      </c>
      <c r="F9" s="98">
        <v>48</v>
      </c>
      <c r="G9" s="101">
        <v>60</v>
      </c>
      <c r="H9" s="98">
        <v>48</v>
      </c>
      <c r="I9" s="101">
        <v>60</v>
      </c>
      <c r="J9" s="98">
        <v>40</v>
      </c>
      <c r="K9" s="101">
        <v>60</v>
      </c>
      <c r="L9" s="98">
        <v>44</v>
      </c>
      <c r="M9" s="101">
        <v>60</v>
      </c>
      <c r="N9" s="98">
        <v>58</v>
      </c>
      <c r="O9" s="101">
        <v>60</v>
      </c>
      <c r="P9" s="98"/>
      <c r="Q9" s="101"/>
      <c r="R9" s="98"/>
      <c r="S9" s="103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</row>
    <row r="10" spans="1:50" ht="15" customHeight="1">
      <c r="A10" s="100"/>
      <c r="B10" s="63">
        <v>5</v>
      </c>
      <c r="C10" s="63" t="s">
        <v>840</v>
      </c>
      <c r="D10" s="98">
        <v>48</v>
      </c>
      <c r="E10" s="101">
        <v>90</v>
      </c>
      <c r="F10" s="98">
        <v>58</v>
      </c>
      <c r="G10" s="101">
        <v>90</v>
      </c>
      <c r="H10" s="98">
        <v>58</v>
      </c>
      <c r="I10" s="101">
        <v>90</v>
      </c>
      <c r="J10" s="98">
        <v>48</v>
      </c>
      <c r="K10" s="101">
        <v>90</v>
      </c>
      <c r="L10" s="98">
        <v>53</v>
      </c>
      <c r="M10" s="101">
        <v>90</v>
      </c>
      <c r="N10" s="98"/>
      <c r="O10" s="101"/>
      <c r="P10" s="98"/>
      <c r="Q10" s="101"/>
      <c r="R10" s="98"/>
      <c r="S10" s="103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</row>
    <row r="11" spans="1:50" ht="15" customHeight="1">
      <c r="A11" s="100"/>
      <c r="B11" s="64">
        <v>6</v>
      </c>
      <c r="C11" s="64" t="s">
        <v>1890</v>
      </c>
      <c r="D11" s="99">
        <v>58</v>
      </c>
      <c r="E11" s="102">
        <v>120</v>
      </c>
      <c r="F11" s="99">
        <v>68</v>
      </c>
      <c r="G11" s="102">
        <v>120</v>
      </c>
      <c r="H11" s="99"/>
      <c r="I11" s="102"/>
      <c r="J11" s="99">
        <v>60</v>
      </c>
      <c r="K11" s="102">
        <v>120</v>
      </c>
      <c r="L11" s="99">
        <v>71</v>
      </c>
      <c r="M11" s="102">
        <v>120</v>
      </c>
      <c r="N11" s="99"/>
      <c r="O11" s="102"/>
      <c r="P11" s="99"/>
      <c r="Q11" s="102"/>
      <c r="R11" s="99"/>
      <c r="S11" s="104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</row>
    <row r="12" spans="1:50" ht="6.7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</row>
    <row r="13" spans="1:50" ht="6.75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</row>
    <row r="14" spans="1:50" ht="6.7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</row>
    <row r="15" spans="1:50" ht="6.75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</row>
    <row r="16" spans="1:50" ht="6.75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</row>
    <row r="17" spans="1:50" ht="6.7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</row>
    <row r="18" spans="1:50" ht="6.7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</row>
    <row r="19" spans="1:50" ht="6.7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</row>
    <row r="20" spans="1:50" ht="6.75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</row>
    <row r="21" spans="1:50" ht="6.7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</row>
    <row r="22" spans="1:50" ht="6.75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</row>
    <row r="23" spans="1:50" ht="6.75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</row>
    <row r="24" spans="1:50" ht="6.7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</row>
    <row r="25" spans="1:50" ht="6.75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</row>
    <row r="26" spans="1:50" ht="6.75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</row>
    <row r="27" spans="1:50" ht="6.75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</row>
    <row r="28" spans="1:50" ht="6.75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</row>
    <row r="29" spans="1:50" ht="6.7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</row>
    <row r="30" spans="1:50" ht="6.7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</row>
    <row r="31" spans="1:50" ht="6.7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</row>
    <row r="32" spans="1:50" ht="6.75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</row>
    <row r="33" spans="1:50" ht="6.7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</row>
    <row r="34" spans="1:50" ht="6.75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</row>
    <row r="35" spans="1:50" ht="6.7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</row>
    <row r="36" spans="1:50" ht="6.75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</row>
    <row r="37" spans="1:50" ht="6.75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</row>
    <row r="38" spans="1:50" ht="6.7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</row>
    <row r="39" spans="1:50" ht="6.75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</row>
    <row r="40" spans="1:50" ht="6.75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</row>
    <row r="41" spans="1:50" ht="6.7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</row>
    <row r="42" spans="1:50" ht="6.75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</row>
    <row r="43" spans="1:50" ht="6.7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</row>
    <row r="44" spans="1:50" ht="6.75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</row>
    <row r="45" spans="1:50" ht="6.7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</row>
    <row r="46" spans="1:50" ht="6.75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</row>
    <row r="47" spans="1:50" ht="6.75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</row>
    <row r="48" spans="1:50" ht="6.7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</row>
    <row r="49" spans="1:50" ht="6.7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</row>
    <row r="50" spans="1:50" ht="6.7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</row>
    <row r="51" spans="1:50" ht="6.7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</row>
    <row r="52" spans="1:50" ht="6.75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</row>
    <row r="53" spans="1:50" ht="6.75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</row>
    <row r="54" spans="1:50" ht="6.75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</row>
    <row r="55" spans="1:50" ht="6.75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</row>
    <row r="56" spans="1:50" ht="6.75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</row>
    <row r="57" spans="1:50" ht="6.75" customHeight="1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</row>
    <row r="58" spans="1:50" ht="6.75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</row>
    <row r="59" spans="1:50" ht="6.75" customHeight="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</row>
    <row r="60" spans="1:50" ht="6.75" customHeight="1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</row>
    <row r="61" spans="1:50" ht="6.75" customHeight="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</row>
    <row r="62" spans="1:50" ht="6.75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</row>
    <row r="63" spans="1:50" ht="6.75" customHeight="1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</row>
    <row r="64" spans="1:50" ht="6.75" customHeigh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</row>
    <row r="65" spans="1:50" ht="6.75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</row>
    <row r="66" spans="1:50" ht="6.75" customHeight="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</row>
    <row r="67" spans="1:50" ht="6.75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</row>
    <row r="68" spans="1:50" ht="6.7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</row>
    <row r="69" spans="1:50" ht="6.75" customHeight="1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</row>
    <row r="70" spans="1:50" ht="6.75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</row>
    <row r="71" spans="1:50" ht="6.75" customHeight="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</row>
    <row r="72" spans="1:50" ht="6.75" customHeight="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</row>
    <row r="73" spans="1:50" ht="6.75" customHeigh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</row>
    <row r="74" spans="1:50" ht="6.75" customHeight="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</row>
    <row r="75" spans="1:50" ht="6.75" customHeight="1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</row>
    <row r="76" spans="1:50" ht="6.75" customHeight="1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</row>
    <row r="77" spans="1:50" ht="6.75" customHeigh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</row>
    <row r="78" spans="1:50" ht="6.75" customHeigh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</row>
    <row r="79" spans="1:50" ht="6.75" customHeight="1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</row>
    <row r="80" spans="1:50" ht="6.75" customHeight="1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</row>
    <row r="81" spans="1:50" ht="6.75" customHeight="1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</row>
    <row r="82" spans="1:50" ht="6.75" customHeight="1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</row>
    <row r="83" spans="1:50" ht="6.75" customHeight="1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</row>
    <row r="84" spans="1:50" ht="6.75" customHeight="1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</row>
    <row r="85" spans="1:50" ht="6.75" customHeight="1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</row>
    <row r="86" spans="1:50" ht="6.75" customHeight="1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</row>
    <row r="87" spans="1:50" ht="6.75" customHeight="1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</row>
    <row r="88" spans="1:50" ht="6.75" customHeight="1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</row>
    <row r="89" spans="1:50" ht="6.75" customHeight="1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</row>
    <row r="90" spans="1:50" ht="6.75" customHeight="1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</row>
  </sheetData>
  <mergeCells count="9">
    <mergeCell ref="B4:C5"/>
    <mergeCell ref="R4:S4"/>
    <mergeCell ref="J4:K4"/>
    <mergeCell ref="L4:M4"/>
    <mergeCell ref="N4:O4"/>
    <mergeCell ref="D4:E4"/>
    <mergeCell ref="F4:G4"/>
    <mergeCell ref="H4:I4"/>
    <mergeCell ref="P4:Q4"/>
  </mergeCells>
  <conditionalFormatting sqref="B6:S11">
    <cfRule type="expression" priority="1" dxfId="1" stopIfTrue="1">
      <formula>MOD(ROW(),2)=0</formula>
    </cfRule>
    <cfRule type="expression" priority="2" dxfId="2" stopIfTrue="1">
      <formula>MOD(ROW(),2)=1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tabColor indexed="45"/>
  </sheetPr>
  <dimension ref="A1:AT83"/>
  <sheetViews>
    <sheetView workbookViewId="0" topLeftCell="A1">
      <pane ySplit="6" topLeftCell="BM11" activePane="bottomLeft" state="frozen"/>
      <selection pane="topLeft" activeCell="A1" sqref="A1"/>
      <selection pane="bottomLeft" activeCell="G2" sqref="G2"/>
    </sheetView>
  </sheetViews>
  <sheetFormatPr defaultColWidth="9.00390625" defaultRowHeight="12.75"/>
  <cols>
    <col min="1" max="1" width="1.75390625" style="0" customWidth="1"/>
    <col min="2" max="2" width="5.00390625" style="0" customWidth="1"/>
    <col min="3" max="3" width="5.875" style="0" customWidth="1"/>
    <col min="4" max="4" width="6.00390625" style="0" bestFit="1" customWidth="1"/>
    <col min="5" max="5" width="11.75390625" style="0" customWidth="1"/>
    <col min="6" max="6" width="10.75390625" style="0" bestFit="1" customWidth="1"/>
    <col min="7" max="7" width="6.00390625" style="0" bestFit="1" customWidth="1"/>
    <col min="8" max="8" width="14.125" style="51" bestFit="1" customWidth="1"/>
    <col min="9" max="9" width="3.75390625" style="0" bestFit="1" customWidth="1"/>
    <col min="10" max="10" width="4.00390625" style="0" customWidth="1"/>
    <col min="11" max="11" width="17.00390625" style="0" customWidth="1"/>
    <col min="12" max="12" width="7.375" style="20" customWidth="1"/>
    <col min="13" max="13" width="6.00390625" style="0" bestFit="1" customWidth="1"/>
    <col min="14" max="14" width="2.125" style="0" customWidth="1"/>
    <col min="15" max="15" width="3.00390625" style="0" customWidth="1"/>
    <col min="16" max="16" width="4.125" style="54" customWidth="1"/>
    <col min="17" max="18" width="3.00390625" style="0" customWidth="1"/>
    <col min="19" max="46" width="4.75390625" style="0" customWidth="1"/>
  </cols>
  <sheetData>
    <row r="1" spans="1:46" ht="7.5" customHeight="1">
      <c r="A1" s="2"/>
      <c r="B1" s="7"/>
      <c r="C1" s="2"/>
      <c r="D1" s="2"/>
      <c r="E1" s="2"/>
      <c r="F1" s="3"/>
      <c r="G1" s="3"/>
      <c r="H1" s="4"/>
      <c r="I1" s="2"/>
      <c r="J1" s="2"/>
      <c r="K1" s="2"/>
      <c r="L1" s="3"/>
      <c r="M1" s="2"/>
      <c r="N1" s="2"/>
      <c r="O1" s="2"/>
      <c r="P1" s="5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2">
      <c r="A2" s="4"/>
      <c r="B2" s="126" t="s">
        <v>2158</v>
      </c>
      <c r="C2" s="10"/>
      <c r="D2" s="10"/>
      <c r="E2" s="10"/>
      <c r="F2" s="4"/>
      <c r="G2" s="4"/>
      <c r="H2" s="4"/>
      <c r="I2" s="2"/>
      <c r="J2" s="2"/>
      <c r="K2" s="2"/>
      <c r="L2" s="3"/>
      <c r="M2" s="2"/>
      <c r="N2" s="2"/>
      <c r="O2" s="2"/>
      <c r="P2" s="5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6" customHeight="1">
      <c r="A3" s="2"/>
      <c r="B3" s="7"/>
      <c r="C3" s="3"/>
      <c r="D3" s="2"/>
      <c r="E3" s="2"/>
      <c r="F3" s="3"/>
      <c r="G3" s="3"/>
      <c r="H3" s="4"/>
      <c r="I3" s="2"/>
      <c r="J3" s="2"/>
      <c r="K3" s="2"/>
      <c r="L3" s="3"/>
      <c r="M3" s="2"/>
      <c r="N3" s="2"/>
      <c r="O3" s="2"/>
      <c r="P3" s="5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s="1" customFormat="1" ht="24">
      <c r="A4" s="5"/>
      <c r="B4" s="23" t="s">
        <v>1647</v>
      </c>
      <c r="C4" s="23" t="s">
        <v>1641</v>
      </c>
      <c r="D4" s="24" t="s">
        <v>860</v>
      </c>
      <c r="E4" s="23" t="s">
        <v>2165</v>
      </c>
      <c r="F4" s="23" t="s">
        <v>1564</v>
      </c>
      <c r="G4" s="23" t="s">
        <v>1648</v>
      </c>
      <c r="H4" s="23" t="s">
        <v>1002</v>
      </c>
      <c r="I4" s="293" t="s">
        <v>1644</v>
      </c>
      <c r="J4" s="294"/>
      <c r="K4" s="297"/>
      <c r="L4" s="24" t="s">
        <v>551</v>
      </c>
      <c r="M4" s="23" t="s">
        <v>1372</v>
      </c>
      <c r="N4" s="5"/>
      <c r="O4" s="5"/>
      <c r="P4" s="9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15" customFormat="1" ht="37.5" customHeight="1">
      <c r="A5" s="9"/>
      <c r="B5" s="295" t="s">
        <v>899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6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s="15" customFormat="1" ht="6.75" customHeight="1">
      <c r="A6" s="9"/>
      <c r="B6" s="35"/>
      <c r="C6" s="35"/>
      <c r="D6" s="35"/>
      <c r="E6" s="35"/>
      <c r="F6" s="35"/>
      <c r="G6" s="35"/>
      <c r="H6" s="35"/>
      <c r="I6" s="35"/>
      <c r="J6" s="35"/>
      <c r="K6" s="35"/>
      <c r="L6" s="45"/>
      <c r="M6" s="35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s="1" customFormat="1" ht="26.25" customHeight="1">
      <c r="A7" s="5"/>
      <c r="B7" s="21" t="str">
        <f>"&amp;ref("&amp;T(E7)&amp;".jpg,,,title="&amp;T(E7)&amp;",alt="&amp;T(E7)&amp;")"</f>
        <v>&amp;ref(活血薬.jpg,,,title=活血薬,alt=活血薬)</v>
      </c>
      <c r="C7" s="26" t="s">
        <v>900</v>
      </c>
      <c r="D7" s="26">
        <v>9</v>
      </c>
      <c r="E7" s="26" t="s">
        <v>452</v>
      </c>
      <c r="F7" s="26" t="s">
        <v>1947</v>
      </c>
      <c r="G7" s="27" t="s">
        <v>1645</v>
      </c>
      <c r="H7" s="31" t="s">
        <v>1948</v>
      </c>
      <c r="I7" s="32" t="s">
        <v>1182</v>
      </c>
      <c r="J7" s="21">
        <v>0</v>
      </c>
      <c r="K7" s="21" t="s">
        <v>776</v>
      </c>
      <c r="L7" s="32" t="s">
        <v>445</v>
      </c>
      <c r="M7" s="21"/>
      <c r="N7" s="5"/>
      <c r="O7" s="5"/>
      <c r="P7" s="9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24">
      <c r="A8" s="5"/>
      <c r="B8" s="21" t="str">
        <f>"&amp;ref("&amp;T(E8)&amp;".jpg,,,title="&amp;T(E8)&amp;",alt="&amp;T(E8)&amp;")"</f>
        <v>&amp;ref(打身薬.jpg,,,title=打身薬,alt=打身薬)</v>
      </c>
      <c r="C8" s="26" t="s">
        <v>900</v>
      </c>
      <c r="D8" s="26">
        <v>15</v>
      </c>
      <c r="E8" s="26" t="s">
        <v>446</v>
      </c>
      <c r="F8" s="26" t="s">
        <v>1947</v>
      </c>
      <c r="G8" s="27" t="s">
        <v>1645</v>
      </c>
      <c r="H8" s="31" t="s">
        <v>1949</v>
      </c>
      <c r="I8" s="32" t="s">
        <v>78</v>
      </c>
      <c r="J8" s="21">
        <v>15</v>
      </c>
      <c r="K8" s="21" t="s">
        <v>777</v>
      </c>
      <c r="L8" s="26" t="s">
        <v>2159</v>
      </c>
      <c r="M8" s="21"/>
      <c r="N8" s="5"/>
      <c r="O8" s="5"/>
      <c r="P8" s="9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24">
      <c r="A9" s="5"/>
      <c r="B9" s="21" t="str">
        <f>"&amp;ref("&amp;T(E9)&amp;".jpg,,,title="&amp;T(E9)&amp;",alt="&amp;T(E9)&amp;")"</f>
        <v>&amp;ref(強命薬.jpg,,,title=強命薬,alt=強命薬)</v>
      </c>
      <c r="C9" s="26" t="s">
        <v>900</v>
      </c>
      <c r="D9" s="26">
        <v>22</v>
      </c>
      <c r="E9" s="26" t="s">
        <v>2160</v>
      </c>
      <c r="F9" s="26" t="s">
        <v>1947</v>
      </c>
      <c r="G9" s="27" t="s">
        <v>1645</v>
      </c>
      <c r="H9" s="31" t="s">
        <v>1961</v>
      </c>
      <c r="I9" s="32" t="s">
        <v>78</v>
      </c>
      <c r="J9" s="21">
        <v>15</v>
      </c>
      <c r="K9" s="21" t="s">
        <v>2166</v>
      </c>
      <c r="L9" s="26" t="s">
        <v>2159</v>
      </c>
      <c r="M9" s="21"/>
      <c r="N9" s="5"/>
      <c r="O9" s="5"/>
      <c r="P9" s="9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24">
      <c r="A10" s="5"/>
      <c r="B10" s="21"/>
      <c r="C10" s="26" t="s">
        <v>900</v>
      </c>
      <c r="D10" s="26">
        <v>29</v>
      </c>
      <c r="E10" s="26" t="s">
        <v>2161</v>
      </c>
      <c r="F10" s="26" t="s">
        <v>1947</v>
      </c>
      <c r="G10" s="27" t="s">
        <v>1645</v>
      </c>
      <c r="H10" s="31" t="s">
        <v>1967</v>
      </c>
      <c r="I10" s="32" t="s">
        <v>1214</v>
      </c>
      <c r="J10" s="21">
        <v>35</v>
      </c>
      <c r="K10" s="21" t="s">
        <v>2167</v>
      </c>
      <c r="L10" s="26" t="s">
        <v>2159</v>
      </c>
      <c r="M10" s="21"/>
      <c r="N10" s="5"/>
      <c r="O10" s="5"/>
      <c r="P10" s="9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24">
      <c r="A11" s="5"/>
      <c r="B11" s="21"/>
      <c r="C11" s="26" t="s">
        <v>900</v>
      </c>
      <c r="D11" s="26">
        <v>35</v>
      </c>
      <c r="E11" s="26" t="s">
        <v>2162</v>
      </c>
      <c r="F11" s="26" t="s">
        <v>1947</v>
      </c>
      <c r="G11" s="27" t="s">
        <v>1645</v>
      </c>
      <c r="H11" s="31" t="s">
        <v>1966</v>
      </c>
      <c r="I11" s="32" t="s">
        <v>1214</v>
      </c>
      <c r="J11" s="21">
        <v>35</v>
      </c>
      <c r="K11" s="21" t="s">
        <v>487</v>
      </c>
      <c r="L11" s="26" t="s">
        <v>2159</v>
      </c>
      <c r="M11" s="21"/>
      <c r="N11" s="5"/>
      <c r="O11" s="5"/>
      <c r="P11" s="9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24">
      <c r="A12" s="5"/>
      <c r="B12" s="21"/>
      <c r="C12" s="26" t="s">
        <v>900</v>
      </c>
      <c r="D12" s="26">
        <v>42</v>
      </c>
      <c r="E12" s="26" t="s">
        <v>2163</v>
      </c>
      <c r="F12" s="26" t="s">
        <v>1947</v>
      </c>
      <c r="G12" s="27" t="s">
        <v>1645</v>
      </c>
      <c r="H12" s="31" t="s">
        <v>1965</v>
      </c>
      <c r="I12" s="32" t="s">
        <v>79</v>
      </c>
      <c r="J12" s="21">
        <v>60</v>
      </c>
      <c r="K12" s="21" t="s">
        <v>2168</v>
      </c>
      <c r="L12" s="26" t="s">
        <v>2159</v>
      </c>
      <c r="M12" s="21"/>
      <c r="N12" s="5"/>
      <c r="O12" s="34"/>
      <c r="P12" s="9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24">
      <c r="A13" s="5"/>
      <c r="B13" s="21"/>
      <c r="C13" s="26" t="s">
        <v>900</v>
      </c>
      <c r="D13" s="26">
        <v>48</v>
      </c>
      <c r="E13" s="26" t="s">
        <v>2164</v>
      </c>
      <c r="F13" s="26" t="s">
        <v>1947</v>
      </c>
      <c r="G13" s="27" t="s">
        <v>1645</v>
      </c>
      <c r="H13" s="31" t="s">
        <v>1964</v>
      </c>
      <c r="I13" s="32" t="s">
        <v>1219</v>
      </c>
      <c r="J13" s="21">
        <v>90</v>
      </c>
      <c r="K13" s="21" t="s">
        <v>5</v>
      </c>
      <c r="L13" s="26" t="s">
        <v>2159</v>
      </c>
      <c r="M13" s="21"/>
      <c r="N13" s="5"/>
      <c r="O13" s="34"/>
      <c r="P13" s="9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24">
      <c r="A14" s="5"/>
      <c r="B14" s="21"/>
      <c r="C14" s="26" t="s">
        <v>900</v>
      </c>
      <c r="D14" s="26">
        <v>53</v>
      </c>
      <c r="E14" s="26" t="s">
        <v>128</v>
      </c>
      <c r="F14" s="26" t="s">
        <v>1947</v>
      </c>
      <c r="G14" s="27" t="s">
        <v>1645</v>
      </c>
      <c r="H14" s="31" t="s">
        <v>1963</v>
      </c>
      <c r="I14" s="32" t="s">
        <v>1219</v>
      </c>
      <c r="J14" s="21">
        <v>90</v>
      </c>
      <c r="K14" s="21" t="s">
        <v>1443</v>
      </c>
      <c r="L14" s="26" t="s">
        <v>2159</v>
      </c>
      <c r="M14" s="21"/>
      <c r="N14" s="5"/>
      <c r="O14" s="34"/>
      <c r="P14" s="9">
        <v>120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24">
      <c r="A15" s="5"/>
      <c r="B15" s="21"/>
      <c r="C15" s="26" t="s">
        <v>900</v>
      </c>
      <c r="D15" s="26">
        <v>55</v>
      </c>
      <c r="E15" s="26" t="s">
        <v>1444</v>
      </c>
      <c r="F15" s="26" t="s">
        <v>1947</v>
      </c>
      <c r="G15" s="27" t="s">
        <v>1645</v>
      </c>
      <c r="H15" s="31" t="s">
        <v>1962</v>
      </c>
      <c r="I15" s="32" t="s">
        <v>1219</v>
      </c>
      <c r="J15" s="21">
        <v>90</v>
      </c>
      <c r="K15" s="21" t="s">
        <v>1445</v>
      </c>
      <c r="L15" s="26" t="s">
        <v>2159</v>
      </c>
      <c r="M15" s="21"/>
      <c r="N15" s="5"/>
      <c r="O15" s="34"/>
      <c r="P15" s="9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24">
      <c r="A16" s="5"/>
      <c r="B16" s="21"/>
      <c r="C16" s="26" t="s">
        <v>900</v>
      </c>
      <c r="D16" s="26">
        <v>59</v>
      </c>
      <c r="E16" s="26" t="s">
        <v>1446</v>
      </c>
      <c r="F16" s="26" t="s">
        <v>1947</v>
      </c>
      <c r="G16" s="27" t="s">
        <v>1645</v>
      </c>
      <c r="H16" s="31" t="s">
        <v>1960</v>
      </c>
      <c r="I16" s="32" t="s">
        <v>1219</v>
      </c>
      <c r="J16" s="21">
        <v>90</v>
      </c>
      <c r="K16" s="21" t="s">
        <v>630</v>
      </c>
      <c r="L16" s="26" t="s">
        <v>2159</v>
      </c>
      <c r="M16" s="21"/>
      <c r="N16" s="5"/>
      <c r="O16" s="34"/>
      <c r="P16" s="9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24">
      <c r="A17" s="5"/>
      <c r="B17" s="21"/>
      <c r="C17" s="26" t="s">
        <v>900</v>
      </c>
      <c r="D17" s="26">
        <v>60</v>
      </c>
      <c r="E17" s="26" t="s">
        <v>1447</v>
      </c>
      <c r="F17" s="26" t="s">
        <v>1947</v>
      </c>
      <c r="G17" s="27" t="s">
        <v>1645</v>
      </c>
      <c r="H17" s="31" t="s">
        <v>1959</v>
      </c>
      <c r="I17" s="32" t="s">
        <v>1219</v>
      </c>
      <c r="J17" s="21">
        <v>115</v>
      </c>
      <c r="K17" s="21" t="s">
        <v>1448</v>
      </c>
      <c r="L17" s="26" t="s">
        <v>2159</v>
      </c>
      <c r="M17" s="21"/>
      <c r="N17" s="5"/>
      <c r="O17" s="5"/>
      <c r="P17" s="9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24">
      <c r="A18" s="5"/>
      <c r="B18" s="21"/>
      <c r="C18" s="26" t="s">
        <v>900</v>
      </c>
      <c r="D18" s="26">
        <v>63</v>
      </c>
      <c r="E18" s="26" t="s">
        <v>784</v>
      </c>
      <c r="F18" s="26" t="s">
        <v>1947</v>
      </c>
      <c r="G18" s="27" t="s">
        <v>1645</v>
      </c>
      <c r="H18" s="31" t="s">
        <v>1958</v>
      </c>
      <c r="I18" s="32" t="s">
        <v>80</v>
      </c>
      <c r="J18" s="21">
        <v>125</v>
      </c>
      <c r="K18" s="21" t="s">
        <v>1453</v>
      </c>
      <c r="L18" s="26" t="s">
        <v>2159</v>
      </c>
      <c r="M18" s="21"/>
      <c r="N18" s="5"/>
      <c r="O18" s="5"/>
      <c r="P18" s="9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36">
      <c r="A19" s="5"/>
      <c r="B19" s="21"/>
      <c r="C19" s="26" t="s">
        <v>900</v>
      </c>
      <c r="D19" s="26">
        <v>65</v>
      </c>
      <c r="E19" s="32" t="s">
        <v>1857</v>
      </c>
      <c r="F19" s="26" t="s">
        <v>1947</v>
      </c>
      <c r="G19" s="27" t="s">
        <v>1645</v>
      </c>
      <c r="H19" s="31" t="s">
        <v>1957</v>
      </c>
      <c r="I19" s="26"/>
      <c r="J19" s="21"/>
      <c r="K19" s="31" t="s">
        <v>1859</v>
      </c>
      <c r="L19" s="32" t="s">
        <v>1858</v>
      </c>
      <c r="M19" s="21"/>
      <c r="N19" s="5"/>
      <c r="O19" s="5"/>
      <c r="P19" s="9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24">
      <c r="A20" s="5"/>
      <c r="B20" s="21"/>
      <c r="C20" s="26" t="s">
        <v>900</v>
      </c>
      <c r="D20" s="26">
        <v>68</v>
      </c>
      <c r="E20" s="26" t="s">
        <v>1454</v>
      </c>
      <c r="F20" s="26" t="s">
        <v>1947</v>
      </c>
      <c r="G20" s="27" t="s">
        <v>1645</v>
      </c>
      <c r="H20" s="31" t="s">
        <v>1956</v>
      </c>
      <c r="I20" s="26"/>
      <c r="J20" s="21">
        <v>135</v>
      </c>
      <c r="K20" s="21" t="s">
        <v>1455</v>
      </c>
      <c r="L20" s="26" t="s">
        <v>2159</v>
      </c>
      <c r="M20" s="21"/>
      <c r="N20" s="5"/>
      <c r="O20" s="5"/>
      <c r="P20" s="9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24">
      <c r="A21" s="5"/>
      <c r="B21" s="21"/>
      <c r="C21" s="26" t="s">
        <v>900</v>
      </c>
      <c r="D21" s="26">
        <v>73</v>
      </c>
      <c r="E21" s="26" t="s">
        <v>1381</v>
      </c>
      <c r="F21" s="26" t="s">
        <v>1947</v>
      </c>
      <c r="G21" s="27" t="s">
        <v>1645</v>
      </c>
      <c r="H21" s="31" t="s">
        <v>1955</v>
      </c>
      <c r="I21" s="32" t="s">
        <v>1480</v>
      </c>
      <c r="J21" s="21">
        <v>160</v>
      </c>
      <c r="K21" s="21" t="s">
        <v>1382</v>
      </c>
      <c r="L21" s="26" t="s">
        <v>2159</v>
      </c>
      <c r="M21" s="21"/>
      <c r="N21" s="5"/>
      <c r="O21" s="5"/>
      <c r="P21" s="9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1" customFormat="1" ht="24">
      <c r="A22" s="5"/>
      <c r="B22" s="21"/>
      <c r="C22" s="26" t="s">
        <v>900</v>
      </c>
      <c r="D22" s="26">
        <v>78</v>
      </c>
      <c r="E22" s="26" t="s">
        <v>1383</v>
      </c>
      <c r="F22" s="26" t="s">
        <v>1947</v>
      </c>
      <c r="G22" s="27" t="s">
        <v>1645</v>
      </c>
      <c r="H22" s="31" t="s">
        <v>1954</v>
      </c>
      <c r="I22" s="32" t="s">
        <v>1480</v>
      </c>
      <c r="J22" s="21">
        <v>160</v>
      </c>
      <c r="K22" s="31" t="s">
        <v>1116</v>
      </c>
      <c r="L22" s="26" t="s">
        <v>2159</v>
      </c>
      <c r="M22" s="21"/>
      <c r="N22" s="5"/>
      <c r="O22" s="34" t="s">
        <v>938</v>
      </c>
      <c r="P22" s="9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24">
      <c r="A23" s="5"/>
      <c r="B23" s="21"/>
      <c r="C23" s="26" t="s">
        <v>900</v>
      </c>
      <c r="D23" s="26">
        <v>80</v>
      </c>
      <c r="E23" s="32" t="s">
        <v>1855</v>
      </c>
      <c r="F23" s="26" t="s">
        <v>1947</v>
      </c>
      <c r="G23" s="27" t="s">
        <v>1645</v>
      </c>
      <c r="H23" s="31" t="s">
        <v>1953</v>
      </c>
      <c r="I23" s="26"/>
      <c r="J23" s="21"/>
      <c r="K23" s="31" t="s">
        <v>1117</v>
      </c>
      <c r="L23" s="32" t="s">
        <v>1854</v>
      </c>
      <c r="M23" s="21"/>
      <c r="N23" s="5"/>
      <c r="O23" s="5"/>
      <c r="P23" s="9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24">
      <c r="A24" s="5"/>
      <c r="B24" s="21"/>
      <c r="C24" s="26" t="s">
        <v>900</v>
      </c>
      <c r="D24" s="26">
        <v>80</v>
      </c>
      <c r="E24" s="32" t="s">
        <v>1856</v>
      </c>
      <c r="F24" s="26" t="s">
        <v>1947</v>
      </c>
      <c r="G24" s="27" t="s">
        <v>1645</v>
      </c>
      <c r="H24" s="31" t="s">
        <v>1952</v>
      </c>
      <c r="I24" s="26"/>
      <c r="J24" s="21"/>
      <c r="K24" s="31" t="s">
        <v>1118</v>
      </c>
      <c r="L24" s="32" t="s">
        <v>1854</v>
      </c>
      <c r="M24" s="21"/>
      <c r="N24" s="5"/>
      <c r="O24" s="5"/>
      <c r="P24" s="9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24">
      <c r="A25" s="5"/>
      <c r="B25" s="21"/>
      <c r="C25" s="26" t="s">
        <v>900</v>
      </c>
      <c r="D25" s="26">
        <v>80</v>
      </c>
      <c r="E25" s="32" t="s">
        <v>1113</v>
      </c>
      <c r="F25" s="26" t="s">
        <v>1947</v>
      </c>
      <c r="G25" s="27" t="s">
        <v>1645</v>
      </c>
      <c r="H25" s="31" t="s">
        <v>1950</v>
      </c>
      <c r="I25" s="26"/>
      <c r="J25" s="21"/>
      <c r="K25" s="31" t="s">
        <v>1119</v>
      </c>
      <c r="L25" s="32" t="s">
        <v>1854</v>
      </c>
      <c r="M25" s="21"/>
      <c r="N25" s="5"/>
      <c r="O25" s="5"/>
      <c r="P25" s="9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24">
      <c r="A26" s="5"/>
      <c r="B26" s="21"/>
      <c r="C26" s="26" t="s">
        <v>900</v>
      </c>
      <c r="D26" s="26">
        <v>80</v>
      </c>
      <c r="E26" s="32" t="s">
        <v>1114</v>
      </c>
      <c r="F26" s="26" t="s">
        <v>1947</v>
      </c>
      <c r="G26" s="27" t="s">
        <v>1645</v>
      </c>
      <c r="H26" s="31" t="s">
        <v>1951</v>
      </c>
      <c r="I26" s="32" t="s">
        <v>554</v>
      </c>
      <c r="J26" s="21"/>
      <c r="K26" s="31" t="s">
        <v>1120</v>
      </c>
      <c r="L26" s="26" t="s">
        <v>2159</v>
      </c>
      <c r="M26" s="21"/>
      <c r="N26" s="5"/>
      <c r="O26" s="5"/>
      <c r="P26" s="9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24">
      <c r="A27" s="5"/>
      <c r="B27" s="21"/>
      <c r="C27" s="26" t="s">
        <v>900</v>
      </c>
      <c r="D27" s="26">
        <v>80</v>
      </c>
      <c r="E27" s="32" t="s">
        <v>1115</v>
      </c>
      <c r="F27" s="26" t="s">
        <v>1947</v>
      </c>
      <c r="G27" s="27" t="s">
        <v>1645</v>
      </c>
      <c r="H27" s="31" t="s">
        <v>1950</v>
      </c>
      <c r="I27" s="32" t="s">
        <v>554</v>
      </c>
      <c r="J27" s="21"/>
      <c r="K27" s="31" t="s">
        <v>1121</v>
      </c>
      <c r="L27" s="26" t="s">
        <v>2159</v>
      </c>
      <c r="M27" s="21"/>
      <c r="N27" s="5"/>
      <c r="O27" s="5"/>
      <c r="P27" s="9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4.25" customHeight="1">
      <c r="A28" s="5"/>
      <c r="B28" s="21"/>
      <c r="C28" s="26" t="s">
        <v>900</v>
      </c>
      <c r="D28" s="26"/>
      <c r="E28" s="26"/>
      <c r="F28" s="26" t="s">
        <v>1947</v>
      </c>
      <c r="G28" s="27" t="s">
        <v>1645</v>
      </c>
      <c r="H28" s="21"/>
      <c r="I28" s="26"/>
      <c r="J28" s="21"/>
      <c r="K28" s="21"/>
      <c r="L28" s="26" t="s">
        <v>2159</v>
      </c>
      <c r="M28" s="21"/>
      <c r="N28" s="5"/>
      <c r="O28" s="5"/>
      <c r="P28" s="9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4.25" customHeight="1">
      <c r="A29" s="5"/>
      <c r="B29" s="21"/>
      <c r="C29" s="26"/>
      <c r="D29" s="26"/>
      <c r="E29" s="26"/>
      <c r="F29" s="26" t="s">
        <v>1947</v>
      </c>
      <c r="G29" s="27" t="s">
        <v>1645</v>
      </c>
      <c r="H29" s="21"/>
      <c r="I29" s="26"/>
      <c r="J29" s="21"/>
      <c r="K29" s="21"/>
      <c r="L29" s="26"/>
      <c r="M29" s="21"/>
      <c r="N29" s="5"/>
      <c r="O29" s="5"/>
      <c r="P29" s="9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4.25" customHeight="1">
      <c r="A30" s="5"/>
      <c r="B30" s="21"/>
      <c r="C30" s="26"/>
      <c r="D30" s="26"/>
      <c r="E30" s="26"/>
      <c r="F30" s="26" t="s">
        <v>1947</v>
      </c>
      <c r="G30" s="27" t="s">
        <v>1645</v>
      </c>
      <c r="H30" s="21"/>
      <c r="I30" s="26"/>
      <c r="J30" s="21"/>
      <c r="K30" s="21"/>
      <c r="L30" s="26"/>
      <c r="M30" s="21"/>
      <c r="N30" s="5"/>
      <c r="O30" s="5"/>
      <c r="P30" s="9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4.25" customHeight="1">
      <c r="A31" s="5"/>
      <c r="B31" s="21"/>
      <c r="C31" s="26"/>
      <c r="D31" s="26"/>
      <c r="E31" s="26"/>
      <c r="F31" s="26" t="s">
        <v>1947</v>
      </c>
      <c r="G31" s="27" t="s">
        <v>1645</v>
      </c>
      <c r="H31" s="21"/>
      <c r="I31" s="26"/>
      <c r="J31" s="21"/>
      <c r="K31" s="21"/>
      <c r="L31" s="26"/>
      <c r="M31" s="21"/>
      <c r="N31" s="5"/>
      <c r="O31" s="5"/>
      <c r="P31" s="9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5" customFormat="1" ht="6.75" customHeight="1">
      <c r="A32" s="9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45"/>
      <c r="M32" s="35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</row>
    <row r="33" spans="1:46" s="1" customFormat="1" ht="14.25" customHeight="1">
      <c r="A33" s="5"/>
      <c r="B33" s="21"/>
      <c r="C33" s="26"/>
      <c r="D33" s="26"/>
      <c r="E33" s="26"/>
      <c r="F33" s="26"/>
      <c r="G33" s="27"/>
      <c r="H33" s="21"/>
      <c r="I33" s="26"/>
      <c r="J33" s="21"/>
      <c r="K33" s="21"/>
      <c r="L33" s="26"/>
      <c r="M33" s="21"/>
      <c r="N33" s="5"/>
      <c r="O33" s="5"/>
      <c r="P33" s="9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4.25" customHeight="1">
      <c r="A34" s="5"/>
      <c r="B34" s="21"/>
      <c r="C34" s="26"/>
      <c r="D34" s="26"/>
      <c r="E34" s="26"/>
      <c r="F34" s="26"/>
      <c r="G34" s="27"/>
      <c r="H34" s="21"/>
      <c r="I34" s="26"/>
      <c r="J34" s="21"/>
      <c r="K34" s="21"/>
      <c r="L34" s="26"/>
      <c r="M34" s="21"/>
      <c r="N34" s="5"/>
      <c r="O34" s="5"/>
      <c r="P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4.25" customHeight="1">
      <c r="A35" s="5"/>
      <c r="B35" s="21"/>
      <c r="C35" s="26"/>
      <c r="D35" s="26"/>
      <c r="E35" s="26"/>
      <c r="F35" s="26"/>
      <c r="G35" s="27"/>
      <c r="H35" s="21"/>
      <c r="I35" s="26"/>
      <c r="J35" s="21"/>
      <c r="K35" s="21"/>
      <c r="L35" s="26"/>
      <c r="M35" s="21"/>
      <c r="N35" s="5"/>
      <c r="O35" s="5"/>
      <c r="P35" s="9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4.25" customHeight="1">
      <c r="A36" s="5"/>
      <c r="B36" s="21"/>
      <c r="C36" s="26"/>
      <c r="D36" s="26"/>
      <c r="E36" s="26"/>
      <c r="F36" s="26"/>
      <c r="G36" s="27"/>
      <c r="H36" s="21"/>
      <c r="I36" s="26"/>
      <c r="J36" s="21"/>
      <c r="K36" s="21"/>
      <c r="L36" s="26"/>
      <c r="M36" s="21"/>
      <c r="N36" s="5"/>
      <c r="O36" s="5"/>
      <c r="P36" s="9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4.25" customHeight="1">
      <c r="A37" s="5"/>
      <c r="B37" s="21"/>
      <c r="C37" s="26"/>
      <c r="D37" s="26"/>
      <c r="E37" s="26"/>
      <c r="F37" s="26"/>
      <c r="G37" s="27"/>
      <c r="H37" s="21"/>
      <c r="I37" s="26"/>
      <c r="J37" s="21"/>
      <c r="K37" s="21"/>
      <c r="L37" s="26"/>
      <c r="M37" s="21"/>
      <c r="N37" s="5"/>
      <c r="O37" s="5"/>
      <c r="P37" s="9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4.25" customHeight="1">
      <c r="A38" s="5"/>
      <c r="B38" s="21"/>
      <c r="C38" s="26"/>
      <c r="D38" s="26"/>
      <c r="E38" s="26"/>
      <c r="F38" s="26"/>
      <c r="G38" s="27"/>
      <c r="H38" s="21"/>
      <c r="I38" s="26"/>
      <c r="J38" s="21"/>
      <c r="K38" s="21"/>
      <c r="L38" s="26"/>
      <c r="M38" s="21"/>
      <c r="N38" s="5"/>
      <c r="O38" s="5"/>
      <c r="P38" s="9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5" customFormat="1" ht="12">
      <c r="A39" s="9"/>
      <c r="B39" s="9"/>
      <c r="C39" s="9"/>
      <c r="D39" s="9"/>
      <c r="E39" s="9"/>
      <c r="F39" s="9"/>
      <c r="G39" s="9"/>
      <c r="H39" s="8"/>
      <c r="I39" s="9"/>
      <c r="J39" s="9"/>
      <c r="K39" s="9"/>
      <c r="L39" s="11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</row>
    <row r="40" spans="1:46" s="15" customFormat="1" ht="12">
      <c r="A40" s="9"/>
      <c r="B40" s="9"/>
      <c r="C40" s="9"/>
      <c r="D40" s="9"/>
      <c r="E40" s="9"/>
      <c r="F40" s="9"/>
      <c r="G40" s="9"/>
      <c r="H40" s="8"/>
      <c r="I40" s="9"/>
      <c r="J40" s="9"/>
      <c r="K40" s="9"/>
      <c r="L40" s="11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</row>
    <row r="41" spans="1:46" s="15" customFormat="1" ht="12">
      <c r="A41" s="9"/>
      <c r="B41" s="9"/>
      <c r="C41" s="9"/>
      <c r="D41" s="9"/>
      <c r="E41" s="9"/>
      <c r="F41" s="9"/>
      <c r="G41" s="9"/>
      <c r="H41" s="8"/>
      <c r="I41" s="9"/>
      <c r="J41" s="9"/>
      <c r="K41" s="9"/>
      <c r="L41" s="11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</row>
    <row r="42" spans="1:46" s="15" customFormat="1" ht="12">
      <c r="A42" s="9"/>
      <c r="B42" s="9"/>
      <c r="C42" s="9"/>
      <c r="D42" s="9"/>
      <c r="E42" s="9"/>
      <c r="F42" s="9"/>
      <c r="G42" s="9"/>
      <c r="H42" s="8"/>
      <c r="I42" s="9"/>
      <c r="J42" s="9"/>
      <c r="K42" s="9"/>
      <c r="L42" s="11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</row>
    <row r="43" spans="1:46" s="15" customFormat="1" ht="12">
      <c r="A43" s="9"/>
      <c r="B43" s="9"/>
      <c r="C43" s="9"/>
      <c r="D43" s="9"/>
      <c r="E43" s="9"/>
      <c r="F43" s="9"/>
      <c r="G43" s="9"/>
      <c r="H43" s="8"/>
      <c r="I43" s="9"/>
      <c r="J43" s="9"/>
      <c r="K43" s="9"/>
      <c r="L43" s="11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</row>
    <row r="44" spans="1:46" s="15" customFormat="1" ht="12">
      <c r="A44" s="9"/>
      <c r="B44" s="9"/>
      <c r="C44" s="9"/>
      <c r="D44" s="9"/>
      <c r="E44" s="9"/>
      <c r="F44" s="9"/>
      <c r="G44" s="9"/>
      <c r="H44" s="8"/>
      <c r="I44" s="9"/>
      <c r="J44" s="9"/>
      <c r="K44" s="9"/>
      <c r="L44" s="11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</row>
    <row r="45" spans="1:46" s="15" customFormat="1" ht="12">
      <c r="A45" s="9"/>
      <c r="B45" s="9"/>
      <c r="C45" s="9"/>
      <c r="D45" s="9"/>
      <c r="E45" s="9"/>
      <c r="F45" s="9"/>
      <c r="G45" s="9"/>
      <c r="H45" s="8"/>
      <c r="I45" s="9"/>
      <c r="J45" s="9"/>
      <c r="K45" s="9"/>
      <c r="L45" s="11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</row>
    <row r="46" spans="1:46" s="15" customFormat="1" ht="12">
      <c r="A46" s="9"/>
      <c r="B46" s="9"/>
      <c r="C46" s="9"/>
      <c r="D46" s="9"/>
      <c r="E46" s="9"/>
      <c r="F46" s="9"/>
      <c r="G46" s="9"/>
      <c r="H46" s="8"/>
      <c r="I46" s="9"/>
      <c r="J46" s="9"/>
      <c r="K46" s="9"/>
      <c r="L46" s="11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</row>
    <row r="47" spans="1:46" s="15" customFormat="1" ht="12">
      <c r="A47" s="9"/>
      <c r="B47" s="9"/>
      <c r="C47" s="9"/>
      <c r="D47" s="9"/>
      <c r="E47" s="9"/>
      <c r="F47" s="9"/>
      <c r="G47" s="9"/>
      <c r="H47" s="8"/>
      <c r="I47" s="9"/>
      <c r="J47" s="9"/>
      <c r="K47" s="9"/>
      <c r="L47" s="11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</row>
    <row r="48" spans="1:46" s="15" customFormat="1" ht="12">
      <c r="A48" s="9"/>
      <c r="B48" s="9"/>
      <c r="C48" s="9"/>
      <c r="D48" s="9"/>
      <c r="E48" s="9"/>
      <c r="F48" s="9"/>
      <c r="G48" s="9"/>
      <c r="H48" s="8"/>
      <c r="I48" s="9"/>
      <c r="J48" s="9"/>
      <c r="K48" s="9"/>
      <c r="L48" s="11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</row>
    <row r="49" spans="1:46" s="15" customFormat="1" ht="12.75">
      <c r="A49" s="9"/>
      <c r="B49" s="9"/>
      <c r="C49" s="9"/>
      <c r="D49" s="9"/>
      <c r="E49" s="9"/>
      <c r="F49" s="9"/>
      <c r="G49" s="9"/>
      <c r="H49" s="8"/>
      <c r="I49" s="9"/>
      <c r="J49" s="9"/>
      <c r="K49" s="9"/>
      <c r="L49" s="11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</row>
    <row r="50" spans="1:46" s="15" customFormat="1" ht="12">
      <c r="A50" s="9"/>
      <c r="B50" s="9"/>
      <c r="C50" s="9"/>
      <c r="D50" s="9"/>
      <c r="E50" s="9"/>
      <c r="F50" s="9"/>
      <c r="G50" s="9"/>
      <c r="H50" s="8"/>
      <c r="I50" s="9"/>
      <c r="J50" s="9"/>
      <c r="K50" s="9"/>
      <c r="L50" s="11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</row>
    <row r="51" spans="1:46" s="15" customFormat="1" ht="12">
      <c r="A51" s="9"/>
      <c r="B51" s="9"/>
      <c r="C51" s="9"/>
      <c r="D51" s="9"/>
      <c r="E51" s="9"/>
      <c r="F51" s="9"/>
      <c r="G51" s="9"/>
      <c r="H51" s="8"/>
      <c r="I51" s="9"/>
      <c r="J51" s="9"/>
      <c r="K51" s="9"/>
      <c r="L51" s="11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</row>
    <row r="52" spans="1:46" s="15" customFormat="1" ht="12">
      <c r="A52" s="9"/>
      <c r="B52" s="9"/>
      <c r="C52" s="9"/>
      <c r="D52" s="9"/>
      <c r="E52" s="9"/>
      <c r="F52" s="9"/>
      <c r="G52" s="9"/>
      <c r="H52" s="8"/>
      <c r="I52" s="9"/>
      <c r="J52" s="9"/>
      <c r="K52" s="9"/>
      <c r="L52" s="11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</row>
    <row r="53" spans="1:46" s="15" customFormat="1" ht="12">
      <c r="A53" s="9"/>
      <c r="B53" s="9"/>
      <c r="C53" s="9"/>
      <c r="D53" s="9"/>
      <c r="E53" s="9"/>
      <c r="F53" s="9"/>
      <c r="G53" s="9"/>
      <c r="H53" s="8"/>
      <c r="I53" s="9"/>
      <c r="J53" s="9"/>
      <c r="K53" s="9"/>
      <c r="L53" s="11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</row>
    <row r="54" spans="1:46" s="15" customFormat="1" ht="12">
      <c r="A54" s="9"/>
      <c r="B54" s="9"/>
      <c r="C54" s="9"/>
      <c r="D54" s="9"/>
      <c r="E54" s="9"/>
      <c r="F54" s="9"/>
      <c r="G54" s="9"/>
      <c r="H54" s="8"/>
      <c r="I54" s="9"/>
      <c r="J54" s="9"/>
      <c r="K54" s="9"/>
      <c r="L54" s="11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</row>
    <row r="55" spans="1:46" s="15" customFormat="1" ht="12">
      <c r="A55" s="9"/>
      <c r="B55" s="9"/>
      <c r="C55" s="9"/>
      <c r="D55" s="9"/>
      <c r="E55" s="9"/>
      <c r="F55" s="9"/>
      <c r="G55" s="9"/>
      <c r="H55" s="8"/>
      <c r="I55" s="9"/>
      <c r="J55" s="9"/>
      <c r="K55" s="9"/>
      <c r="L55" s="11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</row>
    <row r="56" spans="1:46" s="15" customFormat="1" ht="12">
      <c r="A56" s="9"/>
      <c r="B56" s="9"/>
      <c r="C56" s="9"/>
      <c r="D56" s="9"/>
      <c r="E56" s="9"/>
      <c r="F56" s="9"/>
      <c r="G56" s="9"/>
      <c r="H56" s="8"/>
      <c r="I56" s="9"/>
      <c r="J56" s="9"/>
      <c r="K56" s="9"/>
      <c r="L56" s="11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</row>
    <row r="57" spans="1:46" s="15" customFormat="1" ht="12">
      <c r="A57" s="9"/>
      <c r="B57" s="9"/>
      <c r="C57" s="9"/>
      <c r="D57" s="9"/>
      <c r="E57" s="9"/>
      <c r="F57" s="9"/>
      <c r="G57" s="9"/>
      <c r="H57" s="8"/>
      <c r="I57" s="9"/>
      <c r="J57" s="9"/>
      <c r="K57" s="9"/>
      <c r="L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</row>
    <row r="58" spans="1:46" s="15" customFormat="1" ht="12">
      <c r="A58" s="9"/>
      <c r="B58" s="9"/>
      <c r="C58" s="9"/>
      <c r="D58" s="9"/>
      <c r="E58" s="9"/>
      <c r="F58" s="9"/>
      <c r="G58" s="9"/>
      <c r="H58" s="8"/>
      <c r="I58" s="9"/>
      <c r="J58" s="9"/>
      <c r="K58" s="9"/>
      <c r="L58" s="1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</row>
    <row r="59" spans="1:46" s="15" customFormat="1" ht="12">
      <c r="A59" s="9"/>
      <c r="B59" s="9"/>
      <c r="C59" s="9"/>
      <c r="D59" s="9"/>
      <c r="E59" s="9"/>
      <c r="F59" s="9"/>
      <c r="G59" s="9"/>
      <c r="H59" s="8"/>
      <c r="I59" s="9"/>
      <c r="J59" s="9"/>
      <c r="K59" s="9"/>
      <c r="L59" s="11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</row>
    <row r="60" spans="1:46" s="15" customFormat="1" ht="12">
      <c r="A60" s="9"/>
      <c r="B60" s="9"/>
      <c r="C60" s="9"/>
      <c r="D60" s="9"/>
      <c r="E60" s="9"/>
      <c r="F60" s="9"/>
      <c r="G60" s="9"/>
      <c r="H60" s="8"/>
      <c r="I60" s="9"/>
      <c r="J60" s="9"/>
      <c r="K60" s="9"/>
      <c r="L60" s="11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</row>
    <row r="61" spans="1:46" s="15" customFormat="1" ht="12">
      <c r="A61" s="9"/>
      <c r="B61" s="9"/>
      <c r="C61" s="9"/>
      <c r="D61" s="9"/>
      <c r="E61" s="9"/>
      <c r="F61" s="9"/>
      <c r="G61" s="9"/>
      <c r="H61" s="8"/>
      <c r="I61" s="9"/>
      <c r="J61" s="9"/>
      <c r="K61" s="9"/>
      <c r="L61" s="11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</row>
    <row r="62" spans="1:46" s="15" customFormat="1" ht="12">
      <c r="A62" s="9"/>
      <c r="B62" s="9"/>
      <c r="C62" s="9"/>
      <c r="D62" s="9"/>
      <c r="E62" s="9"/>
      <c r="F62" s="9"/>
      <c r="G62" s="9"/>
      <c r="H62" s="8"/>
      <c r="I62" s="9"/>
      <c r="J62" s="9"/>
      <c r="K62" s="9"/>
      <c r="L62" s="11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</row>
    <row r="63" spans="1:46" s="15" customFormat="1" ht="12">
      <c r="A63" s="9"/>
      <c r="B63" s="9"/>
      <c r="C63" s="9"/>
      <c r="D63" s="9"/>
      <c r="E63" s="9"/>
      <c r="F63" s="9"/>
      <c r="G63" s="9"/>
      <c r="H63" s="8"/>
      <c r="I63" s="9"/>
      <c r="J63" s="9"/>
      <c r="K63" s="9"/>
      <c r="L63" s="11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</row>
    <row r="64" spans="1:46" s="15" customFormat="1" ht="12">
      <c r="A64" s="9"/>
      <c r="B64" s="9"/>
      <c r="C64" s="9"/>
      <c r="D64" s="9"/>
      <c r="E64" s="9"/>
      <c r="F64" s="9"/>
      <c r="G64" s="9"/>
      <c r="H64" s="8"/>
      <c r="I64" s="9"/>
      <c r="J64" s="9"/>
      <c r="K64" s="9"/>
      <c r="L64" s="11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</row>
    <row r="65" spans="1:46" s="15" customFormat="1" ht="12">
      <c r="A65" s="9"/>
      <c r="B65" s="9"/>
      <c r="C65" s="9"/>
      <c r="D65" s="9"/>
      <c r="E65" s="9"/>
      <c r="F65" s="9"/>
      <c r="G65" s="9"/>
      <c r="H65" s="8"/>
      <c r="I65" s="9"/>
      <c r="J65" s="9"/>
      <c r="K65" s="9"/>
      <c r="L65" s="11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</row>
    <row r="66" spans="1:46" s="15" customFormat="1" ht="12">
      <c r="A66" s="9"/>
      <c r="B66" s="9"/>
      <c r="C66" s="9"/>
      <c r="D66" s="9"/>
      <c r="E66" s="9"/>
      <c r="F66" s="9"/>
      <c r="G66" s="9"/>
      <c r="H66" s="8"/>
      <c r="I66" s="9"/>
      <c r="J66" s="9"/>
      <c r="K66" s="9"/>
      <c r="L66" s="11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</row>
    <row r="67" spans="1:46" s="15" customFormat="1" ht="12">
      <c r="A67" s="9"/>
      <c r="B67" s="9"/>
      <c r="C67" s="9"/>
      <c r="D67" s="9"/>
      <c r="E67" s="9"/>
      <c r="F67" s="9"/>
      <c r="G67" s="9"/>
      <c r="H67" s="8"/>
      <c r="I67" s="9"/>
      <c r="J67" s="9"/>
      <c r="K67" s="9"/>
      <c r="L67" s="11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</row>
    <row r="68" spans="1:46" s="15" customFormat="1" ht="12">
      <c r="A68" s="9"/>
      <c r="B68" s="9"/>
      <c r="C68" s="9"/>
      <c r="D68" s="9"/>
      <c r="E68" s="9"/>
      <c r="F68" s="9"/>
      <c r="G68" s="9"/>
      <c r="H68" s="8"/>
      <c r="I68" s="9"/>
      <c r="J68" s="9"/>
      <c r="K68" s="9"/>
      <c r="L68" s="11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</row>
    <row r="69" spans="1:46" s="15" customFormat="1" ht="12">
      <c r="A69" s="9"/>
      <c r="B69" s="9"/>
      <c r="C69" s="9"/>
      <c r="D69" s="9"/>
      <c r="E69" s="9"/>
      <c r="F69" s="9"/>
      <c r="G69" s="9"/>
      <c r="H69" s="8"/>
      <c r="I69" s="9"/>
      <c r="J69" s="9"/>
      <c r="K69" s="9"/>
      <c r="L69" s="11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</row>
    <row r="70" spans="1:46" s="15" customFormat="1" ht="12">
      <c r="A70" s="9"/>
      <c r="B70" s="9"/>
      <c r="C70" s="9"/>
      <c r="D70" s="9"/>
      <c r="E70" s="9"/>
      <c r="F70" s="9"/>
      <c r="G70" s="9"/>
      <c r="H70" s="8"/>
      <c r="I70" s="9"/>
      <c r="J70" s="9"/>
      <c r="K70" s="9"/>
      <c r="L70" s="11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</row>
    <row r="71" spans="1:46" s="15" customFormat="1" ht="12">
      <c r="A71" s="9"/>
      <c r="B71" s="9"/>
      <c r="C71" s="9"/>
      <c r="D71" s="9"/>
      <c r="E71" s="9"/>
      <c r="F71" s="9"/>
      <c r="G71" s="9"/>
      <c r="H71" s="8"/>
      <c r="I71" s="9"/>
      <c r="J71" s="9"/>
      <c r="K71" s="9"/>
      <c r="L71" s="11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</row>
    <row r="72" spans="1:46" s="15" customFormat="1" ht="12">
      <c r="A72" s="9"/>
      <c r="B72" s="9"/>
      <c r="C72" s="9"/>
      <c r="D72" s="9"/>
      <c r="E72" s="9"/>
      <c r="F72" s="9"/>
      <c r="G72" s="9"/>
      <c r="H72" s="8"/>
      <c r="I72" s="9"/>
      <c r="J72" s="9"/>
      <c r="K72" s="9"/>
      <c r="L72" s="11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</row>
    <row r="73" spans="1:46" s="15" customFormat="1" ht="12">
      <c r="A73" s="9"/>
      <c r="B73" s="9"/>
      <c r="C73" s="9"/>
      <c r="D73" s="9"/>
      <c r="E73" s="9"/>
      <c r="F73" s="9"/>
      <c r="G73" s="9"/>
      <c r="H73" s="8"/>
      <c r="I73" s="9"/>
      <c r="J73" s="9"/>
      <c r="K73" s="9"/>
      <c r="L73" s="11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</row>
    <row r="74" spans="1:46" s="15" customFormat="1" ht="12">
      <c r="A74" s="9"/>
      <c r="B74" s="9"/>
      <c r="C74" s="9"/>
      <c r="D74" s="9"/>
      <c r="E74" s="9"/>
      <c r="F74" s="9"/>
      <c r="G74" s="9"/>
      <c r="H74" s="8"/>
      <c r="I74" s="9"/>
      <c r="J74" s="9"/>
      <c r="K74" s="9"/>
      <c r="L74" s="11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</row>
    <row r="75" spans="1:46" s="15" customFormat="1" ht="12">
      <c r="A75" s="9"/>
      <c r="B75" s="9"/>
      <c r="C75" s="9"/>
      <c r="D75" s="9"/>
      <c r="E75" s="9"/>
      <c r="F75" s="9"/>
      <c r="G75" s="9"/>
      <c r="H75" s="8"/>
      <c r="I75" s="9"/>
      <c r="J75" s="9"/>
      <c r="K75" s="9"/>
      <c r="L75" s="11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</row>
    <row r="76" spans="1:46" s="15" customFormat="1" ht="12">
      <c r="A76" s="9"/>
      <c r="B76" s="9"/>
      <c r="C76" s="9"/>
      <c r="D76" s="9"/>
      <c r="E76" s="9"/>
      <c r="F76" s="9"/>
      <c r="G76" s="9"/>
      <c r="H76" s="8"/>
      <c r="I76" s="9"/>
      <c r="J76" s="9"/>
      <c r="K76" s="9"/>
      <c r="L76" s="11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</row>
    <row r="77" spans="1:46" s="15" customFormat="1" ht="12">
      <c r="A77" s="9"/>
      <c r="B77" s="9"/>
      <c r="C77" s="9"/>
      <c r="D77" s="9"/>
      <c r="E77" s="9"/>
      <c r="F77" s="9"/>
      <c r="G77" s="9"/>
      <c r="H77" s="8"/>
      <c r="I77" s="9"/>
      <c r="J77" s="9"/>
      <c r="K77" s="9"/>
      <c r="L77" s="11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</row>
    <row r="78" spans="1:46" s="15" customFormat="1" ht="12">
      <c r="A78" s="9"/>
      <c r="B78" s="9"/>
      <c r="C78" s="9"/>
      <c r="D78" s="9"/>
      <c r="E78" s="9"/>
      <c r="F78" s="9"/>
      <c r="G78" s="9"/>
      <c r="H78" s="8"/>
      <c r="I78" s="9"/>
      <c r="J78" s="9"/>
      <c r="K78" s="9"/>
      <c r="L78" s="11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</row>
    <row r="79" spans="1:46" s="15" customFormat="1" ht="12">
      <c r="A79" s="9"/>
      <c r="B79" s="9"/>
      <c r="C79" s="9"/>
      <c r="D79" s="9"/>
      <c r="E79" s="9"/>
      <c r="F79" s="9"/>
      <c r="G79" s="9"/>
      <c r="H79" s="8"/>
      <c r="I79" s="9"/>
      <c r="J79" s="9"/>
      <c r="K79" s="9"/>
      <c r="L79" s="11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</row>
    <row r="80" spans="1:46" s="15" customFormat="1" ht="12">
      <c r="A80" s="9"/>
      <c r="B80" s="9"/>
      <c r="C80" s="9"/>
      <c r="D80" s="9"/>
      <c r="E80" s="9"/>
      <c r="F80" s="9"/>
      <c r="G80" s="9"/>
      <c r="H80" s="8"/>
      <c r="I80" s="9"/>
      <c r="J80" s="9"/>
      <c r="K80" s="9"/>
      <c r="L80" s="11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</row>
    <row r="81" spans="1:46" s="15" customFormat="1" ht="12">
      <c r="A81" s="9"/>
      <c r="B81" s="9"/>
      <c r="C81" s="9"/>
      <c r="D81" s="9"/>
      <c r="E81" s="9"/>
      <c r="F81" s="9"/>
      <c r="G81" s="9"/>
      <c r="H81" s="8"/>
      <c r="I81" s="9"/>
      <c r="J81" s="9"/>
      <c r="K81" s="9"/>
      <c r="L81" s="11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</row>
    <row r="82" spans="1:46" s="15" customFormat="1" ht="12">
      <c r="A82" s="9"/>
      <c r="B82" s="9"/>
      <c r="C82" s="9"/>
      <c r="D82" s="9"/>
      <c r="E82" s="9"/>
      <c r="F82" s="9"/>
      <c r="G82" s="9"/>
      <c r="H82" s="8"/>
      <c r="I82" s="9"/>
      <c r="J82" s="9"/>
      <c r="K82" s="9"/>
      <c r="L82" s="11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</row>
    <row r="83" spans="1:46" s="15" customFormat="1" ht="12">
      <c r="A83" s="9"/>
      <c r="B83" s="9"/>
      <c r="C83" s="9"/>
      <c r="D83" s="9"/>
      <c r="E83" s="9"/>
      <c r="F83" s="9"/>
      <c r="G83" s="9"/>
      <c r="H83" s="8"/>
      <c r="I83" s="9"/>
      <c r="J83" s="9"/>
      <c r="K83" s="9"/>
      <c r="L83" s="11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</row>
  </sheetData>
  <mergeCells count="2">
    <mergeCell ref="I4:K4"/>
    <mergeCell ref="B5:M5"/>
  </mergeCells>
  <conditionalFormatting sqref="B33:M38 B5 B7:M31">
    <cfRule type="expression" priority="1" dxfId="1" stopIfTrue="1">
      <formula>MOD(ROW(),2)=0</formula>
    </cfRule>
    <cfRule type="expression" priority="2" dxfId="2" stopIfTrue="1">
      <formula>MOD(ROW(),2)=1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>
    <tabColor indexed="47"/>
  </sheetPr>
  <dimension ref="A1:BU67"/>
  <sheetViews>
    <sheetView tabSelected="1" workbookViewId="0" topLeftCell="A1">
      <pane ySplit="6" topLeftCell="BM7" activePane="bottomLeft" state="frozen"/>
      <selection pane="topLeft" activeCell="A1" sqref="A1"/>
      <selection pane="bottomLeft" activeCell="G2" sqref="G2"/>
    </sheetView>
  </sheetViews>
  <sheetFormatPr defaultColWidth="9.00390625" defaultRowHeight="12.75"/>
  <cols>
    <col min="1" max="1" width="1.75390625" style="0" customWidth="1"/>
    <col min="2" max="2" width="5.00390625" style="0" customWidth="1"/>
    <col min="3" max="3" width="5.875" style="0" customWidth="1"/>
    <col min="4" max="4" width="6.00390625" style="0" bestFit="1" customWidth="1"/>
    <col min="5" max="5" width="9.375" style="20" bestFit="1" customWidth="1"/>
    <col min="6" max="6" width="12.125" style="0" customWidth="1"/>
    <col min="7" max="7" width="6.00390625" style="0" bestFit="1" customWidth="1"/>
    <col min="8" max="8" width="15.25390625" style="51" bestFit="1" customWidth="1"/>
    <col min="9" max="9" width="3.75390625" style="0" bestFit="1" customWidth="1"/>
    <col min="10" max="10" width="4.00390625" style="0" customWidth="1"/>
    <col min="11" max="11" width="15.75390625" style="0" customWidth="1"/>
    <col min="12" max="12" width="7.75390625" style="20" bestFit="1" customWidth="1"/>
    <col min="13" max="13" width="6.00390625" style="0" bestFit="1" customWidth="1"/>
    <col min="14" max="14" width="1.875" style="0" customWidth="1"/>
    <col min="15" max="18" width="3.00390625" style="0" customWidth="1"/>
    <col min="19" max="73" width="4.75390625" style="0" customWidth="1"/>
  </cols>
  <sheetData>
    <row r="1" spans="1:73" ht="7.5" customHeight="1">
      <c r="A1" s="2"/>
      <c r="B1" s="7"/>
      <c r="C1" s="2"/>
      <c r="D1" s="2"/>
      <c r="E1" s="3"/>
      <c r="F1" s="3"/>
      <c r="G1" s="3"/>
      <c r="H1" s="4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2">
      <c r="A2" s="4"/>
      <c r="B2" s="126" t="s">
        <v>540</v>
      </c>
      <c r="C2" s="10"/>
      <c r="D2" s="10"/>
      <c r="E2" s="10"/>
      <c r="F2" s="4"/>
      <c r="G2" s="4"/>
      <c r="H2" s="4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6" customHeight="1">
      <c r="A3" s="2"/>
      <c r="B3" s="7"/>
      <c r="C3" s="3"/>
      <c r="D3" s="2"/>
      <c r="E3" s="3"/>
      <c r="F3" s="3"/>
      <c r="G3" s="3"/>
      <c r="H3" s="4"/>
      <c r="I3" s="2"/>
      <c r="J3" s="2"/>
      <c r="K3" s="2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s="1" customFormat="1" ht="24">
      <c r="A4" s="5"/>
      <c r="B4" s="23" t="s">
        <v>1647</v>
      </c>
      <c r="C4" s="23" t="s">
        <v>1641</v>
      </c>
      <c r="D4" s="24" t="s">
        <v>860</v>
      </c>
      <c r="E4" s="23" t="s">
        <v>2165</v>
      </c>
      <c r="F4" s="23" t="s">
        <v>1564</v>
      </c>
      <c r="G4" s="23" t="s">
        <v>1648</v>
      </c>
      <c r="H4" s="23" t="s">
        <v>1002</v>
      </c>
      <c r="I4" s="293" t="s">
        <v>1644</v>
      </c>
      <c r="J4" s="294"/>
      <c r="K4" s="297"/>
      <c r="L4" s="24" t="s">
        <v>551</v>
      </c>
      <c r="M4" s="23" t="s">
        <v>1372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46" s="15" customFormat="1" ht="12">
      <c r="A5" s="9"/>
      <c r="B5" s="295" t="s">
        <v>1449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6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s="15" customFormat="1" ht="6.75" customHeight="1">
      <c r="A6" s="9"/>
      <c r="B6" s="35"/>
      <c r="C6" s="35"/>
      <c r="D6" s="35"/>
      <c r="E6" s="45"/>
      <c r="F6" s="35"/>
      <c r="G6" s="35"/>
      <c r="H6" s="35"/>
      <c r="I6" s="35"/>
      <c r="J6" s="35"/>
      <c r="K6" s="35"/>
      <c r="L6" s="45"/>
      <c r="M6" s="35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73" s="1" customFormat="1" ht="27.75" customHeight="1">
      <c r="A7" s="5"/>
      <c r="B7" s="21" t="str">
        <f>"&amp;ref("&amp;T(E7)&amp;".jpg,,,title="&amp;T(E7)&amp;",alt="&amp;T(E7)&amp;")"</f>
        <v>&amp;ref(行軍丹薬.jpg,,,title=行軍丹薬,alt=行軍丹薬)</v>
      </c>
      <c r="C7" s="26" t="s">
        <v>855</v>
      </c>
      <c r="D7" s="26">
        <v>19</v>
      </c>
      <c r="E7" s="26" t="s">
        <v>856</v>
      </c>
      <c r="F7" s="26" t="s">
        <v>1946</v>
      </c>
      <c r="G7" s="27" t="s">
        <v>1645</v>
      </c>
      <c r="H7" s="21" t="s">
        <v>939</v>
      </c>
      <c r="I7" s="32" t="s">
        <v>1182</v>
      </c>
      <c r="J7" s="21">
        <v>0</v>
      </c>
      <c r="K7" s="21" t="s">
        <v>614</v>
      </c>
      <c r="L7" s="32" t="s">
        <v>615</v>
      </c>
      <c r="M7" s="21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s="1" customFormat="1" ht="24">
      <c r="A8" s="5"/>
      <c r="B8" s="21" t="str">
        <f>"&amp;ref("&amp;T(E8)&amp;".jpg,,,title="&amp;T(E8)&amp;",alt="&amp;T(E8)&amp;")"</f>
        <v>&amp;ref(小還丹.jpg,,,title=小還丹,alt=小還丹)</v>
      </c>
      <c r="C8" s="26" t="s">
        <v>855</v>
      </c>
      <c r="D8" s="26">
        <v>25</v>
      </c>
      <c r="E8" s="26" t="s">
        <v>616</v>
      </c>
      <c r="F8" s="26" t="s">
        <v>1946</v>
      </c>
      <c r="G8" s="27" t="s">
        <v>1645</v>
      </c>
      <c r="H8" s="21" t="s">
        <v>940</v>
      </c>
      <c r="I8" s="32" t="s">
        <v>78</v>
      </c>
      <c r="J8" s="21">
        <v>15</v>
      </c>
      <c r="K8" s="21" t="s">
        <v>1547</v>
      </c>
      <c r="L8" s="26" t="s">
        <v>1548</v>
      </c>
      <c r="M8" s="21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s="1" customFormat="1" ht="24">
      <c r="A9" s="5"/>
      <c r="B9" s="21" t="str">
        <f>"&amp;ref("&amp;T(E9)&amp;".jpg,,,title="&amp;T(E9)&amp;",alt="&amp;T(E9)&amp;")"</f>
        <v>&amp;ref(大還丹.jpg,,,title=大還丹,alt=大還丹)</v>
      </c>
      <c r="C9" s="26" t="s">
        <v>855</v>
      </c>
      <c r="D9" s="26">
        <v>36</v>
      </c>
      <c r="E9" s="26" t="s">
        <v>1549</v>
      </c>
      <c r="F9" s="26" t="s">
        <v>1946</v>
      </c>
      <c r="G9" s="27" t="s">
        <v>1645</v>
      </c>
      <c r="H9" s="21" t="s">
        <v>941</v>
      </c>
      <c r="I9" s="32" t="s">
        <v>1214</v>
      </c>
      <c r="J9" s="21">
        <v>35</v>
      </c>
      <c r="K9" s="21" t="s">
        <v>942</v>
      </c>
      <c r="L9" s="26" t="s">
        <v>943</v>
      </c>
      <c r="M9" s="21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s="1" customFormat="1" ht="24">
      <c r="A10" s="5"/>
      <c r="B10" s="21"/>
      <c r="C10" s="26" t="s">
        <v>944</v>
      </c>
      <c r="D10" s="26">
        <v>45</v>
      </c>
      <c r="E10" s="26" t="s">
        <v>857</v>
      </c>
      <c r="F10" s="26" t="s">
        <v>1946</v>
      </c>
      <c r="G10" s="27" t="s">
        <v>1645</v>
      </c>
      <c r="H10" s="21" t="s">
        <v>945</v>
      </c>
      <c r="I10" s="32" t="s">
        <v>79</v>
      </c>
      <c r="J10" s="21">
        <v>60</v>
      </c>
      <c r="K10" s="21" t="s">
        <v>1550</v>
      </c>
      <c r="L10" s="26" t="s">
        <v>1548</v>
      </c>
      <c r="M10" s="2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s="1" customFormat="1" ht="24">
      <c r="A11" s="5"/>
      <c r="B11" s="21"/>
      <c r="C11" s="26" t="s">
        <v>855</v>
      </c>
      <c r="D11" s="26">
        <v>53</v>
      </c>
      <c r="E11" s="26" t="s">
        <v>858</v>
      </c>
      <c r="F11" s="26" t="s">
        <v>1946</v>
      </c>
      <c r="G11" s="27" t="s">
        <v>1645</v>
      </c>
      <c r="H11" s="21" t="s">
        <v>946</v>
      </c>
      <c r="I11" s="32" t="s">
        <v>1219</v>
      </c>
      <c r="J11" s="21">
        <v>90</v>
      </c>
      <c r="K11" s="21" t="s">
        <v>1551</v>
      </c>
      <c r="L11" s="26" t="s">
        <v>947</v>
      </c>
      <c r="M11" s="21"/>
      <c r="N11" s="5"/>
      <c r="O11" s="3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s="1" customFormat="1" ht="24">
      <c r="A12" s="5"/>
      <c r="B12" s="21"/>
      <c r="C12" s="26" t="s">
        <v>949</v>
      </c>
      <c r="D12" s="26">
        <v>61</v>
      </c>
      <c r="E12" s="26" t="s">
        <v>1552</v>
      </c>
      <c r="F12" s="26" t="s">
        <v>1946</v>
      </c>
      <c r="G12" s="27" t="s">
        <v>1645</v>
      </c>
      <c r="H12" s="21" t="s">
        <v>950</v>
      </c>
      <c r="I12" s="32" t="s">
        <v>1219</v>
      </c>
      <c r="J12" s="21">
        <v>115</v>
      </c>
      <c r="K12" s="21" t="s">
        <v>1386</v>
      </c>
      <c r="L12" s="26" t="s">
        <v>943</v>
      </c>
      <c r="M12" s="21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s="1" customFormat="1" ht="36">
      <c r="A13" s="5"/>
      <c r="B13" s="21"/>
      <c r="C13" s="26" t="s">
        <v>944</v>
      </c>
      <c r="D13" s="26">
        <v>65</v>
      </c>
      <c r="E13" s="26" t="s">
        <v>1860</v>
      </c>
      <c r="F13" s="26" t="s">
        <v>1946</v>
      </c>
      <c r="G13" s="27" t="s">
        <v>1645</v>
      </c>
      <c r="H13" s="21" t="s">
        <v>1861</v>
      </c>
      <c r="I13" s="26"/>
      <c r="J13" s="21"/>
      <c r="K13" s="31" t="s">
        <v>631</v>
      </c>
      <c r="L13" s="32" t="s">
        <v>1858</v>
      </c>
      <c r="M13" s="21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s="1" customFormat="1" ht="24">
      <c r="A14" s="5"/>
      <c r="B14" s="21"/>
      <c r="C14" s="26" t="s">
        <v>944</v>
      </c>
      <c r="D14" s="26">
        <v>70</v>
      </c>
      <c r="E14" s="26" t="s">
        <v>782</v>
      </c>
      <c r="F14" s="26" t="s">
        <v>1946</v>
      </c>
      <c r="G14" s="27" t="s">
        <v>1645</v>
      </c>
      <c r="H14" s="21" t="s">
        <v>783</v>
      </c>
      <c r="I14" s="32" t="s">
        <v>80</v>
      </c>
      <c r="J14" s="21">
        <v>135</v>
      </c>
      <c r="K14" s="21" t="s">
        <v>1387</v>
      </c>
      <c r="L14" s="26" t="s">
        <v>943</v>
      </c>
      <c r="M14" s="21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s="1" customFormat="1" ht="24">
      <c r="A15" s="5"/>
      <c r="B15" s="21"/>
      <c r="C15" s="26" t="s">
        <v>944</v>
      </c>
      <c r="D15" s="26">
        <v>78</v>
      </c>
      <c r="E15" s="26" t="s">
        <v>1384</v>
      </c>
      <c r="F15" s="26" t="s">
        <v>1946</v>
      </c>
      <c r="G15" s="27" t="s">
        <v>1645</v>
      </c>
      <c r="H15" s="21" t="s">
        <v>1385</v>
      </c>
      <c r="I15" s="32" t="s">
        <v>1480</v>
      </c>
      <c r="J15" s="21">
        <v>160</v>
      </c>
      <c r="K15" s="21" t="s">
        <v>1127</v>
      </c>
      <c r="L15" s="26" t="s">
        <v>943</v>
      </c>
      <c r="M15" s="21"/>
      <c r="N15" s="5"/>
      <c r="O15" s="34" t="s">
        <v>948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s="1" customFormat="1" ht="24">
      <c r="A16" s="5"/>
      <c r="B16" s="21"/>
      <c r="C16" s="26" t="s">
        <v>944</v>
      </c>
      <c r="D16" s="26">
        <v>80</v>
      </c>
      <c r="E16" s="32" t="s">
        <v>552</v>
      </c>
      <c r="F16" s="26" t="s">
        <v>1946</v>
      </c>
      <c r="G16" s="27" t="s">
        <v>1645</v>
      </c>
      <c r="H16" s="21" t="s">
        <v>553</v>
      </c>
      <c r="I16" s="32" t="s">
        <v>554</v>
      </c>
      <c r="J16" s="21">
        <v>160</v>
      </c>
      <c r="K16" s="31" t="s">
        <v>1125</v>
      </c>
      <c r="L16" s="26"/>
      <c r="M16" s="21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s="1" customFormat="1" ht="24">
      <c r="A17" s="5"/>
      <c r="B17" s="21"/>
      <c r="C17" s="26" t="s">
        <v>944</v>
      </c>
      <c r="D17" s="32" t="s">
        <v>1122</v>
      </c>
      <c r="E17" s="32" t="s">
        <v>1123</v>
      </c>
      <c r="F17" s="26" t="s">
        <v>1946</v>
      </c>
      <c r="G17" s="27" t="s">
        <v>1645</v>
      </c>
      <c r="H17" s="21" t="s">
        <v>1126</v>
      </c>
      <c r="I17" s="32" t="s">
        <v>554</v>
      </c>
      <c r="J17" s="21">
        <v>160</v>
      </c>
      <c r="K17" s="31" t="s">
        <v>1124</v>
      </c>
      <c r="L17" s="26"/>
      <c r="M17" s="21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1" customFormat="1" ht="14.25" customHeight="1">
      <c r="A18" s="5"/>
      <c r="B18" s="21"/>
      <c r="C18" s="26" t="s">
        <v>944</v>
      </c>
      <c r="D18" s="26"/>
      <c r="E18" s="32"/>
      <c r="F18" s="26" t="s">
        <v>1946</v>
      </c>
      <c r="G18" s="27" t="s">
        <v>1645</v>
      </c>
      <c r="H18" s="31"/>
      <c r="I18" s="26"/>
      <c r="J18" s="21"/>
      <c r="K18" s="21"/>
      <c r="L18" s="26"/>
      <c r="M18" s="21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1" customFormat="1" ht="14.25" customHeight="1">
      <c r="A19" s="5"/>
      <c r="B19" s="21"/>
      <c r="C19" s="26" t="s">
        <v>944</v>
      </c>
      <c r="D19" s="26"/>
      <c r="E19" s="26"/>
      <c r="F19" s="26" t="s">
        <v>1946</v>
      </c>
      <c r="G19" s="27" t="s">
        <v>1645</v>
      </c>
      <c r="H19" s="21"/>
      <c r="I19" s="26"/>
      <c r="J19" s="21"/>
      <c r="K19" s="21"/>
      <c r="L19" s="26"/>
      <c r="M19" s="21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46" s="15" customFormat="1" ht="6.75" customHeight="1">
      <c r="A20" s="9"/>
      <c r="B20" s="35"/>
      <c r="C20" s="35"/>
      <c r="D20" s="35"/>
      <c r="E20" s="45"/>
      <c r="F20" s="35"/>
      <c r="G20" s="35"/>
      <c r="H20" s="35"/>
      <c r="I20" s="35"/>
      <c r="J20" s="35"/>
      <c r="K20" s="35"/>
      <c r="L20" s="45"/>
      <c r="M20" s="35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73" s="1" customFormat="1" ht="14.25" customHeight="1">
      <c r="A21" s="5"/>
      <c r="B21" s="21"/>
      <c r="C21" s="26"/>
      <c r="D21" s="26"/>
      <c r="E21" s="26"/>
      <c r="F21" s="26"/>
      <c r="G21" s="27"/>
      <c r="H21" s="21"/>
      <c r="I21" s="26"/>
      <c r="J21" s="21"/>
      <c r="K21" s="21"/>
      <c r="L21" s="26"/>
      <c r="M21" s="21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1" customFormat="1" ht="14.25" customHeight="1">
      <c r="A22" s="5"/>
      <c r="B22" s="21"/>
      <c r="C22" s="26"/>
      <c r="D22" s="26"/>
      <c r="E22" s="26"/>
      <c r="F22" s="26"/>
      <c r="G22" s="27"/>
      <c r="H22" s="21"/>
      <c r="I22" s="26"/>
      <c r="J22" s="21"/>
      <c r="K22" s="21"/>
      <c r="L22" s="26"/>
      <c r="M22" s="21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1" customFormat="1" ht="14.25" customHeight="1">
      <c r="A23" s="5"/>
      <c r="B23" s="21"/>
      <c r="C23" s="26"/>
      <c r="D23" s="26"/>
      <c r="E23" s="26"/>
      <c r="F23" s="26"/>
      <c r="G23" s="27"/>
      <c r="H23" s="21"/>
      <c r="I23" s="26"/>
      <c r="J23" s="21"/>
      <c r="K23" s="21"/>
      <c r="L23" s="26"/>
      <c r="M23" s="21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1" customFormat="1" ht="14.25" customHeight="1">
      <c r="A24" s="5"/>
      <c r="B24" s="21"/>
      <c r="C24" s="26"/>
      <c r="D24" s="26"/>
      <c r="E24" s="26"/>
      <c r="F24" s="26"/>
      <c r="G24" s="27"/>
      <c r="H24" s="21"/>
      <c r="I24" s="26"/>
      <c r="J24" s="21"/>
      <c r="K24" s="21"/>
      <c r="L24" s="26"/>
      <c r="M24" s="21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</row>
    <row r="25" spans="1:73" s="1" customFormat="1" ht="14.25" customHeight="1">
      <c r="A25" s="5"/>
      <c r="B25" s="21"/>
      <c r="C25" s="26"/>
      <c r="D25" s="26"/>
      <c r="E25" s="26"/>
      <c r="F25" s="26"/>
      <c r="G25" s="27"/>
      <c r="H25" s="21"/>
      <c r="I25" s="26"/>
      <c r="J25" s="21"/>
      <c r="K25" s="21"/>
      <c r="L25" s="26"/>
      <c r="M25" s="21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</row>
    <row r="26" spans="1:73" s="1" customFormat="1" ht="14.25" customHeight="1">
      <c r="A26" s="5"/>
      <c r="B26" s="21"/>
      <c r="C26" s="26"/>
      <c r="D26" s="26"/>
      <c r="E26" s="26"/>
      <c r="F26" s="26"/>
      <c r="G26" s="27"/>
      <c r="H26" s="21"/>
      <c r="I26" s="26"/>
      <c r="J26" s="21"/>
      <c r="K26" s="21"/>
      <c r="L26" s="26"/>
      <c r="M26" s="2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</row>
    <row r="27" spans="1:73" s="1" customFormat="1" ht="14.25" customHeight="1">
      <c r="A27" s="5"/>
      <c r="B27" s="21"/>
      <c r="C27" s="26"/>
      <c r="D27" s="26"/>
      <c r="E27" s="26"/>
      <c r="F27" s="26"/>
      <c r="G27" s="27"/>
      <c r="H27" s="21"/>
      <c r="I27" s="26"/>
      <c r="J27" s="21"/>
      <c r="K27" s="21"/>
      <c r="L27" s="26"/>
      <c r="M27" s="21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</row>
    <row r="28" spans="1:73" s="1" customFormat="1" ht="14.25" customHeight="1">
      <c r="A28" s="5"/>
      <c r="B28" s="21"/>
      <c r="C28" s="26"/>
      <c r="D28" s="26"/>
      <c r="E28" s="26"/>
      <c r="F28" s="26"/>
      <c r="G28" s="27"/>
      <c r="H28" s="21"/>
      <c r="I28" s="26"/>
      <c r="J28" s="21"/>
      <c r="K28" s="21"/>
      <c r="L28" s="26"/>
      <c r="M28" s="2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</row>
    <row r="29" spans="1:73" s="1" customFormat="1" ht="14.25" customHeight="1">
      <c r="A29" s="5"/>
      <c r="B29" s="21"/>
      <c r="C29" s="26"/>
      <c r="D29" s="26"/>
      <c r="E29" s="26"/>
      <c r="F29" s="26"/>
      <c r="G29" s="27"/>
      <c r="H29" s="21"/>
      <c r="I29" s="26"/>
      <c r="J29" s="21"/>
      <c r="K29" s="21"/>
      <c r="L29" s="26"/>
      <c r="M29" s="2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1:73" s="15" customFormat="1" ht="12">
      <c r="A30" s="9"/>
      <c r="B30" s="9"/>
      <c r="C30" s="9"/>
      <c r="D30" s="9"/>
      <c r="E30" s="11"/>
      <c r="F30" s="9"/>
      <c r="G30" s="9"/>
      <c r="H30" s="8"/>
      <c r="I30" s="9"/>
      <c r="J30" s="9"/>
      <c r="K30" s="9"/>
      <c r="L30" s="11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</row>
    <row r="31" spans="1:73" s="15" customFormat="1" ht="12">
      <c r="A31" s="9"/>
      <c r="B31" s="9"/>
      <c r="C31" s="9"/>
      <c r="D31" s="9"/>
      <c r="E31" s="11"/>
      <c r="F31" s="9"/>
      <c r="G31" s="9"/>
      <c r="H31" s="8"/>
      <c r="I31" s="9"/>
      <c r="J31" s="9"/>
      <c r="K31" s="9"/>
      <c r="L31" s="11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</row>
    <row r="32" spans="1:73" s="15" customFormat="1" ht="12.75">
      <c r="A32" s="9"/>
      <c r="B32" s="9"/>
      <c r="C32" s="9"/>
      <c r="D32" s="9"/>
      <c r="E32" s="11"/>
      <c r="F32" s="9"/>
      <c r="G32" s="9"/>
      <c r="H32" s="8"/>
      <c r="I32" s="9"/>
      <c r="J32" s="9"/>
      <c r="K32" s="9"/>
      <c r="L32" s="11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</row>
    <row r="33" spans="1:73" s="15" customFormat="1" ht="12">
      <c r="A33" s="9"/>
      <c r="B33" s="9"/>
      <c r="C33" s="9"/>
      <c r="D33" s="9"/>
      <c r="E33" s="11"/>
      <c r="F33" s="9"/>
      <c r="G33" s="9"/>
      <c r="H33" s="8"/>
      <c r="I33" s="9"/>
      <c r="J33" s="9"/>
      <c r="K33" s="9"/>
      <c r="L33" s="11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</row>
    <row r="34" spans="1:73" s="15" customFormat="1" ht="12">
      <c r="A34" s="9"/>
      <c r="B34" s="9"/>
      <c r="C34" s="9"/>
      <c r="D34" s="9"/>
      <c r="E34" s="11"/>
      <c r="F34" s="9"/>
      <c r="G34" s="9"/>
      <c r="H34" s="8"/>
      <c r="I34" s="9"/>
      <c r="J34" s="9"/>
      <c r="K34" s="9"/>
      <c r="L34" s="11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</row>
    <row r="35" spans="1:73" s="15" customFormat="1" ht="12">
      <c r="A35" s="9"/>
      <c r="B35" s="9"/>
      <c r="C35" s="9"/>
      <c r="D35" s="9"/>
      <c r="E35" s="11"/>
      <c r="F35" s="9"/>
      <c r="G35" s="9"/>
      <c r="H35" s="8"/>
      <c r="I35" s="9"/>
      <c r="J35" s="9"/>
      <c r="K35" s="9"/>
      <c r="L35" s="11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</row>
    <row r="36" spans="1:73" s="15" customFormat="1" ht="12">
      <c r="A36" s="9"/>
      <c r="B36" s="9"/>
      <c r="C36" s="9"/>
      <c r="D36" s="9"/>
      <c r="E36" s="11"/>
      <c r="F36" s="9"/>
      <c r="G36" s="9"/>
      <c r="H36" s="8"/>
      <c r="I36" s="9"/>
      <c r="J36" s="9"/>
      <c r="K36" s="9"/>
      <c r="L36" s="11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</row>
    <row r="37" spans="1:73" s="15" customFormat="1" ht="12">
      <c r="A37" s="9"/>
      <c r="B37" s="9"/>
      <c r="C37" s="9"/>
      <c r="D37" s="9"/>
      <c r="E37" s="11"/>
      <c r="F37" s="9"/>
      <c r="G37" s="9"/>
      <c r="H37" s="8"/>
      <c r="I37" s="9"/>
      <c r="J37" s="9"/>
      <c r="K37" s="9"/>
      <c r="L37" s="11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</row>
    <row r="38" spans="1:73" s="15" customFormat="1" ht="12">
      <c r="A38" s="9"/>
      <c r="B38" s="9"/>
      <c r="C38" s="9"/>
      <c r="D38" s="9"/>
      <c r="E38" s="11"/>
      <c r="F38" s="9"/>
      <c r="G38" s="9"/>
      <c r="H38" s="8"/>
      <c r="I38" s="9"/>
      <c r="J38" s="9"/>
      <c r="K38" s="9"/>
      <c r="L38" s="11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</row>
    <row r="39" spans="1:73" s="15" customFormat="1" ht="12">
      <c r="A39" s="9"/>
      <c r="B39" s="9"/>
      <c r="C39" s="9"/>
      <c r="D39" s="9"/>
      <c r="E39" s="11"/>
      <c r="F39" s="9"/>
      <c r="G39" s="9"/>
      <c r="H39" s="8"/>
      <c r="I39" s="9"/>
      <c r="J39" s="9"/>
      <c r="K39" s="9"/>
      <c r="L39" s="11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s="15" customFormat="1" ht="12">
      <c r="A40" s="9"/>
      <c r="B40" s="9"/>
      <c r="C40" s="9"/>
      <c r="D40" s="9"/>
      <c r="E40" s="11"/>
      <c r="F40" s="9"/>
      <c r="G40" s="9"/>
      <c r="H40" s="8"/>
      <c r="I40" s="9"/>
      <c r="J40" s="9"/>
      <c r="K40" s="9"/>
      <c r="L40" s="11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</row>
    <row r="41" spans="1:73" s="15" customFormat="1" ht="12">
      <c r="A41" s="9"/>
      <c r="B41" s="9"/>
      <c r="C41" s="9"/>
      <c r="D41" s="9"/>
      <c r="E41" s="11"/>
      <c r="F41" s="9"/>
      <c r="G41" s="9"/>
      <c r="H41" s="8"/>
      <c r="I41" s="9"/>
      <c r="J41" s="9"/>
      <c r="K41" s="9"/>
      <c r="L41" s="11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</row>
    <row r="42" spans="1:73" s="15" customFormat="1" ht="12">
      <c r="A42" s="9"/>
      <c r="B42" s="9"/>
      <c r="C42" s="9"/>
      <c r="D42" s="9"/>
      <c r="E42" s="11"/>
      <c r="F42" s="9"/>
      <c r="G42" s="9"/>
      <c r="H42" s="8"/>
      <c r="I42" s="9"/>
      <c r="J42" s="9"/>
      <c r="K42" s="9"/>
      <c r="L42" s="11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</row>
    <row r="43" spans="1:73" s="15" customFormat="1" ht="12">
      <c r="A43" s="9"/>
      <c r="B43" s="9"/>
      <c r="C43" s="9"/>
      <c r="D43" s="9"/>
      <c r="E43" s="11"/>
      <c r="F43" s="9"/>
      <c r="G43" s="9"/>
      <c r="H43" s="8"/>
      <c r="I43" s="9"/>
      <c r="J43" s="9"/>
      <c r="K43" s="9"/>
      <c r="L43" s="11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</row>
    <row r="44" spans="1:73" s="15" customFormat="1" ht="12">
      <c r="A44" s="9"/>
      <c r="B44" s="9"/>
      <c r="C44" s="9"/>
      <c r="D44" s="9"/>
      <c r="E44" s="11"/>
      <c r="F44" s="9"/>
      <c r="G44" s="9"/>
      <c r="H44" s="8"/>
      <c r="I44" s="9"/>
      <c r="J44" s="9"/>
      <c r="K44" s="9"/>
      <c r="L44" s="11"/>
      <c r="M44" s="9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</row>
    <row r="45" spans="1:73" ht="12">
      <c r="A45" s="2"/>
      <c r="B45" s="2"/>
      <c r="C45" s="2"/>
      <c r="D45" s="2"/>
      <c r="E45" s="3"/>
      <c r="F45" s="2"/>
      <c r="G45" s="2"/>
      <c r="H45" s="4"/>
      <c r="I45" s="2"/>
      <c r="J45" s="2"/>
      <c r="K45" s="2"/>
      <c r="L45" s="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>
      <c r="A46" s="2"/>
      <c r="B46" s="2"/>
      <c r="C46" s="2"/>
      <c r="D46" s="2"/>
      <c r="E46" s="3"/>
      <c r="F46" s="2"/>
      <c r="G46" s="2"/>
      <c r="H46" s="4"/>
      <c r="I46" s="2"/>
      <c r="J46" s="2"/>
      <c r="K46" s="2"/>
      <c r="L46" s="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>
      <c r="A47" s="2"/>
      <c r="B47" s="2"/>
      <c r="C47" s="2"/>
      <c r="D47" s="2"/>
      <c r="E47" s="3"/>
      <c r="F47" s="2"/>
      <c r="G47" s="2"/>
      <c r="H47" s="4"/>
      <c r="I47" s="2"/>
      <c r="J47" s="2"/>
      <c r="K47" s="2"/>
      <c r="L47" s="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>
      <c r="A48" s="2"/>
      <c r="B48" s="2"/>
      <c r="C48" s="2"/>
      <c r="D48" s="2"/>
      <c r="E48" s="3"/>
      <c r="F48" s="2"/>
      <c r="G48" s="2"/>
      <c r="H48" s="4"/>
      <c r="I48" s="2"/>
      <c r="J48" s="2"/>
      <c r="K48" s="2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>
      <c r="A49" s="2"/>
      <c r="B49" s="2"/>
      <c r="C49" s="2"/>
      <c r="D49" s="2"/>
      <c r="E49" s="3"/>
      <c r="F49" s="2"/>
      <c r="G49" s="2"/>
      <c r="H49" s="4"/>
      <c r="I49" s="2"/>
      <c r="J49" s="2"/>
      <c r="K49" s="2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>
      <c r="A50" s="2"/>
      <c r="B50" s="2"/>
      <c r="C50" s="2"/>
      <c r="D50" s="2"/>
      <c r="E50" s="3"/>
      <c r="F50" s="2"/>
      <c r="G50" s="2"/>
      <c r="H50" s="4"/>
      <c r="I50" s="2"/>
      <c r="J50" s="2"/>
      <c r="K50" s="2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>
      <c r="A51" s="2"/>
      <c r="B51" s="2"/>
      <c r="C51" s="2"/>
      <c r="D51" s="2"/>
      <c r="E51" s="3"/>
      <c r="F51" s="2"/>
      <c r="G51" s="2"/>
      <c r="H51" s="4"/>
      <c r="I51" s="2"/>
      <c r="J51" s="2"/>
      <c r="K51" s="2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>
      <c r="A52" s="2"/>
      <c r="B52" s="2"/>
      <c r="C52" s="2"/>
      <c r="D52" s="2"/>
      <c r="E52" s="3"/>
      <c r="F52" s="2"/>
      <c r="G52" s="2"/>
      <c r="H52" s="4"/>
      <c r="I52" s="2"/>
      <c r="J52" s="2"/>
      <c r="K52" s="2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>
      <c r="A53" s="2"/>
      <c r="B53" s="2"/>
      <c r="C53" s="2"/>
      <c r="D53" s="2"/>
      <c r="E53" s="3"/>
      <c r="F53" s="2"/>
      <c r="G53" s="2"/>
      <c r="H53" s="4"/>
      <c r="I53" s="2"/>
      <c r="J53" s="2"/>
      <c r="K53" s="2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>
      <c r="A54" s="2"/>
      <c r="B54" s="2"/>
      <c r="C54" s="2"/>
      <c r="D54" s="2"/>
      <c r="E54" s="3"/>
      <c r="F54" s="2"/>
      <c r="G54" s="2"/>
      <c r="H54" s="4"/>
      <c r="I54" s="2"/>
      <c r="J54" s="2"/>
      <c r="K54" s="2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>
      <c r="A55" s="2"/>
      <c r="B55" s="2"/>
      <c r="C55" s="2"/>
      <c r="D55" s="2"/>
      <c r="E55" s="3"/>
      <c r="F55" s="2"/>
      <c r="G55" s="2"/>
      <c r="H55" s="4"/>
      <c r="I55" s="2"/>
      <c r="J55" s="2"/>
      <c r="K55" s="2"/>
      <c r="L55" s="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>
      <c r="A56" s="2"/>
      <c r="B56" s="2"/>
      <c r="C56" s="2"/>
      <c r="D56" s="2"/>
      <c r="E56" s="3"/>
      <c r="F56" s="2"/>
      <c r="G56" s="2"/>
      <c r="H56" s="4"/>
      <c r="I56" s="2"/>
      <c r="J56" s="2"/>
      <c r="K56" s="2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>
      <c r="A57" s="2"/>
      <c r="B57" s="2"/>
      <c r="C57" s="2"/>
      <c r="D57" s="2"/>
      <c r="E57" s="3"/>
      <c r="F57" s="2"/>
      <c r="G57" s="2"/>
      <c r="H57" s="4"/>
      <c r="I57" s="2"/>
      <c r="J57" s="2"/>
      <c r="K57" s="2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>
      <c r="A58" s="2"/>
      <c r="B58" s="2"/>
      <c r="C58" s="2"/>
      <c r="D58" s="2"/>
      <c r="E58" s="3"/>
      <c r="F58" s="2"/>
      <c r="G58" s="2"/>
      <c r="H58" s="4"/>
      <c r="I58" s="2"/>
      <c r="J58" s="2"/>
      <c r="K58" s="2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>
      <c r="A59" s="2"/>
      <c r="B59" s="2"/>
      <c r="C59" s="2"/>
      <c r="D59" s="2"/>
      <c r="E59" s="3"/>
      <c r="F59" s="2"/>
      <c r="G59" s="2"/>
      <c r="H59" s="4"/>
      <c r="I59" s="2"/>
      <c r="J59" s="2"/>
      <c r="K59" s="2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>
      <c r="A60" s="2"/>
      <c r="B60" s="2"/>
      <c r="C60" s="2"/>
      <c r="D60" s="2"/>
      <c r="E60" s="3"/>
      <c r="F60" s="2"/>
      <c r="G60" s="2"/>
      <c r="H60" s="4"/>
      <c r="I60" s="2"/>
      <c r="J60" s="2"/>
      <c r="K60" s="2"/>
      <c r="L60" s="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>
      <c r="A61" s="2"/>
      <c r="B61" s="2"/>
      <c r="C61" s="2"/>
      <c r="D61" s="2"/>
      <c r="E61" s="3"/>
      <c r="F61" s="2"/>
      <c r="G61" s="2"/>
      <c r="H61" s="4"/>
      <c r="I61" s="2"/>
      <c r="J61" s="2"/>
      <c r="K61" s="2"/>
      <c r="L61" s="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>
      <c r="A62" s="2"/>
      <c r="B62" s="2"/>
      <c r="C62" s="2"/>
      <c r="D62" s="2"/>
      <c r="E62" s="3"/>
      <c r="F62" s="2"/>
      <c r="G62" s="2"/>
      <c r="H62" s="4"/>
      <c r="I62" s="2"/>
      <c r="J62" s="2"/>
      <c r="K62" s="2"/>
      <c r="L62" s="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>
      <c r="A63" s="2"/>
      <c r="B63" s="2"/>
      <c r="C63" s="2"/>
      <c r="D63" s="2"/>
      <c r="E63" s="3"/>
      <c r="F63" s="2"/>
      <c r="G63" s="2"/>
      <c r="H63" s="4"/>
      <c r="I63" s="2"/>
      <c r="J63" s="2"/>
      <c r="K63" s="2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>
      <c r="A64" s="2"/>
      <c r="B64" s="2"/>
      <c r="C64" s="2"/>
      <c r="D64" s="2"/>
      <c r="E64" s="3"/>
      <c r="F64" s="2"/>
      <c r="G64" s="2"/>
      <c r="H64" s="4"/>
      <c r="I64" s="2"/>
      <c r="J64" s="2"/>
      <c r="K64" s="2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>
      <c r="A65" s="2"/>
      <c r="B65" s="2"/>
      <c r="C65" s="2"/>
      <c r="D65" s="2"/>
      <c r="E65" s="3"/>
      <c r="F65" s="2"/>
      <c r="G65" s="2"/>
      <c r="H65" s="4"/>
      <c r="I65" s="2"/>
      <c r="J65" s="2"/>
      <c r="K65" s="2"/>
      <c r="L65" s="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">
      <c r="A66" s="2"/>
      <c r="B66" s="2"/>
      <c r="C66" s="2"/>
      <c r="D66" s="2"/>
      <c r="E66" s="3"/>
      <c r="F66" s="2"/>
      <c r="G66" s="2"/>
      <c r="H66" s="4"/>
      <c r="I66" s="2"/>
      <c r="J66" s="2"/>
      <c r="K66" s="2"/>
      <c r="L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ht="12">
      <c r="A67" s="2"/>
      <c r="B67" s="2"/>
      <c r="C67" s="2"/>
      <c r="D67" s="2"/>
      <c r="E67" s="3"/>
      <c r="F67" s="2"/>
      <c r="G67" s="2"/>
      <c r="H67" s="4"/>
      <c r="I67" s="2"/>
      <c r="J67" s="2"/>
      <c r="K67" s="2"/>
      <c r="L67" s="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</sheetData>
  <mergeCells count="2">
    <mergeCell ref="I4:K4"/>
    <mergeCell ref="B5:M5"/>
  </mergeCells>
  <conditionalFormatting sqref="B5 B21:M29 B7:M19">
    <cfRule type="expression" priority="1" dxfId="1" stopIfTrue="1">
      <formula>MOD(ROW(),2)=0</formula>
    </cfRule>
    <cfRule type="expression" priority="2" dxfId="2" stopIfTrue="1">
      <formula>MOD(ROW(),2)=1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60"/>
  </sheetPr>
  <dimension ref="A1:CL133"/>
  <sheetViews>
    <sheetView showGridLines="0" workbookViewId="0" topLeftCell="A1">
      <pane ySplit="5" topLeftCell="BM62" activePane="bottomLeft" state="frozen"/>
      <selection pane="topLeft" activeCell="K2" sqref="K2"/>
      <selection pane="bottomLeft" activeCell="K2" sqref="K2"/>
    </sheetView>
  </sheetViews>
  <sheetFormatPr defaultColWidth="9.00390625" defaultRowHeight="12.75"/>
  <cols>
    <col min="1" max="1" width="1.75390625" style="0" customWidth="1"/>
    <col min="2" max="2" width="5.00390625" style="0" customWidth="1"/>
    <col min="3" max="4" width="3.875" style="0" bestFit="1" customWidth="1"/>
    <col min="5" max="6" width="3.75390625" style="0" bestFit="1" customWidth="1"/>
    <col min="7" max="7" width="4.75390625" style="0" bestFit="1" customWidth="1"/>
    <col min="8" max="8" width="5.00390625" style="0" customWidth="1"/>
    <col min="9" max="9" width="4.00390625" style="0" bestFit="1" customWidth="1"/>
    <col min="10" max="10" width="9.75390625" style="0" bestFit="1" customWidth="1"/>
    <col min="11" max="11" width="5.00390625" style="0" customWidth="1"/>
    <col min="12" max="12" width="9.75390625" style="0" bestFit="1" customWidth="1"/>
    <col min="13" max="13" width="5.75390625" style="0" bestFit="1" customWidth="1"/>
    <col min="14" max="14" width="3.75390625" style="0" bestFit="1" customWidth="1"/>
    <col min="15" max="15" width="4.875" style="0" customWidth="1"/>
    <col min="16" max="16" width="5.00390625" style="0" customWidth="1"/>
    <col min="17" max="17" width="9.75390625" style="0" bestFit="1" customWidth="1"/>
    <col min="18" max="18" width="3.875" style="0" bestFit="1" customWidth="1"/>
    <col min="19" max="19" width="5.00390625" style="0" customWidth="1"/>
    <col min="20" max="20" width="7.75390625" style="0" bestFit="1" customWidth="1"/>
    <col min="21" max="22" width="3.875" style="0" bestFit="1" customWidth="1"/>
    <col min="23" max="23" width="4.00390625" style="0" bestFit="1" customWidth="1"/>
    <col min="24" max="24" width="7.25390625" style="0" customWidth="1"/>
    <col min="25" max="25" width="3.125" style="0" customWidth="1"/>
    <col min="26" max="26" width="12.375" style="0" customWidth="1"/>
    <col min="27" max="27" width="1.75390625" style="0" customWidth="1"/>
    <col min="28" max="28" width="14.375" style="0" customWidth="1"/>
    <col min="29" max="31" width="2.625" style="0" customWidth="1"/>
    <col min="32" max="32" width="11.875" style="0" bestFit="1" customWidth="1"/>
    <col min="33" max="33" width="2.625" style="0" customWidth="1"/>
    <col min="34" max="34" width="7.75390625" style="0" bestFit="1" customWidth="1"/>
    <col min="35" max="62" width="3.00390625" style="0" customWidth="1"/>
    <col min="63" max="90" width="4.75390625" style="0" customWidth="1"/>
  </cols>
  <sheetData>
    <row r="1" spans="1:90" ht="7.5" customHeight="1">
      <c r="A1" s="2"/>
      <c r="B1" s="6"/>
      <c r="C1" s="2"/>
      <c r="D1" s="2"/>
      <c r="E1" s="2"/>
      <c r="F1" s="7"/>
      <c r="G1" s="7"/>
      <c r="H1" s="3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ht="12">
      <c r="A2" s="4"/>
      <c r="B2" s="126" t="s">
        <v>1165</v>
      </c>
      <c r="C2" s="10"/>
      <c r="D2" s="10"/>
      <c r="E2" s="10"/>
      <c r="F2" s="10"/>
      <c r="G2" s="10"/>
      <c r="H2" s="10"/>
      <c r="I2" s="1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ht="6" customHeight="1">
      <c r="A3" s="2"/>
      <c r="B3" s="6"/>
      <c r="C3" s="2"/>
      <c r="D3" s="2"/>
      <c r="E3" s="3"/>
      <c r="F3" s="7"/>
      <c r="G3" s="7"/>
      <c r="H3" s="3"/>
      <c r="I3" s="3"/>
      <c r="J3" s="3"/>
      <c r="K3" s="3"/>
      <c r="L3" s="3"/>
      <c r="M3" s="3"/>
      <c r="N3" s="3"/>
      <c r="O3" s="4"/>
      <c r="P3" s="2"/>
      <c r="Q3" s="3"/>
      <c r="R3" s="2"/>
      <c r="S3" s="2"/>
      <c r="T3" s="3"/>
      <c r="U3" s="2"/>
      <c r="V3" s="2"/>
      <c r="W3" s="2"/>
      <c r="X3" s="2"/>
      <c r="Y3" s="3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15" customFormat="1" ht="25.5" customHeight="1">
      <c r="A4" s="9"/>
      <c r="B4" s="299" t="s">
        <v>1646</v>
      </c>
      <c r="C4" s="298" t="s">
        <v>1166</v>
      </c>
      <c r="D4" s="298" t="s">
        <v>632</v>
      </c>
      <c r="E4" s="298" t="s">
        <v>1167</v>
      </c>
      <c r="F4" s="301" t="s">
        <v>403</v>
      </c>
      <c r="G4" s="297"/>
      <c r="H4" s="302" t="s">
        <v>1223</v>
      </c>
      <c r="I4" s="303"/>
      <c r="J4" s="304"/>
      <c r="K4" s="293" t="s">
        <v>1224</v>
      </c>
      <c r="L4" s="294"/>
      <c r="M4" s="297"/>
      <c r="N4" s="298" t="s">
        <v>404</v>
      </c>
      <c r="O4" s="298" t="s">
        <v>405</v>
      </c>
      <c r="P4" s="300" t="s">
        <v>406</v>
      </c>
      <c r="Q4" s="300"/>
      <c r="R4" s="293"/>
      <c r="S4" s="300" t="s">
        <v>407</v>
      </c>
      <c r="T4" s="300"/>
      <c r="U4" s="293"/>
      <c r="V4" s="293" t="s">
        <v>408</v>
      </c>
      <c r="W4" s="294"/>
      <c r="X4" s="294"/>
      <c r="Y4" s="298" t="s">
        <v>409</v>
      </c>
      <c r="Z4" s="298" t="s">
        <v>410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</row>
    <row r="5" spans="1:90" s="15" customFormat="1" ht="28.5" customHeight="1">
      <c r="A5" s="9"/>
      <c r="B5" s="299"/>
      <c r="C5" s="300"/>
      <c r="D5" s="300"/>
      <c r="E5" s="298"/>
      <c r="F5" s="293"/>
      <c r="G5" s="297"/>
      <c r="H5" s="179" t="s">
        <v>1175</v>
      </c>
      <c r="I5" s="25" t="s">
        <v>1225</v>
      </c>
      <c r="J5" s="25" t="s">
        <v>2165</v>
      </c>
      <c r="K5" s="293"/>
      <c r="L5" s="294"/>
      <c r="M5" s="297"/>
      <c r="N5" s="298"/>
      <c r="O5" s="298"/>
      <c r="P5" s="305" t="s">
        <v>1176</v>
      </c>
      <c r="Q5" s="306"/>
      <c r="R5" s="178" t="s">
        <v>1177</v>
      </c>
      <c r="S5" s="305" t="s">
        <v>1176</v>
      </c>
      <c r="T5" s="306"/>
      <c r="U5" s="178" t="s">
        <v>1177</v>
      </c>
      <c r="V5" s="179" t="s">
        <v>1178</v>
      </c>
      <c r="W5" s="179" t="s">
        <v>1613</v>
      </c>
      <c r="X5" s="180" t="s">
        <v>1179</v>
      </c>
      <c r="Y5" s="298"/>
      <c r="Z5" s="298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</row>
    <row r="6" spans="1:90" s="15" customFormat="1" ht="3" customHeight="1">
      <c r="A6" s="9"/>
      <c r="B6" s="307"/>
      <c r="C6" s="307"/>
      <c r="D6" s="307"/>
      <c r="E6" s="181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</row>
    <row r="7" spans="1:90" s="15" customFormat="1" ht="3" customHeight="1">
      <c r="A7" s="9"/>
      <c r="B7" s="307"/>
      <c r="C7" s="307"/>
      <c r="D7" s="307"/>
      <c r="E7" s="181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</row>
    <row r="8" spans="1:90" s="15" customFormat="1" ht="28.5" customHeight="1">
      <c r="A8" s="9"/>
      <c r="B8" s="21"/>
      <c r="C8" s="176" t="s">
        <v>1180</v>
      </c>
      <c r="D8" s="176" t="s">
        <v>1181</v>
      </c>
      <c r="E8" s="175">
        <v>1</v>
      </c>
      <c r="F8" s="176" t="s">
        <v>1182</v>
      </c>
      <c r="G8" s="175">
        <v>1</v>
      </c>
      <c r="H8" s="22" t="str">
        <f>"&amp;ref("&amp;T($J8)&amp;".jpg,,,title="&amp;T($J8)&amp;",alt="&amp;T($J8)&amp;")"</f>
        <v>&amp;ref(黄銅の塊
[三級].jpg,,,title=黄銅の塊
[三級],alt=黄銅の塊
[三級])</v>
      </c>
      <c r="I8" s="175">
        <v>8</v>
      </c>
      <c r="J8" s="176" t="s">
        <v>1183</v>
      </c>
      <c r="K8" s="175" t="str">
        <f>"&amp;ref("&amp;T($L8)&amp;"["&amp;T($M8)&amp;"]"&amp;".jpg,,,title="&amp;T($L8)&amp;"["&amp;T($M8)&amp;"]"&amp;",alt="&amp;T($L8)&amp;"["&amp;T($M8)&amp;"]"&amp;")"</f>
        <v>&amp;ref(黄銅の塊[二級].jpg,,,title=黄銅の塊[二級],alt=黄銅の塊[二級])</v>
      </c>
      <c r="L8" s="174" t="s">
        <v>1278</v>
      </c>
      <c r="M8" s="174" t="s">
        <v>1189</v>
      </c>
      <c r="N8" s="175">
        <v>1</v>
      </c>
      <c r="O8" s="183">
        <v>0.9</v>
      </c>
      <c r="P8" s="175" t="str">
        <f>"&amp;ref("&amp;T($Q8)&amp;".jpg,,,title="&amp;T($Q8)&amp;",alt="&amp;T($Q8)&amp;")"</f>
        <v>&amp;ref(黄銅鉱石.jpg,,,title=黄銅鉱石,alt=黄銅鉱石)</v>
      </c>
      <c r="Q8" s="175" t="s">
        <v>1185</v>
      </c>
      <c r="R8" s="175">
        <v>1</v>
      </c>
      <c r="S8" s="175" t="str">
        <f>"&amp;ref("&amp;T($T8)&amp;".jpg,,,title="&amp;T($T8)&amp;",alt="&amp;T($T8)&amp;")"</f>
        <v>&amp;ref(木炭.jpg,,,title=木炭,alt=木炭)</v>
      </c>
      <c r="T8" s="174" t="s">
        <v>1190</v>
      </c>
      <c r="U8" s="175">
        <v>1</v>
      </c>
      <c r="V8" s="176" t="s">
        <v>1226</v>
      </c>
      <c r="W8" s="182" t="s">
        <v>1612</v>
      </c>
      <c r="X8" s="184" t="s">
        <v>1188</v>
      </c>
      <c r="Y8" s="175">
        <v>1</v>
      </c>
      <c r="Z8" s="176" t="s">
        <v>1191</v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</row>
    <row r="9" spans="1:90" s="15" customFormat="1" ht="28.5" customHeight="1">
      <c r="A9" s="9"/>
      <c r="B9" s="21"/>
      <c r="C9" s="176" t="s">
        <v>1180</v>
      </c>
      <c r="D9" s="176" t="s">
        <v>1181</v>
      </c>
      <c r="E9" s="175">
        <v>1</v>
      </c>
      <c r="F9" s="176" t="s">
        <v>1182</v>
      </c>
      <c r="G9" s="175">
        <v>1</v>
      </c>
      <c r="H9" s="22" t="str">
        <f>"&amp;ref("&amp;T($J9)&amp;".jpg,,,title="&amp;T($J9)&amp;",alt="&amp;T($J9)&amp;")"</f>
        <v>&amp;ref(黄銅の塊
[三級].jpg,,,title=黄銅の塊
[三級],alt=黄銅の塊
[三級])</v>
      </c>
      <c r="I9" s="175">
        <v>8</v>
      </c>
      <c r="J9" s="176" t="s">
        <v>1183</v>
      </c>
      <c r="K9" s="175" t="str">
        <f>"&amp;ref("&amp;T($L9)&amp;"["&amp;T($M9)&amp;"]"&amp;".jpg,,,title="&amp;T($L9)&amp;"["&amp;T($M9)&amp;"]"&amp;",alt="&amp;T($L9)&amp;"["&amp;T($M9)&amp;"]"&amp;")"</f>
        <v>&amp;ref(黄銅の塊[一級].jpg,,,title=黄銅の塊[一級],alt=黄銅の塊[一級])</v>
      </c>
      <c r="L9" s="174" t="s">
        <v>1192</v>
      </c>
      <c r="M9" s="174" t="s">
        <v>1193</v>
      </c>
      <c r="N9" s="175">
        <v>1</v>
      </c>
      <c r="O9" s="183">
        <v>0.1</v>
      </c>
      <c r="P9" s="175" t="str">
        <f>"&amp;ref("&amp;T($Q9)&amp;".jpg,,,title="&amp;T($Q9)&amp;",alt="&amp;T($Q9)&amp;")"</f>
        <v>&amp;ref(黄銅鉱石.jpg,,,title=黄銅鉱石,alt=黄銅鉱石)</v>
      </c>
      <c r="Q9" s="175" t="s">
        <v>1185</v>
      </c>
      <c r="R9" s="175">
        <v>1</v>
      </c>
      <c r="S9" s="175" t="str">
        <f>"&amp;ref("&amp;T($T9)&amp;".jpg,,,title="&amp;T($T9)&amp;",alt="&amp;T($T9)&amp;")"</f>
        <v>&amp;ref(木炭.jpg,,,title=木炭,alt=木炭)</v>
      </c>
      <c r="T9" s="174" t="s">
        <v>1190</v>
      </c>
      <c r="U9" s="175">
        <v>1</v>
      </c>
      <c r="V9" s="176" t="s">
        <v>1226</v>
      </c>
      <c r="W9" s="182" t="s">
        <v>1612</v>
      </c>
      <c r="X9" s="184" t="s">
        <v>1188</v>
      </c>
      <c r="Y9" s="175">
        <v>1</v>
      </c>
      <c r="Z9" s="176" t="s">
        <v>1191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</row>
    <row r="10" spans="1:90" s="15" customFormat="1" ht="3" customHeight="1">
      <c r="A10" s="9"/>
      <c r="B10" s="307"/>
      <c r="C10" s="307"/>
      <c r="D10" s="307"/>
      <c r="E10" s="181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</row>
    <row r="11" spans="1:90" s="15" customFormat="1" ht="3" customHeight="1">
      <c r="A11" s="9"/>
      <c r="B11" s="307"/>
      <c r="C11" s="307"/>
      <c r="D11" s="307"/>
      <c r="E11" s="181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</row>
    <row r="12" spans="1:90" s="15" customFormat="1" ht="28.5" customHeight="1">
      <c r="A12" s="9"/>
      <c r="B12" s="21"/>
      <c r="C12" s="176" t="s">
        <v>1180</v>
      </c>
      <c r="D12" s="176" t="s">
        <v>1181</v>
      </c>
      <c r="E12" s="175">
        <v>2</v>
      </c>
      <c r="F12" s="176" t="s">
        <v>1182</v>
      </c>
      <c r="G12" s="175">
        <v>10</v>
      </c>
      <c r="H12" s="22" t="str">
        <f>"&amp;ref("&amp;T($J12)&amp;".jpg,,,title="&amp;T($J12)&amp;",alt="&amp;T($J12)&amp;")"</f>
        <v>&amp;ref(青銅.jpg,,,title=青銅,alt=青銅)</v>
      </c>
      <c r="I12" s="175">
        <v>8</v>
      </c>
      <c r="J12" s="176" t="s">
        <v>1605</v>
      </c>
      <c r="K12" s="175" t="str">
        <f aca="true" t="shared" si="0" ref="K12:K22">"&amp;ref("&amp;T($L12)&amp;"["&amp;T($M12)&amp;"]"&amp;".jpg,,,title="&amp;T($L12)&amp;"["&amp;T($M12)&amp;"]"&amp;",alt="&amp;T($L12)&amp;"["&amp;T($M12)&amp;"]"&amp;")"</f>
        <v>&amp;ref(青銅の塊[三級].jpg,,,title=青銅の塊[三級],alt=青銅の塊[三級])</v>
      </c>
      <c r="L12" s="175" t="s">
        <v>1227</v>
      </c>
      <c r="M12" s="175" t="s">
        <v>1184</v>
      </c>
      <c r="N12" s="175">
        <v>1</v>
      </c>
      <c r="O12" s="183">
        <v>1</v>
      </c>
      <c r="P12" s="175" t="str">
        <f aca="true" t="shared" si="1" ref="P12:P22">"&amp;ref("&amp;T($Q12)&amp;".jpg,,,title="&amp;T($Q12)&amp;",alt="&amp;T($Q12)&amp;")"</f>
        <v>&amp;ref(青銅鉱石.jpg,,,title=青銅鉱石,alt=青銅鉱石)</v>
      </c>
      <c r="Q12" s="175" t="s">
        <v>1228</v>
      </c>
      <c r="R12" s="175">
        <v>1</v>
      </c>
      <c r="S12" s="175" t="str">
        <f aca="true" t="shared" si="2" ref="S12:S22">"&amp;ref("&amp;T($T12)&amp;".jpg,,,title="&amp;T($T12)&amp;",alt="&amp;T($T12)&amp;")"</f>
        <v>&amp;ref(木炭片.jpg,,,title=木炭片,alt=木炭片)</v>
      </c>
      <c r="T12" s="175" t="s">
        <v>1186</v>
      </c>
      <c r="U12" s="175">
        <v>1</v>
      </c>
      <c r="V12" s="176" t="s">
        <v>1187</v>
      </c>
      <c r="W12" s="182" t="s">
        <v>1612</v>
      </c>
      <c r="X12" s="184">
        <v>1</v>
      </c>
      <c r="Y12" s="175">
        <v>1</v>
      </c>
      <c r="Z12" s="175" t="s">
        <v>1196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</row>
    <row r="13" spans="1:90" s="15" customFormat="1" ht="6" customHeight="1">
      <c r="A13" s="9"/>
      <c r="B13" s="42"/>
      <c r="C13" s="42"/>
      <c r="D13" s="42"/>
      <c r="E13" s="42"/>
      <c r="F13" s="42"/>
      <c r="G13" s="70"/>
      <c r="H13" s="42"/>
      <c r="I13" s="42"/>
      <c r="J13" s="42"/>
      <c r="K13" s="42"/>
      <c r="L13" s="42"/>
      <c r="M13" s="42"/>
      <c r="N13" s="192"/>
      <c r="O13" s="42"/>
      <c r="P13" s="42"/>
      <c r="Q13" s="42"/>
      <c r="R13" s="42"/>
      <c r="S13" s="42"/>
      <c r="T13" s="42"/>
      <c r="U13" s="42"/>
      <c r="V13" s="42"/>
      <c r="W13" s="193"/>
      <c r="X13" s="42"/>
      <c r="Y13" s="26"/>
      <c r="Z13" s="175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</row>
    <row r="14" spans="1:90" s="15" customFormat="1" ht="28.5" customHeight="1">
      <c r="A14" s="9"/>
      <c r="B14" s="21"/>
      <c r="C14" s="176" t="s">
        <v>1180</v>
      </c>
      <c r="D14" s="176" t="s">
        <v>1181</v>
      </c>
      <c r="E14" s="175">
        <v>2</v>
      </c>
      <c r="F14" s="176" t="s">
        <v>1182</v>
      </c>
      <c r="G14" s="175">
        <v>10</v>
      </c>
      <c r="H14" s="22" t="str">
        <f aca="true" t="shared" si="3" ref="H14:H22">"&amp;ref("&amp;T($J14)&amp;".jpg,,,title="&amp;T($J14)&amp;",alt="&amp;T($J14)&amp;")"</f>
        <v>&amp;ref(青銅.jpg,,,title=青銅,alt=青銅)</v>
      </c>
      <c r="I14" s="175">
        <v>8</v>
      </c>
      <c r="J14" s="176" t="s">
        <v>1605</v>
      </c>
      <c r="K14" s="175" t="str">
        <f t="shared" si="0"/>
        <v>&amp;ref(青銅の塊[二級].jpg,,,title=青銅の塊[二級],alt=青銅の塊[二級])</v>
      </c>
      <c r="L14" s="174" t="s">
        <v>1280</v>
      </c>
      <c r="M14" s="174" t="s">
        <v>1189</v>
      </c>
      <c r="N14" s="175">
        <v>1</v>
      </c>
      <c r="O14" s="183">
        <v>0.9</v>
      </c>
      <c r="P14" s="175" t="str">
        <f t="shared" si="1"/>
        <v>&amp;ref(青銅鉱石.jpg,,,title=青銅鉱石,alt=青銅鉱石)</v>
      </c>
      <c r="Q14" s="175" t="s">
        <v>1228</v>
      </c>
      <c r="R14" s="175">
        <v>1</v>
      </c>
      <c r="S14" s="175" t="str">
        <f t="shared" si="2"/>
        <v>&amp;ref(灰木炭.jpg,,,title=灰木炭,alt=灰木炭)</v>
      </c>
      <c r="T14" s="174" t="s">
        <v>1197</v>
      </c>
      <c r="U14" s="175">
        <v>1</v>
      </c>
      <c r="V14" s="176" t="s">
        <v>1187</v>
      </c>
      <c r="W14" s="182" t="s">
        <v>1612</v>
      </c>
      <c r="X14" s="184">
        <v>1</v>
      </c>
      <c r="Y14" s="175">
        <v>1</v>
      </c>
      <c r="Z14" s="176" t="s">
        <v>1198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</row>
    <row r="15" spans="1:90" s="15" customFormat="1" ht="28.5" customHeight="1">
      <c r="A15" s="9"/>
      <c r="B15" s="21"/>
      <c r="C15" s="176" t="s">
        <v>1180</v>
      </c>
      <c r="D15" s="176" t="s">
        <v>1181</v>
      </c>
      <c r="E15" s="175">
        <v>2</v>
      </c>
      <c r="F15" s="176" t="s">
        <v>1182</v>
      </c>
      <c r="G15" s="175">
        <v>10</v>
      </c>
      <c r="H15" s="22" t="str">
        <f t="shared" si="3"/>
        <v>&amp;ref(青銅.jpg,,,title=青銅,alt=青銅)</v>
      </c>
      <c r="I15" s="175">
        <v>8</v>
      </c>
      <c r="J15" s="176" t="s">
        <v>1605</v>
      </c>
      <c r="K15" s="175" t="str">
        <f t="shared" si="0"/>
        <v>&amp;ref(青銅の塊[一級].jpg,,,title=青銅の塊[一級],alt=青銅の塊[一級])</v>
      </c>
      <c r="L15" s="174" t="s">
        <v>1280</v>
      </c>
      <c r="M15" s="174" t="s">
        <v>1193</v>
      </c>
      <c r="N15" s="175">
        <v>1</v>
      </c>
      <c r="O15" s="183">
        <v>0.1</v>
      </c>
      <c r="P15" s="175" t="str">
        <f t="shared" si="1"/>
        <v>&amp;ref(青銅鉱石.jpg,,,title=青銅鉱石,alt=青銅鉱石)</v>
      </c>
      <c r="Q15" s="175" t="s">
        <v>1228</v>
      </c>
      <c r="R15" s="175">
        <v>1</v>
      </c>
      <c r="S15" s="175" t="str">
        <f t="shared" si="2"/>
        <v>&amp;ref(灰木炭.jpg,,,title=灰木炭,alt=灰木炭)</v>
      </c>
      <c r="T15" s="174" t="s">
        <v>1197</v>
      </c>
      <c r="U15" s="175">
        <v>1</v>
      </c>
      <c r="V15" s="176" t="s">
        <v>1187</v>
      </c>
      <c r="W15" s="182" t="s">
        <v>1612</v>
      </c>
      <c r="X15" s="184">
        <v>1</v>
      </c>
      <c r="Y15" s="175">
        <v>1</v>
      </c>
      <c r="Z15" s="176" t="s">
        <v>1198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</row>
    <row r="16" spans="1:90" s="15" customFormat="1" ht="6" customHeight="1">
      <c r="A16" s="9"/>
      <c r="B16" s="42"/>
      <c r="C16" s="42"/>
      <c r="D16" s="42"/>
      <c r="E16" s="42"/>
      <c r="F16" s="42"/>
      <c r="G16" s="70"/>
      <c r="H16" s="42"/>
      <c r="I16" s="42"/>
      <c r="J16" s="42"/>
      <c r="K16" s="42"/>
      <c r="L16" s="42"/>
      <c r="M16" s="42"/>
      <c r="N16" s="192"/>
      <c r="O16" s="42"/>
      <c r="P16" s="42"/>
      <c r="Q16" s="42"/>
      <c r="R16" s="42"/>
      <c r="S16" s="42"/>
      <c r="T16" s="42"/>
      <c r="U16" s="42"/>
      <c r="V16" s="42"/>
      <c r="W16" s="193"/>
      <c r="X16" s="42"/>
      <c r="Y16" s="26"/>
      <c r="Z16" s="175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</row>
    <row r="17" spans="1:90" s="15" customFormat="1" ht="28.5" customHeight="1">
      <c r="A17" s="9"/>
      <c r="B17" s="21"/>
      <c r="C17" s="176" t="s">
        <v>1180</v>
      </c>
      <c r="D17" s="176" t="s">
        <v>1181</v>
      </c>
      <c r="E17" s="175">
        <v>2</v>
      </c>
      <c r="F17" s="176" t="s">
        <v>1182</v>
      </c>
      <c r="G17" s="175">
        <v>10</v>
      </c>
      <c r="H17" s="22" t="str">
        <f t="shared" si="3"/>
        <v>&amp;ref(青銅.jpg,,,title=青銅,alt=青銅)</v>
      </c>
      <c r="I17" s="175">
        <v>8</v>
      </c>
      <c r="J17" s="176" t="s">
        <v>1605</v>
      </c>
      <c r="K17" s="175" t="str">
        <f t="shared" si="0"/>
        <v>&amp;ref(青銅の塊[二級].jpg,,,title=青銅の塊[二級],alt=青銅の塊[二級])</v>
      </c>
      <c r="L17" s="174" t="s">
        <v>1344</v>
      </c>
      <c r="M17" s="174" t="s">
        <v>1189</v>
      </c>
      <c r="N17" s="175">
        <v>1</v>
      </c>
      <c r="O17" s="183">
        <v>0.8</v>
      </c>
      <c r="P17" s="175" t="str">
        <f t="shared" si="1"/>
        <v>&amp;ref(青銅鉱石.jpg,,,title=青銅鉱石,alt=青銅鉱石)</v>
      </c>
      <c r="Q17" s="175" t="s">
        <v>1228</v>
      </c>
      <c r="R17" s="175">
        <v>1</v>
      </c>
      <c r="S17" s="175" t="str">
        <f t="shared" si="2"/>
        <v>&amp;ref(上木炭.jpg,,,title=上木炭,alt=上木炭)</v>
      </c>
      <c r="T17" s="174" t="s">
        <v>1345</v>
      </c>
      <c r="U17" s="175">
        <v>1</v>
      </c>
      <c r="V17" s="176" t="s">
        <v>1194</v>
      </c>
      <c r="W17" s="182" t="s">
        <v>1612</v>
      </c>
      <c r="X17" s="184">
        <v>1</v>
      </c>
      <c r="Y17" s="175">
        <v>1</v>
      </c>
      <c r="Z17" s="176" t="s">
        <v>1199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</row>
    <row r="18" spans="1:90" s="15" customFormat="1" ht="28.5" customHeight="1">
      <c r="A18" s="9"/>
      <c r="B18" s="21"/>
      <c r="C18" s="176" t="s">
        <v>1180</v>
      </c>
      <c r="D18" s="176" t="s">
        <v>1181</v>
      </c>
      <c r="E18" s="175">
        <v>2</v>
      </c>
      <c r="F18" s="176" t="s">
        <v>1182</v>
      </c>
      <c r="G18" s="175">
        <v>10</v>
      </c>
      <c r="H18" s="22" t="str">
        <f t="shared" si="3"/>
        <v>&amp;ref(青銅.jpg,,,title=青銅,alt=青銅)</v>
      </c>
      <c r="I18" s="175">
        <v>8</v>
      </c>
      <c r="J18" s="176" t="s">
        <v>1605</v>
      </c>
      <c r="K18" s="175" t="str">
        <f t="shared" si="0"/>
        <v>&amp;ref(青銅の塊[一級].jpg,,,title=青銅の塊[一級],alt=青銅の塊[一級])</v>
      </c>
      <c r="L18" s="174" t="s">
        <v>1280</v>
      </c>
      <c r="M18" s="174" t="s">
        <v>1193</v>
      </c>
      <c r="N18" s="175">
        <v>1</v>
      </c>
      <c r="O18" s="183">
        <v>0.1</v>
      </c>
      <c r="P18" s="175" t="str">
        <f t="shared" si="1"/>
        <v>&amp;ref(青銅鉱石.jpg,,,title=青銅鉱石,alt=青銅鉱石)</v>
      </c>
      <c r="Q18" s="175" t="s">
        <v>1228</v>
      </c>
      <c r="R18" s="175">
        <v>1</v>
      </c>
      <c r="S18" s="175" t="str">
        <f t="shared" si="2"/>
        <v>&amp;ref(上木炭.jpg,,,title=上木炭,alt=上木炭)</v>
      </c>
      <c r="T18" s="174" t="s">
        <v>1279</v>
      </c>
      <c r="U18" s="175">
        <v>1</v>
      </c>
      <c r="V18" s="176" t="s">
        <v>1194</v>
      </c>
      <c r="W18" s="182" t="s">
        <v>1612</v>
      </c>
      <c r="X18" s="184">
        <v>1</v>
      </c>
      <c r="Y18" s="175">
        <v>1</v>
      </c>
      <c r="Z18" s="176" t="s">
        <v>1199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</row>
    <row r="19" spans="1:90" s="15" customFormat="1" ht="6" customHeight="1">
      <c r="A19" s="9"/>
      <c r="B19" s="42"/>
      <c r="C19" s="42"/>
      <c r="D19" s="42"/>
      <c r="E19" s="42"/>
      <c r="F19" s="42"/>
      <c r="G19" s="70"/>
      <c r="H19" s="42"/>
      <c r="I19" s="42"/>
      <c r="J19" s="42"/>
      <c r="K19" s="42"/>
      <c r="L19" s="42"/>
      <c r="M19" s="42"/>
      <c r="N19" s="192"/>
      <c r="O19" s="42"/>
      <c r="P19" s="42"/>
      <c r="Q19" s="42"/>
      <c r="R19" s="42"/>
      <c r="S19" s="42"/>
      <c r="T19" s="42"/>
      <c r="U19" s="42"/>
      <c r="V19" s="42"/>
      <c r="W19" s="193"/>
      <c r="X19" s="42"/>
      <c r="Y19" s="26"/>
      <c r="Z19" s="175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</row>
    <row r="20" spans="1:90" s="15" customFormat="1" ht="28.5" customHeight="1">
      <c r="A20" s="9"/>
      <c r="B20" s="21"/>
      <c r="C20" s="176" t="s">
        <v>1180</v>
      </c>
      <c r="D20" s="176" t="s">
        <v>1181</v>
      </c>
      <c r="E20" s="175">
        <v>2</v>
      </c>
      <c r="F20" s="176" t="s">
        <v>1182</v>
      </c>
      <c r="G20" s="175">
        <v>10</v>
      </c>
      <c r="H20" s="22" t="str">
        <f t="shared" si="3"/>
        <v>&amp;ref(青銅.jpg,,,title=青銅,alt=青銅)</v>
      </c>
      <c r="I20" s="175">
        <v>8</v>
      </c>
      <c r="J20" s="176" t="s">
        <v>1605</v>
      </c>
      <c r="K20" s="175" t="str">
        <f t="shared" si="0"/>
        <v>&amp;ref(青銅の塊[一級].jpg,,,title=青銅の塊[一級],alt=青銅の塊[一級])</v>
      </c>
      <c r="L20" s="174" t="s">
        <v>1344</v>
      </c>
      <c r="M20" s="174" t="s">
        <v>1193</v>
      </c>
      <c r="N20" s="175">
        <v>1</v>
      </c>
      <c r="O20" s="183">
        <v>1</v>
      </c>
      <c r="P20" s="175" t="str">
        <f t="shared" si="1"/>
        <v>&amp;ref(青銅鉱石.jpg,,,title=青銅鉱石,alt=青銅鉱石)</v>
      </c>
      <c r="Q20" s="175" t="s">
        <v>1228</v>
      </c>
      <c r="R20" s="175">
        <v>1</v>
      </c>
      <c r="S20" s="175" t="str">
        <f t="shared" si="2"/>
        <v>&amp;ref(精霊炭.jpg,,,title=精霊炭,alt=精霊炭)</v>
      </c>
      <c r="T20" s="174" t="s">
        <v>1195</v>
      </c>
      <c r="U20" s="175">
        <v>1</v>
      </c>
      <c r="V20" s="176" t="s">
        <v>1194</v>
      </c>
      <c r="W20" s="182" t="s">
        <v>1612</v>
      </c>
      <c r="X20" s="184">
        <v>1</v>
      </c>
      <c r="Y20" s="175">
        <v>1</v>
      </c>
      <c r="Z20" s="176" t="s">
        <v>1199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</row>
    <row r="21" spans="1:90" s="15" customFormat="1" ht="6" customHeight="1">
      <c r="A21" s="9"/>
      <c r="B21" s="42"/>
      <c r="C21" s="42"/>
      <c r="D21" s="42"/>
      <c r="E21" s="42"/>
      <c r="F21" s="42"/>
      <c r="G21" s="70"/>
      <c r="H21" s="42"/>
      <c r="I21" s="42"/>
      <c r="J21" s="42"/>
      <c r="K21" s="42"/>
      <c r="L21" s="42"/>
      <c r="M21" s="42"/>
      <c r="N21" s="192"/>
      <c r="O21" s="42"/>
      <c r="P21" s="42"/>
      <c r="Q21" s="42"/>
      <c r="R21" s="42"/>
      <c r="S21" s="42"/>
      <c r="T21" s="42"/>
      <c r="U21" s="42"/>
      <c r="V21" s="42"/>
      <c r="W21" s="193"/>
      <c r="X21" s="42"/>
      <c r="Y21" s="26"/>
      <c r="Z21" s="175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</row>
    <row r="22" spans="1:90" s="15" customFormat="1" ht="28.5" customHeight="1">
      <c r="A22" s="9"/>
      <c r="B22" s="21"/>
      <c r="C22" s="176" t="s">
        <v>1180</v>
      </c>
      <c r="D22" s="176" t="s">
        <v>1181</v>
      </c>
      <c r="E22" s="175">
        <v>2</v>
      </c>
      <c r="F22" s="176" t="s">
        <v>1182</v>
      </c>
      <c r="G22" s="175">
        <v>10</v>
      </c>
      <c r="H22" s="22" t="str">
        <f t="shared" si="3"/>
        <v>&amp;ref(青銅.jpg,,,title=青銅,alt=青銅)</v>
      </c>
      <c r="I22" s="175">
        <v>8</v>
      </c>
      <c r="J22" s="176" t="s">
        <v>1605</v>
      </c>
      <c r="K22" s="175" t="str">
        <f t="shared" si="0"/>
        <v>&amp;ref(青銅の塊[特急].jpg,,,title=青銅の塊[特急],alt=青銅の塊[特急])</v>
      </c>
      <c r="L22" s="151" t="s">
        <v>1227</v>
      </c>
      <c r="M22" s="151" t="s">
        <v>204</v>
      </c>
      <c r="N22" s="175">
        <v>1</v>
      </c>
      <c r="O22" s="183">
        <v>1</v>
      </c>
      <c r="P22" s="175" t="str">
        <f t="shared" si="1"/>
        <v>&amp;ref(青銅鉱石.jpg,,,title=青銅鉱石,alt=青銅鉱石)</v>
      </c>
      <c r="Q22" s="175" t="s">
        <v>1228</v>
      </c>
      <c r="R22" s="175">
        <v>1</v>
      </c>
      <c r="S22" s="175" t="str">
        <f t="shared" si="2"/>
        <v>&amp;ref(仙神炭.jpg,,,title=仙神炭,alt=仙神炭)</v>
      </c>
      <c r="T22" s="151" t="s">
        <v>1229</v>
      </c>
      <c r="U22" s="175">
        <v>1</v>
      </c>
      <c r="V22" s="176" t="s">
        <v>1194</v>
      </c>
      <c r="W22" s="182" t="s">
        <v>1612</v>
      </c>
      <c r="X22" s="184">
        <v>1</v>
      </c>
      <c r="Y22" s="175">
        <v>1</v>
      </c>
      <c r="Z22" s="176" t="s">
        <v>1199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</row>
    <row r="23" spans="1:90" s="15" customFormat="1" ht="3" customHeight="1">
      <c r="A23" s="9"/>
      <c r="B23" s="307"/>
      <c r="C23" s="307"/>
      <c r="D23" s="307"/>
      <c r="E23" s="181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</row>
    <row r="24" spans="1:90" s="15" customFormat="1" ht="3" customHeight="1">
      <c r="A24" s="9"/>
      <c r="B24" s="307"/>
      <c r="C24" s="307"/>
      <c r="D24" s="307"/>
      <c r="E24" s="181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</row>
    <row r="25" spans="1:90" s="15" customFormat="1" ht="28.5" customHeight="1">
      <c r="A25" s="9"/>
      <c r="B25" s="21"/>
      <c r="C25" s="176" t="s">
        <v>1180</v>
      </c>
      <c r="D25" s="176" t="s">
        <v>1181</v>
      </c>
      <c r="E25" s="175">
        <v>3</v>
      </c>
      <c r="F25" s="176" t="s">
        <v>1200</v>
      </c>
      <c r="G25" s="175">
        <v>30</v>
      </c>
      <c r="H25" s="22" t="str">
        <f>"&amp;ref("&amp;T($J25)&amp;".jpg,,,title="&amp;T($J25)&amp;",alt="&amp;T($J25)&amp;")"</f>
        <v>&amp;ref(鉄.jpg,,,title=鉄,alt=鉄)</v>
      </c>
      <c r="I25" s="175">
        <v>20</v>
      </c>
      <c r="J25" s="176" t="s">
        <v>1604</v>
      </c>
      <c r="K25" s="175" t="str">
        <f aca="true" t="shared" si="4" ref="K25:K33">"&amp;ref("&amp;T($L25)&amp;"["&amp;T($M25)&amp;"]"&amp;".jpg,,,title="&amp;T($L25)&amp;"["&amp;T($M25)&amp;"]"&amp;",alt="&amp;T($L25)&amp;"["&amp;T($M25)&amp;"]"&amp;")"</f>
        <v>&amp;ref(鉄の塊[三級].jpg,,,title=鉄の塊[三級],alt=鉄の塊[三級])</v>
      </c>
      <c r="L25" s="175" t="s">
        <v>1230</v>
      </c>
      <c r="M25" s="175" t="s">
        <v>1184</v>
      </c>
      <c r="N25" s="175">
        <v>1</v>
      </c>
      <c r="O25" s="183">
        <v>1</v>
      </c>
      <c r="P25" s="175" t="str">
        <f aca="true" t="shared" si="5" ref="P25:P35">"&amp;ref("&amp;T($Q25)&amp;".jpg,,,title="&amp;T($Q25)&amp;",alt="&amp;T($Q25)&amp;")"</f>
        <v>&amp;ref(赤鉄鉱石.jpg,,,title=赤鉄鉱石,alt=赤鉄鉱石)</v>
      </c>
      <c r="Q25" s="175" t="s">
        <v>1231</v>
      </c>
      <c r="R25" s="175">
        <v>1</v>
      </c>
      <c r="S25" s="175" t="str">
        <f aca="true" t="shared" si="6" ref="S25:S35">"&amp;ref("&amp;T($T25)&amp;".jpg,,,title="&amp;T($T25)&amp;",alt="&amp;T($T25)&amp;")"</f>
        <v>&amp;ref(木炭片.jpg,,,title=木炭片,alt=木炭片)</v>
      </c>
      <c r="T25" s="175" t="s">
        <v>1186</v>
      </c>
      <c r="U25" s="175">
        <v>2</v>
      </c>
      <c r="V25" s="176" t="s">
        <v>1187</v>
      </c>
      <c r="W25" s="182" t="s">
        <v>1612</v>
      </c>
      <c r="X25" s="184">
        <v>1</v>
      </c>
      <c r="Y25" s="175">
        <v>1</v>
      </c>
      <c r="Z25" s="175" t="s">
        <v>1210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</row>
    <row r="26" spans="1:90" s="15" customFormat="1" ht="6" customHeight="1">
      <c r="A26" s="9"/>
      <c r="B26" s="42"/>
      <c r="C26" s="42"/>
      <c r="D26" s="42"/>
      <c r="E26" s="42"/>
      <c r="F26" s="42"/>
      <c r="G26" s="70"/>
      <c r="H26" s="42"/>
      <c r="I26" s="42"/>
      <c r="J26" s="42"/>
      <c r="K26" s="42"/>
      <c r="L26" s="42"/>
      <c r="M26" s="42"/>
      <c r="N26" s="192"/>
      <c r="O26" s="42"/>
      <c r="P26" s="42"/>
      <c r="Q26" s="42"/>
      <c r="R26" s="42"/>
      <c r="S26" s="42"/>
      <c r="T26" s="42"/>
      <c r="U26" s="42"/>
      <c r="V26" s="42"/>
      <c r="W26" s="193"/>
      <c r="X26" s="42"/>
      <c r="Y26" s="26"/>
      <c r="Z26" s="175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</row>
    <row r="27" spans="1:90" s="15" customFormat="1" ht="28.5" customHeight="1">
      <c r="A27" s="9"/>
      <c r="B27" s="21"/>
      <c r="C27" s="176" t="s">
        <v>1180</v>
      </c>
      <c r="D27" s="176" t="s">
        <v>1181</v>
      </c>
      <c r="E27" s="175">
        <v>3</v>
      </c>
      <c r="F27" s="176" t="s">
        <v>1200</v>
      </c>
      <c r="G27" s="175">
        <v>30</v>
      </c>
      <c r="H27" s="22" t="str">
        <f aca="true" t="shared" si="7" ref="H27:H35">"&amp;ref("&amp;T($J27)&amp;".jpg,,,title="&amp;T($J27)&amp;",alt="&amp;T($J27)&amp;")"</f>
        <v>&amp;ref(鉄.jpg,,,title=鉄,alt=鉄)</v>
      </c>
      <c r="I27" s="175">
        <v>20</v>
      </c>
      <c r="J27" s="176" t="s">
        <v>1604</v>
      </c>
      <c r="K27" s="175" t="str">
        <f t="shared" si="4"/>
        <v>&amp;ref(鉄の塊[二級].jpg,,,title=鉄の塊[二級],alt=鉄の塊[二級])</v>
      </c>
      <c r="L27" s="174" t="s">
        <v>1346</v>
      </c>
      <c r="M27" s="174" t="s">
        <v>1189</v>
      </c>
      <c r="N27" s="175">
        <v>1</v>
      </c>
      <c r="O27" s="183">
        <v>0.9</v>
      </c>
      <c r="P27" s="175" t="str">
        <f t="shared" si="5"/>
        <v>&amp;ref(赤鉄鉱石.jpg,,,title=赤鉄鉱石,alt=赤鉄鉱石)</v>
      </c>
      <c r="Q27" s="175" t="s">
        <v>1231</v>
      </c>
      <c r="R27" s="175">
        <v>1</v>
      </c>
      <c r="S27" s="175" t="str">
        <f t="shared" si="6"/>
        <v>&amp;ref(灰木炭.jpg,,,title=灰木炭,alt=灰木炭)</v>
      </c>
      <c r="T27" s="174" t="s">
        <v>1197</v>
      </c>
      <c r="U27" s="175">
        <v>2</v>
      </c>
      <c r="V27" s="176" t="s">
        <v>1187</v>
      </c>
      <c r="W27" s="182" t="s">
        <v>1612</v>
      </c>
      <c r="X27" s="184">
        <v>1</v>
      </c>
      <c r="Y27" s="175">
        <v>1</v>
      </c>
      <c r="Z27" s="176" t="s">
        <v>1212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</row>
    <row r="28" spans="1:90" s="15" customFormat="1" ht="28.5" customHeight="1">
      <c r="A28" s="9"/>
      <c r="B28" s="21"/>
      <c r="C28" s="176" t="s">
        <v>1180</v>
      </c>
      <c r="D28" s="176" t="s">
        <v>1181</v>
      </c>
      <c r="E28" s="175">
        <v>3</v>
      </c>
      <c r="F28" s="176" t="s">
        <v>1200</v>
      </c>
      <c r="G28" s="175">
        <v>30</v>
      </c>
      <c r="H28" s="22" t="str">
        <f t="shared" si="7"/>
        <v>&amp;ref(鉄.jpg,,,title=鉄,alt=鉄)</v>
      </c>
      <c r="I28" s="175">
        <v>20</v>
      </c>
      <c r="J28" s="176" t="s">
        <v>1604</v>
      </c>
      <c r="K28" s="175" t="str">
        <f t="shared" si="4"/>
        <v>&amp;ref(鉄の塊[一級].jpg,,,title=鉄の塊[一級],alt=鉄の塊[一級])</v>
      </c>
      <c r="L28" s="174" t="s">
        <v>1346</v>
      </c>
      <c r="M28" s="174" t="s">
        <v>1193</v>
      </c>
      <c r="N28" s="175">
        <v>1</v>
      </c>
      <c r="O28" s="183">
        <v>0.1</v>
      </c>
      <c r="P28" s="175" t="str">
        <f t="shared" si="5"/>
        <v>&amp;ref(赤鉄鉱石.jpg,,,title=赤鉄鉱石,alt=赤鉄鉱石)</v>
      </c>
      <c r="Q28" s="175" t="s">
        <v>1231</v>
      </c>
      <c r="R28" s="175">
        <v>1</v>
      </c>
      <c r="S28" s="175" t="str">
        <f t="shared" si="6"/>
        <v>&amp;ref(灰木炭.jpg,,,title=灰木炭,alt=灰木炭)</v>
      </c>
      <c r="T28" s="174" t="s">
        <v>1197</v>
      </c>
      <c r="U28" s="175">
        <v>2</v>
      </c>
      <c r="V28" s="176" t="s">
        <v>1187</v>
      </c>
      <c r="W28" s="182" t="s">
        <v>1612</v>
      </c>
      <c r="X28" s="184">
        <v>1</v>
      </c>
      <c r="Y28" s="175">
        <v>1</v>
      </c>
      <c r="Z28" s="176" t="s">
        <v>1212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</row>
    <row r="29" spans="1:90" s="15" customFormat="1" ht="6" customHeight="1">
      <c r="A29" s="9"/>
      <c r="B29" s="42"/>
      <c r="C29" s="42"/>
      <c r="D29" s="42"/>
      <c r="E29" s="42"/>
      <c r="F29" s="42"/>
      <c r="G29" s="70"/>
      <c r="H29" s="42"/>
      <c r="I29" s="42"/>
      <c r="J29" s="42"/>
      <c r="K29" s="42"/>
      <c r="L29" s="42"/>
      <c r="M29" s="42"/>
      <c r="N29" s="192"/>
      <c r="O29" s="42"/>
      <c r="P29" s="42"/>
      <c r="Q29" s="42"/>
      <c r="R29" s="42"/>
      <c r="S29" s="42"/>
      <c r="T29" s="42"/>
      <c r="U29" s="42"/>
      <c r="V29" s="42"/>
      <c r="W29" s="193"/>
      <c r="X29" s="42"/>
      <c r="Y29" s="26"/>
      <c r="Z29" s="175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90" s="15" customFormat="1" ht="28.5" customHeight="1">
      <c r="A30" s="9"/>
      <c r="B30" s="21"/>
      <c r="C30" s="176" t="s">
        <v>1180</v>
      </c>
      <c r="D30" s="176" t="s">
        <v>1181</v>
      </c>
      <c r="E30" s="175">
        <v>3</v>
      </c>
      <c r="F30" s="176" t="s">
        <v>1200</v>
      </c>
      <c r="G30" s="175">
        <v>30</v>
      </c>
      <c r="H30" s="22" t="str">
        <f t="shared" si="7"/>
        <v>&amp;ref(鉄.jpg,,,title=鉄,alt=鉄)</v>
      </c>
      <c r="I30" s="175">
        <v>20</v>
      </c>
      <c r="J30" s="176" t="s">
        <v>1604</v>
      </c>
      <c r="K30" s="175" t="str">
        <f t="shared" si="4"/>
        <v>&amp;ref(鉄の塊[二級].jpg,,,title=鉄の塊[二級],alt=鉄の塊[二級])</v>
      </c>
      <c r="L30" s="174" t="s">
        <v>1347</v>
      </c>
      <c r="M30" s="174" t="s">
        <v>1189</v>
      </c>
      <c r="N30" s="175">
        <v>1</v>
      </c>
      <c r="O30" s="183">
        <v>0.8</v>
      </c>
      <c r="P30" s="175" t="str">
        <f t="shared" si="5"/>
        <v>&amp;ref(赤鉄鉱石.jpg,,,title=赤鉄鉱石,alt=赤鉄鉱石)</v>
      </c>
      <c r="Q30" s="175" t="s">
        <v>1231</v>
      </c>
      <c r="R30" s="175">
        <v>1</v>
      </c>
      <c r="S30" s="175" t="str">
        <f t="shared" si="6"/>
        <v>&amp;ref(上木炭.jpg,,,title=上木炭,alt=上木炭)</v>
      </c>
      <c r="T30" s="174" t="s">
        <v>1345</v>
      </c>
      <c r="U30" s="175">
        <v>2</v>
      </c>
      <c r="V30" s="176" t="s">
        <v>1194</v>
      </c>
      <c r="W30" s="182" t="s">
        <v>1612</v>
      </c>
      <c r="X30" s="184">
        <v>1</v>
      </c>
      <c r="Y30" s="175">
        <v>1</v>
      </c>
      <c r="Z30" s="176" t="s">
        <v>1213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31" spans="1:90" s="15" customFormat="1" ht="28.5" customHeight="1">
      <c r="A31" s="9"/>
      <c r="B31" s="21"/>
      <c r="C31" s="176" t="s">
        <v>1180</v>
      </c>
      <c r="D31" s="176" t="s">
        <v>1181</v>
      </c>
      <c r="E31" s="175">
        <v>3</v>
      </c>
      <c r="F31" s="176" t="s">
        <v>1200</v>
      </c>
      <c r="G31" s="175">
        <v>30</v>
      </c>
      <c r="H31" s="22" t="str">
        <f t="shared" si="7"/>
        <v>&amp;ref(鉄.jpg,,,title=鉄,alt=鉄)</v>
      </c>
      <c r="I31" s="175">
        <v>20</v>
      </c>
      <c r="J31" s="176" t="s">
        <v>1604</v>
      </c>
      <c r="K31" s="175" t="str">
        <f t="shared" si="4"/>
        <v>&amp;ref(鉄の塊[一級].jpg,,,title=鉄の塊[一級],alt=鉄の塊[一級])</v>
      </c>
      <c r="L31" s="174" t="s">
        <v>1346</v>
      </c>
      <c r="M31" s="174" t="s">
        <v>1193</v>
      </c>
      <c r="N31" s="175">
        <v>1</v>
      </c>
      <c r="O31" s="183">
        <v>0.1</v>
      </c>
      <c r="P31" s="175" t="str">
        <f t="shared" si="5"/>
        <v>&amp;ref(赤鉄鉱石.jpg,,,title=赤鉄鉱石,alt=赤鉄鉱石)</v>
      </c>
      <c r="Q31" s="175" t="s">
        <v>1231</v>
      </c>
      <c r="R31" s="175">
        <v>1</v>
      </c>
      <c r="S31" s="175" t="str">
        <f t="shared" si="6"/>
        <v>&amp;ref(上木炭.jpg,,,title=上木炭,alt=上木炭)</v>
      </c>
      <c r="T31" s="174" t="s">
        <v>1279</v>
      </c>
      <c r="U31" s="175">
        <v>2</v>
      </c>
      <c r="V31" s="176" t="s">
        <v>1194</v>
      </c>
      <c r="W31" s="182" t="s">
        <v>1612</v>
      </c>
      <c r="X31" s="184">
        <v>1</v>
      </c>
      <c r="Y31" s="175">
        <v>1</v>
      </c>
      <c r="Z31" s="176" t="s">
        <v>1213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</row>
    <row r="32" spans="1:90" s="15" customFormat="1" ht="6" customHeight="1">
      <c r="A32" s="9"/>
      <c r="B32" s="42"/>
      <c r="C32" s="42"/>
      <c r="D32" s="42"/>
      <c r="E32" s="42"/>
      <c r="F32" s="42"/>
      <c r="G32" s="70"/>
      <c r="H32" s="42"/>
      <c r="I32" s="42"/>
      <c r="J32" s="42"/>
      <c r="K32" s="42"/>
      <c r="L32" s="42"/>
      <c r="M32" s="42"/>
      <c r="N32" s="192"/>
      <c r="O32" s="42"/>
      <c r="P32" s="42"/>
      <c r="Q32" s="42"/>
      <c r="R32" s="42"/>
      <c r="S32" s="42"/>
      <c r="T32" s="42"/>
      <c r="U32" s="42"/>
      <c r="V32" s="42"/>
      <c r="W32" s="193"/>
      <c r="X32" s="42"/>
      <c r="Y32" s="26"/>
      <c r="Z32" s="175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</row>
    <row r="33" spans="1:90" s="15" customFormat="1" ht="28.5" customHeight="1">
      <c r="A33" s="9"/>
      <c r="B33" s="21"/>
      <c r="C33" s="176" t="s">
        <v>1180</v>
      </c>
      <c r="D33" s="176" t="s">
        <v>1181</v>
      </c>
      <c r="E33" s="175">
        <v>3</v>
      </c>
      <c r="F33" s="176" t="s">
        <v>1200</v>
      </c>
      <c r="G33" s="175">
        <v>30</v>
      </c>
      <c r="H33" s="22" t="str">
        <f t="shared" si="7"/>
        <v>&amp;ref(鉄.jpg,,,title=鉄,alt=鉄)</v>
      </c>
      <c r="I33" s="175">
        <v>20</v>
      </c>
      <c r="J33" s="176" t="s">
        <v>1604</v>
      </c>
      <c r="K33" s="175" t="str">
        <f t="shared" si="4"/>
        <v>&amp;ref(鉄の塊[一級].jpg,,,title=鉄の塊[一級],alt=鉄の塊[一級])</v>
      </c>
      <c r="L33" s="174" t="s">
        <v>1347</v>
      </c>
      <c r="M33" s="174" t="s">
        <v>1193</v>
      </c>
      <c r="N33" s="175">
        <v>1</v>
      </c>
      <c r="O33" s="183">
        <v>1</v>
      </c>
      <c r="P33" s="175" t="str">
        <f t="shared" si="5"/>
        <v>&amp;ref(赤鉄鉱石.jpg,,,title=赤鉄鉱石,alt=赤鉄鉱石)</v>
      </c>
      <c r="Q33" s="175" t="s">
        <v>1231</v>
      </c>
      <c r="R33" s="175">
        <v>1</v>
      </c>
      <c r="S33" s="175" t="str">
        <f t="shared" si="6"/>
        <v>&amp;ref(精霊炭.jpg,,,title=精霊炭,alt=精霊炭)</v>
      </c>
      <c r="T33" s="174" t="s">
        <v>1195</v>
      </c>
      <c r="U33" s="175">
        <v>2</v>
      </c>
      <c r="V33" s="176" t="s">
        <v>1194</v>
      </c>
      <c r="W33" s="182" t="s">
        <v>1612</v>
      </c>
      <c r="X33" s="184">
        <v>1</v>
      </c>
      <c r="Y33" s="175">
        <v>1</v>
      </c>
      <c r="Z33" s="176" t="s">
        <v>1213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</row>
    <row r="34" spans="1:90" s="15" customFormat="1" ht="6" customHeight="1">
      <c r="A34" s="9"/>
      <c r="B34" s="42"/>
      <c r="C34" s="42"/>
      <c r="D34" s="42"/>
      <c r="E34" s="42"/>
      <c r="F34" s="42"/>
      <c r="G34" s="70"/>
      <c r="H34" s="42"/>
      <c r="I34" s="42"/>
      <c r="J34" s="42"/>
      <c r="K34" s="42"/>
      <c r="L34" s="42"/>
      <c r="M34" s="42"/>
      <c r="N34" s="192"/>
      <c r="O34" s="42"/>
      <c r="P34" s="42"/>
      <c r="Q34" s="42"/>
      <c r="R34" s="42"/>
      <c r="S34" s="42"/>
      <c r="T34" s="42"/>
      <c r="U34" s="42"/>
      <c r="V34" s="42"/>
      <c r="W34" s="193"/>
      <c r="X34" s="42"/>
      <c r="Y34" s="26"/>
      <c r="Z34" s="175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</row>
    <row r="35" spans="1:90" s="15" customFormat="1" ht="28.5" customHeight="1">
      <c r="A35" s="9"/>
      <c r="B35" s="21"/>
      <c r="C35" s="176" t="s">
        <v>1180</v>
      </c>
      <c r="D35" s="176" t="s">
        <v>1181</v>
      </c>
      <c r="E35" s="175">
        <v>3</v>
      </c>
      <c r="F35" s="176" t="s">
        <v>1200</v>
      </c>
      <c r="G35" s="175">
        <v>30</v>
      </c>
      <c r="H35" s="22" t="str">
        <f t="shared" si="7"/>
        <v>&amp;ref(鉄.jpg,,,title=鉄,alt=鉄)</v>
      </c>
      <c r="I35" s="175">
        <v>20</v>
      </c>
      <c r="J35" s="176" t="s">
        <v>1604</v>
      </c>
      <c r="K35" s="175" t="str">
        <f>"&amp;ref("&amp;T($L35)&amp;"["&amp;T($M35)&amp;"]"&amp;".jpg,,,title="&amp;T($L35)&amp;"["&amp;T($M35)&amp;"]"&amp;",alt="&amp;T($L35)&amp;"["&amp;T($M35)&amp;"]"&amp;")"</f>
        <v>&amp;ref(鉄の塊[特急].jpg,,,title=鉄の塊[特急],alt=鉄の塊[特急])</v>
      </c>
      <c r="L35" s="151" t="s">
        <v>1230</v>
      </c>
      <c r="M35" s="151" t="s">
        <v>204</v>
      </c>
      <c r="N35" s="175">
        <v>1</v>
      </c>
      <c r="O35" s="183">
        <v>1</v>
      </c>
      <c r="P35" s="175" t="str">
        <f t="shared" si="5"/>
        <v>&amp;ref(赤鉄鉱石.jpg,,,title=赤鉄鉱石,alt=赤鉄鉱石)</v>
      </c>
      <c r="Q35" s="175" t="s">
        <v>1231</v>
      </c>
      <c r="R35" s="175">
        <v>1</v>
      </c>
      <c r="S35" s="175" t="str">
        <f t="shared" si="6"/>
        <v>&amp;ref(仙神炭.jpg,,,title=仙神炭,alt=仙神炭)</v>
      </c>
      <c r="T35" s="151" t="s">
        <v>1229</v>
      </c>
      <c r="U35" s="175">
        <v>2</v>
      </c>
      <c r="V35" s="176" t="s">
        <v>1194</v>
      </c>
      <c r="W35" s="182" t="s">
        <v>1612</v>
      </c>
      <c r="X35" s="184">
        <v>1</v>
      </c>
      <c r="Y35" s="175">
        <v>1</v>
      </c>
      <c r="Z35" s="176" t="s">
        <v>1213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</row>
    <row r="36" spans="1:90" s="15" customFormat="1" ht="3" customHeight="1">
      <c r="A36" s="9"/>
      <c r="B36" s="307"/>
      <c r="C36" s="307"/>
      <c r="D36" s="307"/>
      <c r="E36" s="181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</row>
    <row r="37" spans="1:90" s="15" customFormat="1" ht="3" customHeight="1">
      <c r="A37" s="9"/>
      <c r="B37" s="307"/>
      <c r="C37" s="307"/>
      <c r="D37" s="307"/>
      <c r="E37" s="181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</row>
    <row r="38" spans="1:90" s="15" customFormat="1" ht="28.5" customHeight="1">
      <c r="A38" s="9"/>
      <c r="B38" s="21"/>
      <c r="C38" s="176" t="s">
        <v>1180</v>
      </c>
      <c r="D38" s="176" t="s">
        <v>1181</v>
      </c>
      <c r="E38" s="175">
        <v>4</v>
      </c>
      <c r="F38" s="32" t="s">
        <v>1214</v>
      </c>
      <c r="G38" s="175">
        <v>55</v>
      </c>
      <c r="H38" s="22" t="str">
        <f>"&amp;ref("&amp;T($J38)&amp;".jpg,,,title="&amp;T($J38)&amp;",alt="&amp;T($J38)&amp;")"</f>
        <v>&amp;ref(鋼.jpg,,,title=鋼,alt=鋼)</v>
      </c>
      <c r="I38" s="175">
        <v>34</v>
      </c>
      <c r="J38" s="176" t="s">
        <v>1603</v>
      </c>
      <c r="K38" s="175" t="str">
        <f aca="true" t="shared" si="8" ref="K38:K46">"&amp;ref("&amp;T($L38)&amp;"["&amp;T($M38)&amp;"]"&amp;".jpg,,,title="&amp;T($L38)&amp;"["&amp;T($M38)&amp;"]"&amp;",alt="&amp;T($L38)&amp;"["&amp;T($M38)&amp;"]"&amp;")"</f>
        <v>&amp;ref(鋼の塊[三級].jpg,,,title=鋼の塊[三級],alt=鋼の塊[三級])</v>
      </c>
      <c r="L38" s="175" t="s">
        <v>1232</v>
      </c>
      <c r="M38" s="175" t="s">
        <v>1184</v>
      </c>
      <c r="N38" s="175">
        <v>1</v>
      </c>
      <c r="O38" s="183">
        <v>1</v>
      </c>
      <c r="P38" s="175" t="str">
        <f aca="true" t="shared" si="9" ref="P38:P48">"&amp;ref("&amp;T($Q38)&amp;".jpg,,,title="&amp;T($Q38)&amp;",alt="&amp;T($Q38)&amp;")"</f>
        <v>&amp;ref(菱鉄鉱石.jpg,,,title=菱鉄鉱石,alt=菱鉄鉱石)</v>
      </c>
      <c r="Q38" s="175" t="s">
        <v>1233</v>
      </c>
      <c r="R38" s="175">
        <v>1</v>
      </c>
      <c r="S38" s="175" t="str">
        <f aca="true" t="shared" si="10" ref="S38:S48">"&amp;ref("&amp;T($T38)&amp;".jpg,,,title="&amp;T($T38)&amp;",alt="&amp;T($T38)&amp;")"</f>
        <v>&amp;ref(木炭片.jpg,,,title=木炭片,alt=木炭片)</v>
      </c>
      <c r="T38" s="175" t="s">
        <v>1186</v>
      </c>
      <c r="U38" s="175">
        <v>2</v>
      </c>
      <c r="V38" s="176" t="s">
        <v>1187</v>
      </c>
      <c r="W38" s="182" t="s">
        <v>1612</v>
      </c>
      <c r="X38" s="184">
        <v>1</v>
      </c>
      <c r="Y38" s="175">
        <v>1</v>
      </c>
      <c r="Z38" s="22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</row>
    <row r="39" spans="1:90" s="15" customFormat="1" ht="6" customHeight="1">
      <c r="A39" s="9"/>
      <c r="B39" s="42"/>
      <c r="C39" s="42"/>
      <c r="D39" s="42"/>
      <c r="E39" s="42"/>
      <c r="F39" s="42"/>
      <c r="G39" s="70"/>
      <c r="H39" s="42"/>
      <c r="I39" s="42"/>
      <c r="J39" s="42"/>
      <c r="K39" s="42"/>
      <c r="L39" s="42"/>
      <c r="M39" s="42"/>
      <c r="N39" s="192"/>
      <c r="O39" s="42"/>
      <c r="P39" s="42"/>
      <c r="Q39" s="42"/>
      <c r="R39" s="42"/>
      <c r="S39" s="42"/>
      <c r="T39" s="42"/>
      <c r="U39" s="42"/>
      <c r="V39" s="42"/>
      <c r="W39" s="193"/>
      <c r="X39" s="42"/>
      <c r="Y39" s="26"/>
      <c r="Z39" s="175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</row>
    <row r="40" spans="1:90" s="15" customFormat="1" ht="28.5" customHeight="1">
      <c r="A40" s="9"/>
      <c r="B40" s="21"/>
      <c r="C40" s="176" t="s">
        <v>1180</v>
      </c>
      <c r="D40" s="176" t="s">
        <v>1181</v>
      </c>
      <c r="E40" s="175">
        <v>4</v>
      </c>
      <c r="F40" s="32" t="s">
        <v>1214</v>
      </c>
      <c r="G40" s="175">
        <v>55</v>
      </c>
      <c r="H40" s="22" t="str">
        <f aca="true" t="shared" si="11" ref="H40:H48">"&amp;ref("&amp;T($J40)&amp;".jpg,,,title="&amp;T($J40)&amp;",alt="&amp;T($J40)&amp;")"</f>
        <v>&amp;ref(鋼.jpg,,,title=鋼,alt=鋼)</v>
      </c>
      <c r="I40" s="175">
        <v>34</v>
      </c>
      <c r="J40" s="176" t="s">
        <v>1603</v>
      </c>
      <c r="K40" s="175" t="str">
        <f t="shared" si="8"/>
        <v>&amp;ref(鋼の塊[二級].jpg,,,title=鋼の塊[二級],alt=鋼の塊[二級])</v>
      </c>
      <c r="L40" s="174" t="s">
        <v>1348</v>
      </c>
      <c r="M40" s="174" t="s">
        <v>1189</v>
      </c>
      <c r="N40" s="175">
        <v>1</v>
      </c>
      <c r="O40" s="183">
        <v>0.9</v>
      </c>
      <c r="P40" s="175" t="str">
        <f t="shared" si="9"/>
        <v>&amp;ref(菱鉄鉱石.jpg,,,title=菱鉄鉱石,alt=菱鉄鉱石)</v>
      </c>
      <c r="Q40" s="175" t="s">
        <v>1233</v>
      </c>
      <c r="R40" s="175">
        <v>1</v>
      </c>
      <c r="S40" s="175" t="str">
        <f t="shared" si="10"/>
        <v>&amp;ref(灰木炭.jpg,,,title=灰木炭,alt=灰木炭)</v>
      </c>
      <c r="T40" s="174" t="s">
        <v>1197</v>
      </c>
      <c r="U40" s="175">
        <v>2</v>
      </c>
      <c r="V40" s="176" t="s">
        <v>1187</v>
      </c>
      <c r="W40" s="182" t="s">
        <v>1612</v>
      </c>
      <c r="X40" s="184">
        <v>1</v>
      </c>
      <c r="Y40" s="175">
        <v>1</v>
      </c>
      <c r="Z40" s="29" t="s">
        <v>1215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</row>
    <row r="41" spans="1:90" s="15" customFormat="1" ht="28.5" customHeight="1">
      <c r="A41" s="9"/>
      <c r="B41" s="21"/>
      <c r="C41" s="176" t="s">
        <v>1180</v>
      </c>
      <c r="D41" s="176" t="s">
        <v>1181</v>
      </c>
      <c r="E41" s="175">
        <v>4</v>
      </c>
      <c r="F41" s="32" t="s">
        <v>1214</v>
      </c>
      <c r="G41" s="175">
        <v>55</v>
      </c>
      <c r="H41" s="22" t="str">
        <f t="shared" si="11"/>
        <v>&amp;ref(鋼.jpg,,,title=鋼,alt=鋼)</v>
      </c>
      <c r="I41" s="175">
        <v>34</v>
      </c>
      <c r="J41" s="176" t="s">
        <v>1603</v>
      </c>
      <c r="K41" s="175" t="str">
        <f t="shared" si="8"/>
        <v>&amp;ref(鋼の塊[一級].jpg,,,title=鋼の塊[一級],alt=鋼の塊[一級])</v>
      </c>
      <c r="L41" s="174" t="s">
        <v>1348</v>
      </c>
      <c r="M41" s="174" t="s">
        <v>1193</v>
      </c>
      <c r="N41" s="175">
        <v>1</v>
      </c>
      <c r="O41" s="183">
        <v>0.1</v>
      </c>
      <c r="P41" s="175" t="str">
        <f t="shared" si="9"/>
        <v>&amp;ref(菱鉄鉱石.jpg,,,title=菱鉄鉱石,alt=菱鉄鉱石)</v>
      </c>
      <c r="Q41" s="175" t="s">
        <v>1233</v>
      </c>
      <c r="R41" s="175">
        <v>1</v>
      </c>
      <c r="S41" s="175" t="str">
        <f t="shared" si="10"/>
        <v>&amp;ref(灰木炭.jpg,,,title=灰木炭,alt=灰木炭)</v>
      </c>
      <c r="T41" s="174" t="s">
        <v>1197</v>
      </c>
      <c r="U41" s="175">
        <v>2</v>
      </c>
      <c r="V41" s="176" t="s">
        <v>1187</v>
      </c>
      <c r="W41" s="182" t="s">
        <v>1612</v>
      </c>
      <c r="X41" s="184">
        <v>1</v>
      </c>
      <c r="Y41" s="175">
        <v>1</v>
      </c>
      <c r="Z41" s="29" t="s">
        <v>1215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</row>
    <row r="42" spans="1:90" s="15" customFormat="1" ht="6" customHeight="1">
      <c r="A42" s="9"/>
      <c r="B42" s="42"/>
      <c r="C42" s="42"/>
      <c r="D42" s="42"/>
      <c r="E42" s="42"/>
      <c r="F42" s="42"/>
      <c r="G42" s="70"/>
      <c r="H42" s="42"/>
      <c r="I42" s="42"/>
      <c r="J42" s="42"/>
      <c r="K42" s="42"/>
      <c r="L42" s="42"/>
      <c r="M42" s="42"/>
      <c r="N42" s="192"/>
      <c r="O42" s="42"/>
      <c r="P42" s="42"/>
      <c r="Q42" s="42"/>
      <c r="R42" s="42"/>
      <c r="S42" s="42"/>
      <c r="T42" s="42"/>
      <c r="U42" s="42"/>
      <c r="V42" s="42"/>
      <c r="W42" s="193"/>
      <c r="X42" s="42"/>
      <c r="Y42" s="26"/>
      <c r="Z42" s="175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</row>
    <row r="43" spans="1:90" s="15" customFormat="1" ht="28.5" customHeight="1">
      <c r="A43" s="9"/>
      <c r="B43" s="21"/>
      <c r="C43" s="176" t="s">
        <v>1180</v>
      </c>
      <c r="D43" s="176" t="s">
        <v>1181</v>
      </c>
      <c r="E43" s="175">
        <v>4</v>
      </c>
      <c r="F43" s="32" t="s">
        <v>1214</v>
      </c>
      <c r="G43" s="175">
        <v>55</v>
      </c>
      <c r="H43" s="22" t="str">
        <f t="shared" si="11"/>
        <v>&amp;ref(鋼.jpg,,,title=鋼,alt=鋼)</v>
      </c>
      <c r="I43" s="175">
        <v>34</v>
      </c>
      <c r="J43" s="176" t="s">
        <v>1603</v>
      </c>
      <c r="K43" s="175" t="str">
        <f t="shared" si="8"/>
        <v>&amp;ref(鋼の塊[二級].jpg,,,title=鋼の塊[二級],alt=鋼の塊[二級])</v>
      </c>
      <c r="L43" s="174" t="s">
        <v>1349</v>
      </c>
      <c r="M43" s="174" t="s">
        <v>1189</v>
      </c>
      <c r="N43" s="175">
        <v>1</v>
      </c>
      <c r="O43" s="183">
        <v>0.8</v>
      </c>
      <c r="P43" s="175" t="str">
        <f t="shared" si="9"/>
        <v>&amp;ref(菱鉄鉱石.jpg,,,title=菱鉄鉱石,alt=菱鉄鉱石)</v>
      </c>
      <c r="Q43" s="175" t="s">
        <v>1233</v>
      </c>
      <c r="R43" s="175">
        <v>1</v>
      </c>
      <c r="S43" s="175" t="str">
        <f t="shared" si="10"/>
        <v>&amp;ref(上木炭.jpg,,,title=上木炭,alt=上木炭)</v>
      </c>
      <c r="T43" s="174" t="s">
        <v>1345</v>
      </c>
      <c r="U43" s="175">
        <v>2</v>
      </c>
      <c r="V43" s="176" t="s">
        <v>1194</v>
      </c>
      <c r="W43" s="182" t="s">
        <v>1612</v>
      </c>
      <c r="X43" s="184">
        <v>1</v>
      </c>
      <c r="Y43" s="175">
        <v>1</v>
      </c>
      <c r="Z43" s="29" t="s">
        <v>1216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</row>
    <row r="44" spans="1:90" s="15" customFormat="1" ht="28.5" customHeight="1">
      <c r="A44" s="9"/>
      <c r="B44" s="21"/>
      <c r="C44" s="176" t="s">
        <v>1180</v>
      </c>
      <c r="D44" s="176" t="s">
        <v>1181</v>
      </c>
      <c r="E44" s="175">
        <v>4</v>
      </c>
      <c r="F44" s="32" t="s">
        <v>1214</v>
      </c>
      <c r="G44" s="175">
        <v>55</v>
      </c>
      <c r="H44" s="22" t="str">
        <f t="shared" si="11"/>
        <v>&amp;ref(鋼.jpg,,,title=鋼,alt=鋼)</v>
      </c>
      <c r="I44" s="175">
        <v>34</v>
      </c>
      <c r="J44" s="176" t="s">
        <v>1603</v>
      </c>
      <c r="K44" s="175" t="str">
        <f t="shared" si="8"/>
        <v>&amp;ref(鋼の塊[一級].jpg,,,title=鋼の塊[一級],alt=鋼の塊[一級])</v>
      </c>
      <c r="L44" s="174" t="s">
        <v>1348</v>
      </c>
      <c r="M44" s="174" t="s">
        <v>1193</v>
      </c>
      <c r="N44" s="175">
        <v>1</v>
      </c>
      <c r="O44" s="183">
        <v>0.1</v>
      </c>
      <c r="P44" s="175" t="str">
        <f t="shared" si="9"/>
        <v>&amp;ref(菱鉄鉱石.jpg,,,title=菱鉄鉱石,alt=菱鉄鉱石)</v>
      </c>
      <c r="Q44" s="175" t="s">
        <v>1233</v>
      </c>
      <c r="R44" s="175">
        <v>1</v>
      </c>
      <c r="S44" s="175" t="str">
        <f t="shared" si="10"/>
        <v>&amp;ref(上木炭.jpg,,,title=上木炭,alt=上木炭)</v>
      </c>
      <c r="T44" s="174" t="s">
        <v>1279</v>
      </c>
      <c r="U44" s="175">
        <v>2</v>
      </c>
      <c r="V44" s="176" t="s">
        <v>1194</v>
      </c>
      <c r="W44" s="182" t="s">
        <v>1612</v>
      </c>
      <c r="X44" s="184">
        <v>1</v>
      </c>
      <c r="Y44" s="175">
        <v>1</v>
      </c>
      <c r="Z44" s="29" t="s">
        <v>1216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</row>
    <row r="45" spans="1:90" s="15" customFormat="1" ht="6" customHeight="1">
      <c r="A45" s="9"/>
      <c r="B45" s="42"/>
      <c r="C45" s="42"/>
      <c r="D45" s="42"/>
      <c r="E45" s="42"/>
      <c r="F45" s="42"/>
      <c r="G45" s="70"/>
      <c r="H45" s="42"/>
      <c r="I45" s="42"/>
      <c r="J45" s="42"/>
      <c r="K45" s="42"/>
      <c r="L45" s="42"/>
      <c r="M45" s="42"/>
      <c r="N45" s="192"/>
      <c r="O45" s="42"/>
      <c r="P45" s="42"/>
      <c r="Q45" s="42"/>
      <c r="R45" s="42"/>
      <c r="S45" s="42"/>
      <c r="T45" s="42"/>
      <c r="U45" s="42"/>
      <c r="V45" s="42"/>
      <c r="W45" s="193"/>
      <c r="X45" s="42"/>
      <c r="Y45" s="26"/>
      <c r="Z45" s="175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</row>
    <row r="46" spans="1:90" s="15" customFormat="1" ht="28.5" customHeight="1">
      <c r="A46" s="9"/>
      <c r="B46" s="21"/>
      <c r="C46" s="176" t="s">
        <v>1180</v>
      </c>
      <c r="D46" s="176" t="s">
        <v>1181</v>
      </c>
      <c r="E46" s="175">
        <v>4</v>
      </c>
      <c r="F46" s="32" t="s">
        <v>1214</v>
      </c>
      <c r="G46" s="175">
        <v>55</v>
      </c>
      <c r="H46" s="22" t="str">
        <f t="shared" si="11"/>
        <v>&amp;ref(鋼.jpg,,,title=鋼,alt=鋼)</v>
      </c>
      <c r="I46" s="175">
        <v>34</v>
      </c>
      <c r="J46" s="176" t="s">
        <v>1603</v>
      </c>
      <c r="K46" s="175" t="str">
        <f t="shared" si="8"/>
        <v>&amp;ref(鋼の塊[一級].jpg,,,title=鋼の塊[一級],alt=鋼の塊[一級])</v>
      </c>
      <c r="L46" s="174" t="s">
        <v>1349</v>
      </c>
      <c r="M46" s="174" t="s">
        <v>1193</v>
      </c>
      <c r="N46" s="175">
        <v>1</v>
      </c>
      <c r="O46" s="183">
        <v>1</v>
      </c>
      <c r="P46" s="175" t="str">
        <f t="shared" si="9"/>
        <v>&amp;ref(菱鉄鉱石.jpg,,,title=菱鉄鉱石,alt=菱鉄鉱石)</v>
      </c>
      <c r="Q46" s="175" t="s">
        <v>1233</v>
      </c>
      <c r="R46" s="175">
        <v>1</v>
      </c>
      <c r="S46" s="175" t="str">
        <f t="shared" si="10"/>
        <v>&amp;ref(精霊炭.jpg,,,title=精霊炭,alt=精霊炭)</v>
      </c>
      <c r="T46" s="174" t="s">
        <v>1195</v>
      </c>
      <c r="U46" s="175">
        <v>2</v>
      </c>
      <c r="V46" s="176" t="s">
        <v>1194</v>
      </c>
      <c r="W46" s="182" t="s">
        <v>1612</v>
      </c>
      <c r="X46" s="184">
        <v>1</v>
      </c>
      <c r="Y46" s="175">
        <v>1</v>
      </c>
      <c r="Z46" s="29" t="s">
        <v>1216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</row>
    <row r="47" spans="1:90" s="15" customFormat="1" ht="6" customHeight="1">
      <c r="A47" s="9"/>
      <c r="B47" s="42"/>
      <c r="C47" s="42"/>
      <c r="D47" s="42"/>
      <c r="E47" s="42"/>
      <c r="F47" s="42"/>
      <c r="G47" s="70"/>
      <c r="H47" s="42"/>
      <c r="I47" s="42"/>
      <c r="J47" s="42"/>
      <c r="K47" s="42"/>
      <c r="L47" s="42"/>
      <c r="M47" s="42"/>
      <c r="N47" s="192"/>
      <c r="O47" s="42"/>
      <c r="P47" s="42"/>
      <c r="Q47" s="42"/>
      <c r="R47" s="42"/>
      <c r="S47" s="42"/>
      <c r="T47" s="42"/>
      <c r="U47" s="42"/>
      <c r="V47" s="42"/>
      <c r="W47" s="193"/>
      <c r="X47" s="42"/>
      <c r="Y47" s="26"/>
      <c r="Z47" s="175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</row>
    <row r="48" spans="1:90" s="15" customFormat="1" ht="28.5" customHeight="1">
      <c r="A48" s="9"/>
      <c r="B48" s="21"/>
      <c r="C48" s="176" t="s">
        <v>1180</v>
      </c>
      <c r="D48" s="176" t="s">
        <v>1181</v>
      </c>
      <c r="E48" s="175">
        <v>4</v>
      </c>
      <c r="F48" s="32" t="s">
        <v>1214</v>
      </c>
      <c r="G48" s="175">
        <v>55</v>
      </c>
      <c r="H48" s="22" t="str">
        <f t="shared" si="11"/>
        <v>&amp;ref(鋼.jpg,,,title=鋼,alt=鋼)</v>
      </c>
      <c r="I48" s="175">
        <v>34</v>
      </c>
      <c r="J48" s="176" t="s">
        <v>1603</v>
      </c>
      <c r="K48" s="175" t="str">
        <f>"&amp;ref("&amp;T($L48)&amp;"["&amp;T($M48)&amp;"]"&amp;".jpg,,,title="&amp;T($L48)&amp;"["&amp;T($M48)&amp;"]"&amp;",alt="&amp;T($L48)&amp;"["&amp;T($M48)&amp;"]"&amp;")"</f>
        <v>&amp;ref(鋼の塊[特急].jpg,,,title=鋼の塊[特急],alt=鋼の塊[特急])</v>
      </c>
      <c r="L48" s="151" t="s">
        <v>1232</v>
      </c>
      <c r="M48" s="151" t="s">
        <v>204</v>
      </c>
      <c r="N48" s="175">
        <v>1</v>
      </c>
      <c r="O48" s="183">
        <v>1</v>
      </c>
      <c r="P48" s="175" t="str">
        <f t="shared" si="9"/>
        <v>&amp;ref(菱鉄鉱石.jpg,,,title=菱鉄鉱石,alt=菱鉄鉱石)</v>
      </c>
      <c r="Q48" s="175" t="s">
        <v>1233</v>
      </c>
      <c r="R48" s="175">
        <v>1</v>
      </c>
      <c r="S48" s="175" t="str">
        <f t="shared" si="10"/>
        <v>&amp;ref(仙神炭.jpg,,,title=仙神炭,alt=仙神炭)</v>
      </c>
      <c r="T48" s="151" t="s">
        <v>1229</v>
      </c>
      <c r="U48" s="175">
        <v>2</v>
      </c>
      <c r="V48" s="176" t="s">
        <v>1194</v>
      </c>
      <c r="W48" s="182" t="s">
        <v>1612</v>
      </c>
      <c r="X48" s="184">
        <v>1</v>
      </c>
      <c r="Y48" s="175">
        <v>1</v>
      </c>
      <c r="Z48" s="29" t="s">
        <v>1216</v>
      </c>
      <c r="AA48" s="9"/>
      <c r="AB48" s="9" t="s">
        <v>1217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</row>
    <row r="49" spans="1:90" s="15" customFormat="1" ht="3" customHeight="1">
      <c r="A49" s="9"/>
      <c r="B49" s="307"/>
      <c r="C49" s="307"/>
      <c r="D49" s="307"/>
      <c r="E49" s="181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</row>
    <row r="50" spans="1:90" s="15" customFormat="1" ht="3" customHeight="1">
      <c r="A50" s="9"/>
      <c r="B50" s="307"/>
      <c r="C50" s="307"/>
      <c r="D50" s="307"/>
      <c r="E50" s="181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</row>
    <row r="51" spans="1:90" s="15" customFormat="1" ht="28.5" customHeight="1">
      <c r="A51" s="9"/>
      <c r="B51" s="21"/>
      <c r="C51" s="176" t="s">
        <v>1180</v>
      </c>
      <c r="D51" s="176" t="s">
        <v>1181</v>
      </c>
      <c r="E51" s="175">
        <v>5</v>
      </c>
      <c r="F51" s="176" t="s">
        <v>1218</v>
      </c>
      <c r="G51" s="175">
        <v>85</v>
      </c>
      <c r="H51" s="22" t="str">
        <f>"&amp;ref("&amp;T($J51)&amp;".jpg,,,title="&amp;T($J51)&amp;",alt="&amp;T($J51)&amp;")"</f>
        <v>&amp;ref(白銀の塊.jpg,,,title=白銀の塊,alt=白銀の塊)</v>
      </c>
      <c r="I51" s="175">
        <v>48</v>
      </c>
      <c r="J51" s="176" t="s">
        <v>1596</v>
      </c>
      <c r="K51" s="175" t="str">
        <f aca="true" t="shared" si="12" ref="K51:K61">"&amp;ref("&amp;T($L51)&amp;"["&amp;T($M51)&amp;"]"&amp;".jpg,,,title="&amp;T($L51)&amp;"["&amp;T($M51)&amp;"]"&amp;",alt="&amp;T($L51)&amp;"["&amp;T($M51)&amp;"]"&amp;")"</f>
        <v>&amp;ref(白銀の塊[三級].jpg,,,title=白銀の塊[三級],alt=白銀の塊[三級])</v>
      </c>
      <c r="L51" s="175" t="s">
        <v>1595</v>
      </c>
      <c r="M51" s="175" t="s">
        <v>1184</v>
      </c>
      <c r="N51" s="175">
        <v>1</v>
      </c>
      <c r="O51" s="183">
        <v>1</v>
      </c>
      <c r="P51" s="175" t="str">
        <f aca="true" t="shared" si="13" ref="P51:P61">"&amp;ref("&amp;T($Q51)&amp;".jpg,,,title="&amp;T($Q51)&amp;",alt="&amp;T($Q51)&amp;")"</f>
        <v>&amp;ref(銀鉱石.jpg,,,title=銀鉱石,alt=銀鉱石)</v>
      </c>
      <c r="Q51" s="175" t="s">
        <v>1234</v>
      </c>
      <c r="R51" s="175">
        <v>1</v>
      </c>
      <c r="S51" s="175" t="str">
        <f aca="true" t="shared" si="14" ref="S51:S61">"&amp;ref("&amp;T($T51)&amp;".jpg,,,title="&amp;T($T51)&amp;",alt="&amp;T($T51)&amp;")"</f>
        <v>&amp;ref(木炭片.jpg,,,title=木炭片,alt=木炭片)</v>
      </c>
      <c r="T51" s="175" t="s">
        <v>1186</v>
      </c>
      <c r="U51" s="175">
        <v>3</v>
      </c>
      <c r="V51" s="176" t="s">
        <v>1187</v>
      </c>
      <c r="W51" s="182" t="s">
        <v>1612</v>
      </c>
      <c r="X51" s="184">
        <v>1</v>
      </c>
      <c r="Y51" s="175">
        <v>1</v>
      </c>
      <c r="Z51" s="2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</row>
    <row r="52" spans="1:90" s="15" customFormat="1" ht="6" customHeight="1">
      <c r="A52" s="9"/>
      <c r="B52" s="42"/>
      <c r="C52" s="42"/>
      <c r="D52" s="42"/>
      <c r="E52" s="42"/>
      <c r="F52" s="42"/>
      <c r="G52" s="70"/>
      <c r="H52" s="42"/>
      <c r="I52" s="42"/>
      <c r="J52" s="42"/>
      <c r="K52" s="42"/>
      <c r="L52" s="42"/>
      <c r="M52" s="42"/>
      <c r="N52" s="192"/>
      <c r="O52" s="42"/>
      <c r="P52" s="42"/>
      <c r="Q52" s="42"/>
      <c r="R52" s="42"/>
      <c r="S52" s="42"/>
      <c r="T52" s="42"/>
      <c r="U52" s="42"/>
      <c r="V52" s="42"/>
      <c r="W52" s="193"/>
      <c r="X52" s="42"/>
      <c r="Y52" s="26"/>
      <c r="Z52" s="175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</row>
    <row r="53" spans="1:90" s="15" customFormat="1" ht="28.5" customHeight="1">
      <c r="A53" s="9"/>
      <c r="B53" s="21"/>
      <c r="C53" s="176" t="s">
        <v>1180</v>
      </c>
      <c r="D53" s="176" t="s">
        <v>1181</v>
      </c>
      <c r="E53" s="175">
        <v>5</v>
      </c>
      <c r="F53" s="176" t="s">
        <v>1218</v>
      </c>
      <c r="G53" s="175">
        <v>85</v>
      </c>
      <c r="H53" s="22" t="str">
        <f aca="true" t="shared" si="15" ref="H53:H61">"&amp;ref("&amp;T($J53)&amp;".jpg,,,title="&amp;T($J53)&amp;",alt="&amp;T($J53)&amp;")"</f>
        <v>&amp;ref(白銀の塊.jpg,,,title=白銀の塊,alt=白銀の塊)</v>
      </c>
      <c r="I53" s="175">
        <v>48</v>
      </c>
      <c r="J53" s="176" t="s">
        <v>1596</v>
      </c>
      <c r="K53" s="175" t="str">
        <f t="shared" si="12"/>
        <v>&amp;ref(白銀の塊[二級].jpg,,,title=白銀の塊[二級],alt=白銀の塊[二級])</v>
      </c>
      <c r="L53" s="174" t="s">
        <v>1596</v>
      </c>
      <c r="M53" s="174" t="s">
        <v>1189</v>
      </c>
      <c r="N53" s="175">
        <v>1</v>
      </c>
      <c r="O53" s="183">
        <v>0.9</v>
      </c>
      <c r="P53" s="175" t="str">
        <f t="shared" si="13"/>
        <v>&amp;ref(銀鉱石.jpg,,,title=銀鉱石,alt=銀鉱石)</v>
      </c>
      <c r="Q53" s="175" t="s">
        <v>1234</v>
      </c>
      <c r="R53" s="175">
        <v>1</v>
      </c>
      <c r="S53" s="175" t="str">
        <f t="shared" si="14"/>
        <v>&amp;ref(灰木炭.jpg,,,title=灰木炭,alt=灰木炭)</v>
      </c>
      <c r="T53" s="174" t="s">
        <v>1197</v>
      </c>
      <c r="U53" s="175">
        <v>3</v>
      </c>
      <c r="V53" s="176" t="s">
        <v>1187</v>
      </c>
      <c r="W53" s="182" t="s">
        <v>1612</v>
      </c>
      <c r="X53" s="184">
        <v>1</v>
      </c>
      <c r="Y53" s="175">
        <v>1</v>
      </c>
      <c r="Z53" s="29" t="s">
        <v>1215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</row>
    <row r="54" spans="1:90" s="15" customFormat="1" ht="28.5" customHeight="1">
      <c r="A54" s="9"/>
      <c r="B54" s="21"/>
      <c r="C54" s="176" t="s">
        <v>1180</v>
      </c>
      <c r="D54" s="176" t="s">
        <v>1181</v>
      </c>
      <c r="E54" s="175">
        <v>5</v>
      </c>
      <c r="F54" s="176" t="s">
        <v>1218</v>
      </c>
      <c r="G54" s="175">
        <v>85</v>
      </c>
      <c r="H54" s="22" t="str">
        <f t="shared" si="15"/>
        <v>&amp;ref(白銀の塊.jpg,,,title=白銀の塊,alt=白銀の塊)</v>
      </c>
      <c r="I54" s="175">
        <v>48</v>
      </c>
      <c r="J54" s="176" t="s">
        <v>1596</v>
      </c>
      <c r="K54" s="175" t="str">
        <f t="shared" si="12"/>
        <v>&amp;ref(白銀の塊[一級].jpg,,,title=白銀の塊[一級],alt=白銀の塊[一級])</v>
      </c>
      <c r="L54" s="174" t="s">
        <v>1596</v>
      </c>
      <c r="M54" s="174" t="s">
        <v>1193</v>
      </c>
      <c r="N54" s="175">
        <v>1</v>
      </c>
      <c r="O54" s="183">
        <v>0.1</v>
      </c>
      <c r="P54" s="175" t="str">
        <f t="shared" si="13"/>
        <v>&amp;ref(銀鉱石.jpg,,,title=銀鉱石,alt=銀鉱石)</v>
      </c>
      <c r="Q54" s="175" t="s">
        <v>1234</v>
      </c>
      <c r="R54" s="175">
        <v>1</v>
      </c>
      <c r="S54" s="175" t="str">
        <f t="shared" si="14"/>
        <v>&amp;ref(灰木炭.jpg,,,title=灰木炭,alt=灰木炭)</v>
      </c>
      <c r="T54" s="174" t="s">
        <v>1197</v>
      </c>
      <c r="U54" s="175">
        <v>3</v>
      </c>
      <c r="V54" s="176" t="s">
        <v>1187</v>
      </c>
      <c r="W54" s="182" t="s">
        <v>1612</v>
      </c>
      <c r="X54" s="184">
        <v>1</v>
      </c>
      <c r="Y54" s="175">
        <v>1</v>
      </c>
      <c r="Z54" s="29" t="s">
        <v>1215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</row>
    <row r="55" spans="1:90" s="15" customFormat="1" ht="6" customHeight="1">
      <c r="A55" s="9"/>
      <c r="B55" s="42"/>
      <c r="C55" s="42"/>
      <c r="D55" s="42"/>
      <c r="E55" s="42"/>
      <c r="F55" s="42"/>
      <c r="G55" s="70"/>
      <c r="H55" s="42"/>
      <c r="I55" s="42"/>
      <c r="J55" s="42"/>
      <c r="K55" s="42"/>
      <c r="L55" s="42"/>
      <c r="M55" s="42"/>
      <c r="N55" s="192"/>
      <c r="O55" s="42"/>
      <c r="P55" s="42"/>
      <c r="Q55" s="42"/>
      <c r="R55" s="42"/>
      <c r="S55" s="42"/>
      <c r="T55" s="42"/>
      <c r="U55" s="42"/>
      <c r="V55" s="42"/>
      <c r="W55" s="193"/>
      <c r="X55" s="42"/>
      <c r="Y55" s="26"/>
      <c r="Z55" s="175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</row>
    <row r="56" spans="1:90" s="15" customFormat="1" ht="28.5" customHeight="1">
      <c r="A56" s="9"/>
      <c r="B56" s="21"/>
      <c r="C56" s="176" t="s">
        <v>1180</v>
      </c>
      <c r="D56" s="176" t="s">
        <v>1181</v>
      </c>
      <c r="E56" s="175">
        <v>5</v>
      </c>
      <c r="F56" s="176" t="s">
        <v>1218</v>
      </c>
      <c r="G56" s="175">
        <v>85</v>
      </c>
      <c r="H56" s="22" t="str">
        <f t="shared" si="15"/>
        <v>&amp;ref(白銀の塊.jpg,,,title=白銀の塊,alt=白銀の塊)</v>
      </c>
      <c r="I56" s="175">
        <v>48</v>
      </c>
      <c r="J56" s="176" t="s">
        <v>1596</v>
      </c>
      <c r="K56" s="175" t="str">
        <f t="shared" si="12"/>
        <v>&amp;ref(白銀の塊[二級].jpg,,,title=白銀の塊[二級],alt=白銀の塊[二級])</v>
      </c>
      <c r="L56" s="174" t="s">
        <v>1596</v>
      </c>
      <c r="M56" s="174" t="s">
        <v>1189</v>
      </c>
      <c r="N56" s="175">
        <v>1</v>
      </c>
      <c r="O56" s="183">
        <v>0.8</v>
      </c>
      <c r="P56" s="175" t="str">
        <f t="shared" si="13"/>
        <v>&amp;ref(銀鉱石.jpg,,,title=銀鉱石,alt=銀鉱石)</v>
      </c>
      <c r="Q56" s="175" t="s">
        <v>1234</v>
      </c>
      <c r="R56" s="175">
        <v>1</v>
      </c>
      <c r="S56" s="175" t="str">
        <f t="shared" si="14"/>
        <v>&amp;ref(上木炭.jpg,,,title=上木炭,alt=上木炭)</v>
      </c>
      <c r="T56" s="174" t="s">
        <v>1345</v>
      </c>
      <c r="U56" s="175">
        <v>3</v>
      </c>
      <c r="V56" s="176" t="s">
        <v>1194</v>
      </c>
      <c r="W56" s="182" t="s">
        <v>1612</v>
      </c>
      <c r="X56" s="184">
        <v>1</v>
      </c>
      <c r="Y56" s="175">
        <v>1</v>
      </c>
      <c r="Z56" s="29" t="s">
        <v>1216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</row>
    <row r="57" spans="1:90" s="15" customFormat="1" ht="28.5" customHeight="1">
      <c r="A57" s="9"/>
      <c r="B57" s="21"/>
      <c r="C57" s="176" t="s">
        <v>1180</v>
      </c>
      <c r="D57" s="176" t="s">
        <v>1181</v>
      </c>
      <c r="E57" s="175">
        <v>5</v>
      </c>
      <c r="F57" s="176" t="s">
        <v>1218</v>
      </c>
      <c r="G57" s="175">
        <v>85</v>
      </c>
      <c r="H57" s="22" t="str">
        <f t="shared" si="15"/>
        <v>&amp;ref(白銀の塊.jpg,,,title=白銀の塊,alt=白銀の塊)</v>
      </c>
      <c r="I57" s="175">
        <v>48</v>
      </c>
      <c r="J57" s="176" t="s">
        <v>1596</v>
      </c>
      <c r="K57" s="175" t="str">
        <f t="shared" si="12"/>
        <v>&amp;ref(白銀の塊[一級].jpg,,,title=白銀の塊[一級],alt=白銀の塊[一級])</v>
      </c>
      <c r="L57" s="174" t="s">
        <v>1596</v>
      </c>
      <c r="M57" s="174" t="s">
        <v>1193</v>
      </c>
      <c r="N57" s="175">
        <v>1</v>
      </c>
      <c r="O57" s="183">
        <v>0.1</v>
      </c>
      <c r="P57" s="175" t="str">
        <f t="shared" si="13"/>
        <v>&amp;ref(銀鉱石.jpg,,,title=銀鉱石,alt=銀鉱石)</v>
      </c>
      <c r="Q57" s="175" t="s">
        <v>1234</v>
      </c>
      <c r="R57" s="175">
        <v>1</v>
      </c>
      <c r="S57" s="175" t="str">
        <f t="shared" si="14"/>
        <v>&amp;ref(上木炭.jpg,,,title=上木炭,alt=上木炭)</v>
      </c>
      <c r="T57" s="174" t="s">
        <v>1279</v>
      </c>
      <c r="U57" s="175">
        <v>3</v>
      </c>
      <c r="V57" s="176" t="s">
        <v>1194</v>
      </c>
      <c r="W57" s="182" t="s">
        <v>1612</v>
      </c>
      <c r="X57" s="184">
        <v>1</v>
      </c>
      <c r="Y57" s="175">
        <v>1</v>
      </c>
      <c r="Z57" s="29" t="s">
        <v>1216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</row>
    <row r="58" spans="1:90" s="15" customFormat="1" ht="5.25" customHeight="1">
      <c r="A58" s="9"/>
      <c r="B58" s="70"/>
      <c r="C58" s="42"/>
      <c r="D58" s="42"/>
      <c r="E58" s="42"/>
      <c r="F58" s="42"/>
      <c r="G58" s="42"/>
      <c r="H58" s="70"/>
      <c r="I58" s="42"/>
      <c r="J58" s="42"/>
      <c r="K58" s="42"/>
      <c r="L58" s="42"/>
      <c r="M58" s="42"/>
      <c r="N58" s="42"/>
      <c r="O58" s="192"/>
      <c r="P58" s="42"/>
      <c r="Q58" s="42"/>
      <c r="R58" s="42"/>
      <c r="S58" s="42"/>
      <c r="T58" s="42"/>
      <c r="U58" s="42"/>
      <c r="V58" s="42"/>
      <c r="W58" s="193"/>
      <c r="X58" s="193"/>
      <c r="Y58" s="42"/>
      <c r="Z58" s="26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</row>
    <row r="59" spans="1:90" s="15" customFormat="1" ht="28.5" customHeight="1">
      <c r="A59" s="9"/>
      <c r="B59" s="21"/>
      <c r="C59" s="176" t="s">
        <v>1180</v>
      </c>
      <c r="D59" s="176" t="s">
        <v>1181</v>
      </c>
      <c r="E59" s="175">
        <v>5</v>
      </c>
      <c r="F59" s="176" t="s">
        <v>1218</v>
      </c>
      <c r="G59" s="175">
        <v>85</v>
      </c>
      <c r="H59" s="22" t="str">
        <f t="shared" si="15"/>
        <v>&amp;ref(白銀の塊.jpg,,,title=白銀の塊,alt=白銀の塊)</v>
      </c>
      <c r="I59" s="175">
        <v>48</v>
      </c>
      <c r="J59" s="176" t="s">
        <v>1596</v>
      </c>
      <c r="K59" s="175" t="str">
        <f t="shared" si="12"/>
        <v>&amp;ref(白銀の塊[一級].jpg,,,title=白銀の塊[一級],alt=白銀の塊[一級])</v>
      </c>
      <c r="L59" s="174" t="s">
        <v>1596</v>
      </c>
      <c r="M59" s="174" t="s">
        <v>1193</v>
      </c>
      <c r="N59" s="175">
        <v>1</v>
      </c>
      <c r="O59" s="183">
        <v>1</v>
      </c>
      <c r="P59" s="175" t="str">
        <f t="shared" si="13"/>
        <v>&amp;ref(銀鉱石.jpg,,,title=銀鉱石,alt=銀鉱石)</v>
      </c>
      <c r="Q59" s="175" t="s">
        <v>1234</v>
      </c>
      <c r="R59" s="175">
        <v>1</v>
      </c>
      <c r="S59" s="175" t="str">
        <f t="shared" si="14"/>
        <v>&amp;ref(精霊炭.jpg,,,title=精霊炭,alt=精霊炭)</v>
      </c>
      <c r="T59" s="174" t="s">
        <v>1195</v>
      </c>
      <c r="U59" s="175">
        <v>3</v>
      </c>
      <c r="V59" s="176" t="s">
        <v>1194</v>
      </c>
      <c r="W59" s="182" t="s">
        <v>1612</v>
      </c>
      <c r="X59" s="184">
        <v>1</v>
      </c>
      <c r="Y59" s="175">
        <v>1</v>
      </c>
      <c r="Z59" s="29" t="s">
        <v>1216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</row>
    <row r="60" spans="1:90" s="15" customFormat="1" ht="5.25" customHeight="1">
      <c r="A60" s="9"/>
      <c r="B60" s="70"/>
      <c r="C60" s="42"/>
      <c r="D60" s="42"/>
      <c r="E60" s="42"/>
      <c r="F60" s="42"/>
      <c r="G60" s="42"/>
      <c r="H60" s="70"/>
      <c r="I60" s="42"/>
      <c r="J60" s="42"/>
      <c r="K60" s="42"/>
      <c r="L60" s="42"/>
      <c r="M60" s="42"/>
      <c r="N60" s="42"/>
      <c r="O60" s="192"/>
      <c r="P60" s="42"/>
      <c r="Q60" s="42"/>
      <c r="R60" s="42"/>
      <c r="S60" s="42"/>
      <c r="T60" s="42"/>
      <c r="U60" s="42"/>
      <c r="V60" s="42"/>
      <c r="W60" s="193"/>
      <c r="X60" s="193"/>
      <c r="Y60" s="42"/>
      <c r="Z60" s="26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</row>
    <row r="61" spans="1:90" s="15" customFormat="1" ht="28.5" customHeight="1">
      <c r="A61" s="9"/>
      <c r="B61" s="21"/>
      <c r="C61" s="176" t="s">
        <v>1180</v>
      </c>
      <c r="D61" s="176" t="s">
        <v>1181</v>
      </c>
      <c r="E61" s="175">
        <v>5</v>
      </c>
      <c r="F61" s="176" t="s">
        <v>1218</v>
      </c>
      <c r="G61" s="175">
        <v>85</v>
      </c>
      <c r="H61" s="22" t="str">
        <f t="shared" si="15"/>
        <v>&amp;ref(白銀の塊.jpg,,,title=白銀の塊,alt=白銀の塊)</v>
      </c>
      <c r="I61" s="175">
        <v>48</v>
      </c>
      <c r="J61" s="176" t="s">
        <v>1596</v>
      </c>
      <c r="K61" s="175" t="str">
        <f t="shared" si="12"/>
        <v>&amp;ref(白銀の塊[特急].jpg,,,title=白銀の塊[特急],alt=白銀の塊[特急])</v>
      </c>
      <c r="L61" s="151" t="s">
        <v>1596</v>
      </c>
      <c r="M61" s="151" t="s">
        <v>204</v>
      </c>
      <c r="N61" s="175">
        <v>1</v>
      </c>
      <c r="O61" s="183">
        <v>1</v>
      </c>
      <c r="P61" s="175" t="str">
        <f t="shared" si="13"/>
        <v>&amp;ref(銀鉱石.jpg,,,title=銀鉱石,alt=銀鉱石)</v>
      </c>
      <c r="Q61" s="175" t="s">
        <v>1234</v>
      </c>
      <c r="R61" s="175">
        <v>1</v>
      </c>
      <c r="S61" s="175" t="str">
        <f t="shared" si="14"/>
        <v>&amp;ref(仙神炭.jpg,,,title=仙神炭,alt=仙神炭)</v>
      </c>
      <c r="T61" s="151" t="s">
        <v>1229</v>
      </c>
      <c r="U61" s="175">
        <v>3</v>
      </c>
      <c r="V61" s="176" t="s">
        <v>1194</v>
      </c>
      <c r="W61" s="182" t="s">
        <v>1612</v>
      </c>
      <c r="X61" s="184">
        <v>1</v>
      </c>
      <c r="Y61" s="175">
        <v>1</v>
      </c>
      <c r="Z61" s="29" t="s">
        <v>1216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</row>
    <row r="62" spans="1:90" s="15" customFormat="1" ht="3" customHeight="1">
      <c r="A62" s="9"/>
      <c r="B62" s="307"/>
      <c r="C62" s="307"/>
      <c r="D62" s="307"/>
      <c r="E62" s="181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</row>
    <row r="63" spans="1:90" s="15" customFormat="1" ht="3" customHeight="1">
      <c r="A63" s="9"/>
      <c r="B63" s="307"/>
      <c r="C63" s="307"/>
      <c r="D63" s="307"/>
      <c r="E63" s="181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</row>
    <row r="64" spans="1:90" s="15" customFormat="1" ht="28.5" customHeight="1">
      <c r="A64" s="9"/>
      <c r="B64" s="21"/>
      <c r="C64" s="176" t="s">
        <v>1180</v>
      </c>
      <c r="D64" s="176" t="s">
        <v>1181</v>
      </c>
      <c r="E64" s="175">
        <v>7</v>
      </c>
      <c r="F64" s="176" t="s">
        <v>1219</v>
      </c>
      <c r="G64" s="175">
        <v>120</v>
      </c>
      <c r="H64" s="22" t="str">
        <f>"&amp;ref("&amp;T($J64)&amp;".jpg,,,title="&amp;T($J64)&amp;",alt="&amp;T($J64)&amp;")"</f>
        <v>&amp;ref(墨錠.jpg,,,title=墨錠,alt=墨錠)</v>
      </c>
      <c r="I64" s="175">
        <v>70</v>
      </c>
      <c r="J64" s="176" t="s">
        <v>1220</v>
      </c>
      <c r="K64" s="175" t="str">
        <f>"&amp;ref("&amp;T($L64)&amp;"["&amp;T($M64)&amp;"]"&amp;".jpg,,,title="&amp;T($L64)&amp;"["&amp;T($M64)&amp;"]"&amp;",alt="&amp;T($L64)&amp;"["&amp;T($M64)&amp;"]"&amp;")"</f>
        <v>&amp;ref(鉛墨錠[三級].jpg,,,title=鉛墨錠[三級],alt=鉛墨錠[三級])</v>
      </c>
      <c r="L64" s="175" t="s">
        <v>1594</v>
      </c>
      <c r="M64" s="175" t="s">
        <v>1184</v>
      </c>
      <c r="N64" s="175">
        <v>1</v>
      </c>
      <c r="O64" s="183">
        <v>1</v>
      </c>
      <c r="P64" s="175" t="str">
        <f>"&amp;ref("&amp;T($Q64)&amp;".jpg,,,title="&amp;T($Q64)&amp;",alt="&amp;T($Q64)&amp;")"</f>
        <v>&amp;ref(晶墨鉱石.jpg,,,title=晶墨鉱石,alt=晶墨鉱石)</v>
      </c>
      <c r="Q64" s="175" t="s">
        <v>1221</v>
      </c>
      <c r="R64" s="175">
        <v>1</v>
      </c>
      <c r="S64" s="175" t="str">
        <f>"&amp;ref("&amp;T($T64)&amp;".jpg,,,title="&amp;T($T64)&amp;",alt="&amp;T($T64)&amp;")"</f>
        <v>&amp;ref(木炭片.jpg,,,title=木炭片,alt=木炭片)</v>
      </c>
      <c r="T64" s="175" t="s">
        <v>1186</v>
      </c>
      <c r="U64" s="175">
        <v>3</v>
      </c>
      <c r="V64" s="176" t="s">
        <v>1187</v>
      </c>
      <c r="W64" s="182" t="s">
        <v>1612</v>
      </c>
      <c r="X64" s="184">
        <v>1</v>
      </c>
      <c r="Y64" s="175">
        <v>1</v>
      </c>
      <c r="Z64" s="2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</row>
    <row r="65" spans="1:90" s="15" customFormat="1" ht="6" customHeight="1">
      <c r="A65" s="9"/>
      <c r="B65" s="42"/>
      <c r="C65" s="42"/>
      <c r="D65" s="42"/>
      <c r="E65" s="42"/>
      <c r="F65" s="42"/>
      <c r="G65" s="70"/>
      <c r="H65" s="42"/>
      <c r="I65" s="42"/>
      <c r="J65" s="42"/>
      <c r="K65" s="42"/>
      <c r="L65" s="42"/>
      <c r="M65" s="42"/>
      <c r="N65" s="192"/>
      <c r="O65" s="42"/>
      <c r="P65" s="42"/>
      <c r="Q65" s="42"/>
      <c r="R65" s="42"/>
      <c r="S65" s="42"/>
      <c r="T65" s="42"/>
      <c r="U65" s="42"/>
      <c r="V65" s="42"/>
      <c r="W65" s="193"/>
      <c r="X65" s="42"/>
      <c r="Y65" s="26"/>
      <c r="Z65" s="175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</row>
    <row r="66" spans="1:90" s="15" customFormat="1" ht="28.5" customHeight="1">
      <c r="A66" s="9"/>
      <c r="B66" s="21"/>
      <c r="C66" s="176" t="s">
        <v>1180</v>
      </c>
      <c r="D66" s="176" t="s">
        <v>1181</v>
      </c>
      <c r="E66" s="175">
        <v>7</v>
      </c>
      <c r="F66" s="176" t="s">
        <v>1219</v>
      </c>
      <c r="G66" s="175">
        <v>120</v>
      </c>
      <c r="H66" s="22" t="str">
        <f>"&amp;ref("&amp;T($J66)&amp;".jpg,,,title="&amp;T($J66)&amp;",alt="&amp;T($J66)&amp;")"</f>
        <v>&amp;ref(墨錠.jpg,,,title=墨錠,alt=墨錠)</v>
      </c>
      <c r="I66" s="175">
        <v>70</v>
      </c>
      <c r="J66" s="176" t="s">
        <v>1220</v>
      </c>
      <c r="K66" s="175" t="str">
        <f>"&amp;ref("&amp;T($L66)&amp;"["&amp;T($M66)&amp;"]"&amp;".jpg,,,title="&amp;T($L66)&amp;"["&amp;T($M66)&amp;"]"&amp;",alt="&amp;T($L66)&amp;"["&amp;T($M66)&amp;"]"&amp;")"</f>
        <v>&amp;ref(至墨錠[二級].jpg,,,title=至墨錠[二級],alt=至墨錠[二級])</v>
      </c>
      <c r="L66" s="174" t="s">
        <v>1598</v>
      </c>
      <c r="M66" s="174" t="s">
        <v>1189</v>
      </c>
      <c r="N66" s="175">
        <v>1</v>
      </c>
      <c r="O66" s="183">
        <v>0.9</v>
      </c>
      <c r="P66" s="175" t="str">
        <f>"&amp;ref("&amp;T($Q66)&amp;".jpg,,,title="&amp;T($Q66)&amp;",alt="&amp;T($Q66)&amp;")"</f>
        <v>&amp;ref(晶墨鉱石.jpg,,,title=晶墨鉱石,alt=晶墨鉱石)</v>
      </c>
      <c r="Q66" s="175" t="s">
        <v>1235</v>
      </c>
      <c r="R66" s="175">
        <v>1</v>
      </c>
      <c r="S66" s="175" t="str">
        <f>"&amp;ref("&amp;T($T66)&amp;".jpg,,,title="&amp;T($T66)&amp;",alt="&amp;T($T66)&amp;")"</f>
        <v>&amp;ref(灰木炭.jpg,,,title=灰木炭,alt=灰木炭)</v>
      </c>
      <c r="T66" s="174" t="s">
        <v>1197</v>
      </c>
      <c r="U66" s="175">
        <v>3</v>
      </c>
      <c r="V66" s="176" t="s">
        <v>1187</v>
      </c>
      <c r="W66" s="182" t="s">
        <v>1612</v>
      </c>
      <c r="X66" s="184">
        <v>1</v>
      </c>
      <c r="Y66" s="175">
        <v>1</v>
      </c>
      <c r="Z66" s="29" t="s">
        <v>1215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</row>
    <row r="67" spans="1:90" s="15" customFormat="1" ht="28.5" customHeight="1">
      <c r="A67" s="9"/>
      <c r="B67" s="21"/>
      <c r="C67" s="176" t="s">
        <v>1180</v>
      </c>
      <c r="D67" s="176" t="s">
        <v>1181</v>
      </c>
      <c r="E67" s="175">
        <v>7</v>
      </c>
      <c r="F67" s="176" t="s">
        <v>1219</v>
      </c>
      <c r="G67" s="175">
        <v>120</v>
      </c>
      <c r="H67" s="22" t="str">
        <f>"&amp;ref("&amp;T($J67)&amp;".jpg,,,title="&amp;T($J67)&amp;",alt="&amp;T($J67)&amp;")"</f>
        <v>&amp;ref(墨錠.jpg,,,title=墨錠,alt=墨錠)</v>
      </c>
      <c r="I67" s="175">
        <v>70</v>
      </c>
      <c r="J67" s="176" t="s">
        <v>1220</v>
      </c>
      <c r="K67" s="175" t="str">
        <f>"&amp;ref("&amp;T($L67)&amp;"["&amp;T($M67)&amp;"]"&amp;".jpg,,,title="&amp;T($L67)&amp;"["&amp;T($M67)&amp;"]"&amp;",alt="&amp;T($L67)&amp;"["&amp;T($M67)&amp;"]"&amp;")"</f>
        <v>&amp;ref(彩墨錠[一級].jpg,,,title=彩墨錠[一級],alt=彩墨錠[一級])</v>
      </c>
      <c r="L67" s="174" t="s">
        <v>1600</v>
      </c>
      <c r="M67" s="174" t="s">
        <v>1193</v>
      </c>
      <c r="N67" s="175">
        <v>1</v>
      </c>
      <c r="O67" s="183">
        <v>0.1</v>
      </c>
      <c r="P67" s="175" t="str">
        <f>"&amp;ref("&amp;T($Q67)&amp;".jpg,,,title="&amp;T($Q67)&amp;",alt="&amp;T($Q67)&amp;")"</f>
        <v>&amp;ref(晶墨鉱石.jpg,,,title=晶墨鉱石,alt=晶墨鉱石)</v>
      </c>
      <c r="Q67" s="175" t="s">
        <v>1235</v>
      </c>
      <c r="R67" s="175">
        <v>1</v>
      </c>
      <c r="S67" s="175" t="str">
        <f>"&amp;ref("&amp;T($T67)&amp;".jpg,,,title="&amp;T($T67)&amp;",alt="&amp;T($T67)&amp;")"</f>
        <v>&amp;ref(灰木炭.jpg,,,title=灰木炭,alt=灰木炭)</v>
      </c>
      <c r="T67" s="174" t="s">
        <v>1197</v>
      </c>
      <c r="U67" s="175">
        <v>3</v>
      </c>
      <c r="V67" s="176" t="s">
        <v>1187</v>
      </c>
      <c r="W67" s="182" t="s">
        <v>1612</v>
      </c>
      <c r="X67" s="184">
        <v>1</v>
      </c>
      <c r="Y67" s="175">
        <v>1</v>
      </c>
      <c r="Z67" s="29" t="s">
        <v>1215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</row>
    <row r="68" spans="1:90" s="15" customFormat="1" ht="6" customHeight="1">
      <c r="A68" s="9"/>
      <c r="B68" s="42"/>
      <c r="C68" s="42"/>
      <c r="D68" s="42"/>
      <c r="E68" s="42"/>
      <c r="F68" s="42"/>
      <c r="G68" s="70"/>
      <c r="H68" s="42"/>
      <c r="I68" s="42"/>
      <c r="J68" s="42"/>
      <c r="K68" s="42"/>
      <c r="L68" s="42"/>
      <c r="M68" s="42"/>
      <c r="N68" s="192"/>
      <c r="O68" s="42"/>
      <c r="P68" s="42"/>
      <c r="Q68" s="42"/>
      <c r="R68" s="42"/>
      <c r="S68" s="42"/>
      <c r="T68" s="42"/>
      <c r="U68" s="42"/>
      <c r="V68" s="42"/>
      <c r="W68" s="193"/>
      <c r="X68" s="42"/>
      <c r="Y68" s="26"/>
      <c r="Z68" s="175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</row>
    <row r="69" spans="1:90" s="15" customFormat="1" ht="28.5" customHeight="1">
      <c r="A69" s="9"/>
      <c r="B69" s="21"/>
      <c r="C69" s="176" t="s">
        <v>1180</v>
      </c>
      <c r="D69" s="176" t="s">
        <v>1181</v>
      </c>
      <c r="E69" s="175">
        <v>7</v>
      </c>
      <c r="F69" s="176" t="s">
        <v>1219</v>
      </c>
      <c r="G69" s="175">
        <v>120</v>
      </c>
      <c r="H69" s="22" t="str">
        <f aca="true" t="shared" si="16" ref="H69:H74">"&amp;ref("&amp;T($J69)&amp;".jpg,,,title="&amp;T($J69)&amp;",alt="&amp;T($J69)&amp;")"</f>
        <v>&amp;ref(墨錠.jpg,,,title=墨錠,alt=墨錠)</v>
      </c>
      <c r="I69" s="175">
        <v>70</v>
      </c>
      <c r="J69" s="176" t="s">
        <v>1220</v>
      </c>
      <c r="K69" s="175" t="str">
        <f aca="true" t="shared" si="17" ref="K69:K74">"&amp;ref("&amp;T($L69)&amp;"["&amp;T($M69)&amp;"]"&amp;".jpg,,,title="&amp;T($L69)&amp;"["&amp;T($M69)&amp;"]"&amp;",alt="&amp;T($L69)&amp;"["&amp;T($M69)&amp;"]"&amp;")"</f>
        <v>&amp;ref(至墨錠[二級].jpg,,,title=至墨錠[二級],alt=至墨錠[二級])</v>
      </c>
      <c r="L69" s="174" t="s">
        <v>1599</v>
      </c>
      <c r="M69" s="174" t="s">
        <v>1189</v>
      </c>
      <c r="N69" s="175">
        <v>1</v>
      </c>
      <c r="O69" s="183">
        <v>0.8</v>
      </c>
      <c r="P69" s="175" t="str">
        <f aca="true" t="shared" si="18" ref="P69:P74">"&amp;ref("&amp;T($Q69)&amp;".jpg,,,title="&amp;T($Q69)&amp;",alt="&amp;T($Q69)&amp;")"</f>
        <v>&amp;ref(晶墨鉱石.jpg,,,title=晶墨鉱石,alt=晶墨鉱石)</v>
      </c>
      <c r="Q69" s="175" t="s">
        <v>1221</v>
      </c>
      <c r="R69" s="175">
        <v>1</v>
      </c>
      <c r="S69" s="175" t="str">
        <f aca="true" t="shared" si="19" ref="S69:S74">"&amp;ref("&amp;T($T69)&amp;".jpg,,,title="&amp;T($T69)&amp;",alt="&amp;T($T69)&amp;")"</f>
        <v>&amp;ref(上木炭.jpg,,,title=上木炭,alt=上木炭)</v>
      </c>
      <c r="T69" s="174" t="s">
        <v>1345</v>
      </c>
      <c r="U69" s="175">
        <v>3</v>
      </c>
      <c r="V69" s="176" t="s">
        <v>1194</v>
      </c>
      <c r="W69" s="182" t="s">
        <v>1612</v>
      </c>
      <c r="X69" s="184">
        <v>1</v>
      </c>
      <c r="Y69" s="175">
        <v>1</v>
      </c>
      <c r="Z69" s="29" t="s">
        <v>1216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</row>
    <row r="70" spans="1:90" s="15" customFormat="1" ht="28.5" customHeight="1">
      <c r="A70" s="9"/>
      <c r="B70" s="21"/>
      <c r="C70" s="176" t="s">
        <v>1180</v>
      </c>
      <c r="D70" s="176" t="s">
        <v>1181</v>
      </c>
      <c r="E70" s="175">
        <v>7</v>
      </c>
      <c r="F70" s="176" t="s">
        <v>1219</v>
      </c>
      <c r="G70" s="175">
        <v>120</v>
      </c>
      <c r="H70" s="22" t="str">
        <f t="shared" si="16"/>
        <v>&amp;ref(墨錠.jpg,,,title=墨錠,alt=墨錠)</v>
      </c>
      <c r="I70" s="175">
        <v>70</v>
      </c>
      <c r="J70" s="176" t="s">
        <v>1220</v>
      </c>
      <c r="K70" s="175" t="str">
        <f t="shared" si="17"/>
        <v>&amp;ref(彩墨錠[一級].jpg,,,title=彩墨錠[一級],alt=彩墨錠[一級])</v>
      </c>
      <c r="L70" s="174" t="s">
        <v>1601</v>
      </c>
      <c r="M70" s="174" t="s">
        <v>1193</v>
      </c>
      <c r="N70" s="175">
        <v>1</v>
      </c>
      <c r="O70" s="183">
        <v>0.1</v>
      </c>
      <c r="P70" s="175" t="str">
        <f t="shared" si="18"/>
        <v>&amp;ref(晶墨鉱石.jpg,,,title=晶墨鉱石,alt=晶墨鉱石)</v>
      </c>
      <c r="Q70" s="175" t="s">
        <v>1221</v>
      </c>
      <c r="R70" s="175">
        <v>1</v>
      </c>
      <c r="S70" s="175" t="str">
        <f t="shared" si="19"/>
        <v>&amp;ref(上木炭.jpg,,,title=上木炭,alt=上木炭)</v>
      </c>
      <c r="T70" s="174" t="s">
        <v>1279</v>
      </c>
      <c r="U70" s="175">
        <v>3</v>
      </c>
      <c r="V70" s="176" t="s">
        <v>1194</v>
      </c>
      <c r="W70" s="182" t="s">
        <v>1612</v>
      </c>
      <c r="X70" s="184">
        <v>1</v>
      </c>
      <c r="Y70" s="175">
        <v>1</v>
      </c>
      <c r="Z70" s="29" t="s">
        <v>1216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</row>
    <row r="71" spans="1:90" s="15" customFormat="1" ht="5.25" customHeight="1">
      <c r="A71" s="9"/>
      <c r="B71" s="70"/>
      <c r="C71" s="42"/>
      <c r="D71" s="42"/>
      <c r="E71" s="42"/>
      <c r="F71" s="42"/>
      <c r="G71" s="42"/>
      <c r="H71" s="70"/>
      <c r="I71" s="42"/>
      <c r="J71" s="42"/>
      <c r="K71" s="42"/>
      <c r="L71" s="42"/>
      <c r="M71" s="42"/>
      <c r="N71" s="42"/>
      <c r="O71" s="192"/>
      <c r="P71" s="42"/>
      <c r="Q71" s="42"/>
      <c r="R71" s="42"/>
      <c r="S71" s="42"/>
      <c r="T71" s="42"/>
      <c r="U71" s="42"/>
      <c r="V71" s="42"/>
      <c r="W71" s="193"/>
      <c r="X71" s="193"/>
      <c r="Y71" s="42"/>
      <c r="Z71" s="26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</row>
    <row r="72" spans="1:90" s="15" customFormat="1" ht="28.5" customHeight="1">
      <c r="A72" s="9"/>
      <c r="B72" s="21"/>
      <c r="C72" s="176" t="s">
        <v>1180</v>
      </c>
      <c r="D72" s="176" t="s">
        <v>1181</v>
      </c>
      <c r="E72" s="175">
        <v>7</v>
      </c>
      <c r="F72" s="176" t="s">
        <v>1219</v>
      </c>
      <c r="G72" s="175">
        <v>120</v>
      </c>
      <c r="H72" s="22" t="str">
        <f t="shared" si="16"/>
        <v>&amp;ref(墨錠.jpg,,,title=墨錠,alt=墨錠)</v>
      </c>
      <c r="I72" s="175">
        <v>70</v>
      </c>
      <c r="J72" s="176" t="s">
        <v>1220</v>
      </c>
      <c r="K72" s="175" t="str">
        <f t="shared" si="17"/>
        <v>&amp;ref(彩墨錠[一級].jpg,,,title=彩墨錠[一級],alt=彩墨錠[一級])</v>
      </c>
      <c r="L72" s="174" t="s">
        <v>1601</v>
      </c>
      <c r="M72" s="174" t="s">
        <v>1193</v>
      </c>
      <c r="N72" s="175">
        <v>1</v>
      </c>
      <c r="O72" s="183">
        <v>1</v>
      </c>
      <c r="P72" s="175" t="str">
        <f t="shared" si="18"/>
        <v>&amp;ref(晶墨鉱石.jpg,,,title=晶墨鉱石,alt=晶墨鉱石)</v>
      </c>
      <c r="Q72" s="175" t="s">
        <v>1221</v>
      </c>
      <c r="R72" s="175">
        <v>1</v>
      </c>
      <c r="S72" s="175" t="str">
        <f t="shared" si="19"/>
        <v>&amp;ref(精霊炭.jpg,,,title=精霊炭,alt=精霊炭)</v>
      </c>
      <c r="T72" s="174" t="s">
        <v>1195</v>
      </c>
      <c r="U72" s="175">
        <v>3</v>
      </c>
      <c r="V72" s="176" t="s">
        <v>1194</v>
      </c>
      <c r="W72" s="182" t="s">
        <v>1612</v>
      </c>
      <c r="X72" s="184">
        <v>1</v>
      </c>
      <c r="Y72" s="175">
        <v>1</v>
      </c>
      <c r="Z72" s="29" t="s">
        <v>1216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</row>
    <row r="73" spans="1:90" s="15" customFormat="1" ht="5.25" customHeight="1">
      <c r="A73" s="9"/>
      <c r="B73" s="70"/>
      <c r="C73" s="42"/>
      <c r="D73" s="42"/>
      <c r="E73" s="42"/>
      <c r="F73" s="42"/>
      <c r="G73" s="42"/>
      <c r="H73" s="70"/>
      <c r="I73" s="42"/>
      <c r="J73" s="42"/>
      <c r="K73" s="42"/>
      <c r="L73" s="42"/>
      <c r="M73" s="42"/>
      <c r="N73" s="42"/>
      <c r="O73" s="192"/>
      <c r="P73" s="42"/>
      <c r="Q73" s="42"/>
      <c r="R73" s="42"/>
      <c r="S73" s="42"/>
      <c r="T73" s="42"/>
      <c r="U73" s="42"/>
      <c r="V73" s="42"/>
      <c r="W73" s="193"/>
      <c r="X73" s="193"/>
      <c r="Y73" s="42"/>
      <c r="Z73" s="26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</row>
    <row r="74" spans="1:90" s="15" customFormat="1" ht="28.5" customHeight="1">
      <c r="A74" s="9"/>
      <c r="B74" s="21"/>
      <c r="C74" s="176" t="s">
        <v>1180</v>
      </c>
      <c r="D74" s="176" t="s">
        <v>1181</v>
      </c>
      <c r="E74" s="175">
        <v>7</v>
      </c>
      <c r="F74" s="176" t="s">
        <v>1219</v>
      </c>
      <c r="G74" s="175">
        <v>120</v>
      </c>
      <c r="H74" s="22" t="str">
        <f t="shared" si="16"/>
        <v>&amp;ref(墨錠.jpg,,,title=墨錠,alt=墨錠)</v>
      </c>
      <c r="I74" s="175">
        <v>70</v>
      </c>
      <c r="J74" s="176" t="s">
        <v>1220</v>
      </c>
      <c r="K74" s="175" t="str">
        <f t="shared" si="17"/>
        <v>&amp;ref(甘墨錠[特急].jpg,,,title=甘墨錠[特急],alt=甘墨錠[特急])</v>
      </c>
      <c r="L74" s="151" t="s">
        <v>1597</v>
      </c>
      <c r="M74" s="151" t="s">
        <v>204</v>
      </c>
      <c r="N74" s="175">
        <v>1</v>
      </c>
      <c r="O74" s="183">
        <v>1</v>
      </c>
      <c r="P74" s="175" t="str">
        <f t="shared" si="18"/>
        <v>&amp;ref(晶墨鉱石.jpg,,,title=晶墨鉱石,alt=晶墨鉱石)</v>
      </c>
      <c r="Q74" s="175" t="s">
        <v>1221</v>
      </c>
      <c r="R74" s="175">
        <v>1</v>
      </c>
      <c r="S74" s="175" t="str">
        <f t="shared" si="19"/>
        <v>&amp;ref(仙神炭.jpg,,,title=仙神炭,alt=仙神炭)</v>
      </c>
      <c r="T74" s="151" t="s">
        <v>1229</v>
      </c>
      <c r="U74" s="175">
        <v>3</v>
      </c>
      <c r="V74" s="176" t="s">
        <v>1194</v>
      </c>
      <c r="W74" s="182" t="s">
        <v>1612</v>
      </c>
      <c r="X74" s="184">
        <v>1</v>
      </c>
      <c r="Y74" s="175">
        <v>1</v>
      </c>
      <c r="Z74" s="29" t="s">
        <v>1216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</row>
    <row r="75" spans="1:90" s="15" customFormat="1" ht="3" customHeight="1">
      <c r="A75" s="9"/>
      <c r="B75" s="307"/>
      <c r="C75" s="307"/>
      <c r="D75" s="307"/>
      <c r="E75" s="181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</row>
    <row r="76" spans="1:90" s="15" customFormat="1" ht="3" customHeight="1">
      <c r="A76" s="9"/>
      <c r="B76" s="307"/>
      <c r="C76" s="307"/>
      <c r="D76" s="307"/>
      <c r="E76" s="181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7"/>
      <c r="W76" s="307"/>
      <c r="X76" s="307"/>
      <c r="Y76" s="307"/>
      <c r="Z76" s="307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</row>
    <row r="77" spans="1:90" s="15" customFormat="1" ht="28.5" customHeight="1">
      <c r="A77" s="9"/>
      <c r="B77" s="21"/>
      <c r="C77" s="176" t="s">
        <v>1180</v>
      </c>
      <c r="D77" s="176" t="s">
        <v>1181</v>
      </c>
      <c r="E77" s="175">
        <v>8</v>
      </c>
      <c r="F77" s="176" t="s">
        <v>1480</v>
      </c>
      <c r="G77" s="175">
        <v>140</v>
      </c>
      <c r="H77" s="22" t="str">
        <f>"&amp;ref("&amp;T($J77)&amp;".jpg,,,title="&amp;T($J77)&amp;",alt="&amp;T($J77)&amp;")"</f>
        <v>&amp;ref(玉錠.jpg,,,title=玉錠,alt=玉錠)</v>
      </c>
      <c r="I77" s="175">
        <v>80</v>
      </c>
      <c r="J77" s="176" t="s">
        <v>1606</v>
      </c>
      <c r="K77" s="175" t="str">
        <f>"&amp;ref("&amp;T($L77)&amp;"["&amp;T($M77)&amp;"]"&amp;".jpg,,,title="&amp;T($L77)&amp;"["&amp;T($M77)&amp;"]"&amp;",alt="&amp;T($L77)&amp;"["&amp;T($M77)&amp;"]"&amp;")"</f>
        <v>&amp;ref(方玉錠[三級].jpg,,,title=方玉錠[三級],alt=方玉錠[三級])</v>
      </c>
      <c r="L77" s="175" t="s">
        <v>1602</v>
      </c>
      <c r="M77" s="175" t="s">
        <v>1184</v>
      </c>
      <c r="N77" s="175">
        <v>1</v>
      </c>
      <c r="O77" s="183">
        <v>1</v>
      </c>
      <c r="P77" s="175" t="str">
        <f>"&amp;ref("&amp;T($Q77)&amp;".jpg,,,title="&amp;T($Q77)&amp;",alt="&amp;T($Q77)&amp;")"</f>
        <v>&amp;ref(暗玉鉱石.jpg,,,title=暗玉鉱石,alt=暗玉鉱石)</v>
      </c>
      <c r="Q77" s="175" t="s">
        <v>1222</v>
      </c>
      <c r="R77" s="175">
        <v>1</v>
      </c>
      <c r="S77" s="175" t="str">
        <f>"&amp;ref("&amp;T($T77)&amp;".jpg,,,title="&amp;T($T77)&amp;",alt="&amp;T($T77)&amp;")"</f>
        <v>&amp;ref(木炭片.jpg,,,title=木炭片,alt=木炭片)</v>
      </c>
      <c r="T77" s="175" t="s">
        <v>1186</v>
      </c>
      <c r="U77" s="175">
        <v>3</v>
      </c>
      <c r="V77" s="176" t="s">
        <v>1187</v>
      </c>
      <c r="W77" s="182" t="s">
        <v>1612</v>
      </c>
      <c r="X77" s="184">
        <v>1</v>
      </c>
      <c r="Y77" s="175">
        <v>1</v>
      </c>
      <c r="Z77" s="2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</row>
    <row r="78" spans="1:90" s="15" customFormat="1" ht="6" customHeight="1">
      <c r="A78" s="9"/>
      <c r="B78" s="42"/>
      <c r="C78" s="42"/>
      <c r="D78" s="42"/>
      <c r="E78" s="42"/>
      <c r="F78" s="42"/>
      <c r="G78" s="70"/>
      <c r="H78" s="42"/>
      <c r="I78" s="42"/>
      <c r="J78" s="42"/>
      <c r="K78" s="42"/>
      <c r="L78" s="42"/>
      <c r="M78" s="42"/>
      <c r="N78" s="192"/>
      <c r="O78" s="42"/>
      <c r="P78" s="42"/>
      <c r="Q78" s="42"/>
      <c r="R78" s="42"/>
      <c r="S78" s="42"/>
      <c r="T78" s="42"/>
      <c r="U78" s="42"/>
      <c r="V78" s="42"/>
      <c r="W78" s="193"/>
      <c r="X78" s="42"/>
      <c r="Y78" s="26"/>
      <c r="Z78" s="175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</row>
    <row r="79" spans="1:90" s="15" customFormat="1" ht="28.5" customHeight="1">
      <c r="A79" s="9"/>
      <c r="B79" s="21"/>
      <c r="C79" s="176" t="s">
        <v>1180</v>
      </c>
      <c r="D79" s="176" t="s">
        <v>1181</v>
      </c>
      <c r="E79" s="175">
        <v>8</v>
      </c>
      <c r="F79" s="176" t="s">
        <v>1480</v>
      </c>
      <c r="G79" s="175">
        <v>140</v>
      </c>
      <c r="H79" s="22" t="str">
        <f>"&amp;ref("&amp;T($J79)&amp;".jpg,,,title="&amp;T($J79)&amp;",alt="&amp;T($J79)&amp;")"</f>
        <v>&amp;ref(玉錠.jpg,,,title=玉錠,alt=玉錠)</v>
      </c>
      <c r="I79" s="175">
        <v>80</v>
      </c>
      <c r="J79" s="176" t="s">
        <v>1606</v>
      </c>
      <c r="K79" s="175" t="str">
        <f>"&amp;ref("&amp;T($L79)&amp;"["&amp;T($M79)&amp;"]"&amp;".jpg,,,title="&amp;T($L79)&amp;"["&amp;T($M79)&amp;"]"&amp;",alt="&amp;T($L79)&amp;"["&amp;T($M79)&amp;"]"&amp;")"</f>
        <v>&amp;ref(堅玉錠[二級].jpg,,,title=堅玉錠[二級],alt=堅玉錠[二級])</v>
      </c>
      <c r="L79" s="174" t="s">
        <v>1607</v>
      </c>
      <c r="M79" s="174" t="s">
        <v>1189</v>
      </c>
      <c r="N79" s="175">
        <v>1</v>
      </c>
      <c r="O79" s="183">
        <v>0.9</v>
      </c>
      <c r="P79" s="175" t="str">
        <f>"&amp;ref("&amp;T($Q79)&amp;".jpg,,,title="&amp;T($Q79)&amp;",alt="&amp;T($Q79)&amp;")"</f>
        <v>&amp;ref(暗玉鉱石.jpg,,,title=暗玉鉱石,alt=暗玉鉱石)</v>
      </c>
      <c r="Q79" s="175" t="s">
        <v>1222</v>
      </c>
      <c r="R79" s="175">
        <v>1</v>
      </c>
      <c r="S79" s="175" t="str">
        <f>"&amp;ref("&amp;T($T79)&amp;".jpg,,,title="&amp;T($T79)&amp;",alt="&amp;T($T79)&amp;")"</f>
        <v>&amp;ref(灰木炭.jpg,,,title=灰木炭,alt=灰木炭)</v>
      </c>
      <c r="T79" s="174" t="s">
        <v>1197</v>
      </c>
      <c r="U79" s="175">
        <v>3</v>
      </c>
      <c r="V79" s="176" t="s">
        <v>1187</v>
      </c>
      <c r="W79" s="182" t="s">
        <v>1612</v>
      </c>
      <c r="X79" s="184">
        <v>1</v>
      </c>
      <c r="Y79" s="175">
        <v>1</v>
      </c>
      <c r="Z79" s="29" t="s">
        <v>1215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</row>
    <row r="80" spans="1:90" s="15" customFormat="1" ht="28.5" customHeight="1">
      <c r="A80" s="9"/>
      <c r="B80" s="21"/>
      <c r="C80" s="176" t="s">
        <v>1180</v>
      </c>
      <c r="D80" s="176" t="s">
        <v>1181</v>
      </c>
      <c r="E80" s="175">
        <v>8</v>
      </c>
      <c r="F80" s="176" t="s">
        <v>1480</v>
      </c>
      <c r="G80" s="175">
        <v>140</v>
      </c>
      <c r="H80" s="22" t="str">
        <f>"&amp;ref("&amp;T($J80)&amp;".jpg,,,title="&amp;T($J80)&amp;",alt="&amp;T($J80)&amp;")"</f>
        <v>&amp;ref(玉錠.jpg,,,title=玉錠,alt=玉錠)</v>
      </c>
      <c r="I80" s="175">
        <v>80</v>
      </c>
      <c r="J80" s="176" t="s">
        <v>1606</v>
      </c>
      <c r="K80" s="175" t="str">
        <f>"&amp;ref("&amp;T($L80)&amp;"["&amp;T($M80)&amp;"]"&amp;".jpg,,,title="&amp;T($L80)&amp;"["&amp;T($M80)&amp;"]"&amp;",alt="&amp;T($L80)&amp;"["&amp;T($M80)&amp;"]"&amp;")"</f>
        <v>&amp;ref(美玉錠[一級].jpg,,,title=美玉錠[一級],alt=美玉錠[一級])</v>
      </c>
      <c r="L80" s="174" t="s">
        <v>1609</v>
      </c>
      <c r="M80" s="174" t="s">
        <v>1193</v>
      </c>
      <c r="N80" s="175">
        <v>1</v>
      </c>
      <c r="O80" s="183">
        <v>0.1</v>
      </c>
      <c r="P80" s="175" t="str">
        <f>"&amp;ref("&amp;T($Q80)&amp;".jpg,,,title="&amp;T($Q80)&amp;",alt="&amp;T($Q80)&amp;")"</f>
        <v>&amp;ref(暗玉鉱石.jpg,,,title=暗玉鉱石,alt=暗玉鉱石)</v>
      </c>
      <c r="Q80" s="175" t="s">
        <v>1222</v>
      </c>
      <c r="R80" s="175">
        <v>1</v>
      </c>
      <c r="S80" s="175" t="str">
        <f>"&amp;ref("&amp;T($T80)&amp;".jpg,,,title="&amp;T($T80)&amp;",alt="&amp;T($T80)&amp;")"</f>
        <v>&amp;ref(灰木炭.jpg,,,title=灰木炭,alt=灰木炭)</v>
      </c>
      <c r="T80" s="174" t="s">
        <v>1197</v>
      </c>
      <c r="U80" s="175">
        <v>3</v>
      </c>
      <c r="V80" s="176" t="s">
        <v>1187</v>
      </c>
      <c r="W80" s="182" t="s">
        <v>1612</v>
      </c>
      <c r="X80" s="184">
        <v>1</v>
      </c>
      <c r="Y80" s="175">
        <v>1</v>
      </c>
      <c r="Z80" s="29" t="s">
        <v>1215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</row>
    <row r="81" spans="1:90" s="15" customFormat="1" ht="6" customHeight="1">
      <c r="A81" s="9"/>
      <c r="B81" s="42"/>
      <c r="C81" s="42"/>
      <c r="D81" s="42"/>
      <c r="E81" s="42"/>
      <c r="F81" s="42"/>
      <c r="G81" s="70"/>
      <c r="H81" s="42"/>
      <c r="I81" s="42"/>
      <c r="J81" s="42"/>
      <c r="K81" s="42"/>
      <c r="L81" s="42"/>
      <c r="M81" s="42"/>
      <c r="N81" s="192"/>
      <c r="O81" s="42"/>
      <c r="P81" s="42"/>
      <c r="Q81" s="42"/>
      <c r="R81" s="42"/>
      <c r="S81" s="42"/>
      <c r="T81" s="42"/>
      <c r="U81" s="42"/>
      <c r="V81" s="42"/>
      <c r="W81" s="193"/>
      <c r="X81" s="42"/>
      <c r="Y81" s="26"/>
      <c r="Z81" s="175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</row>
    <row r="82" spans="1:90" s="15" customFormat="1" ht="28.5" customHeight="1">
      <c r="A82" s="9"/>
      <c r="B82" s="21"/>
      <c r="C82" s="176" t="s">
        <v>1180</v>
      </c>
      <c r="D82" s="176" t="s">
        <v>1181</v>
      </c>
      <c r="E82" s="175">
        <v>8</v>
      </c>
      <c r="F82" s="176" t="s">
        <v>1480</v>
      </c>
      <c r="G82" s="175">
        <v>140</v>
      </c>
      <c r="H82" s="22" t="str">
        <f aca="true" t="shared" si="20" ref="H82:H87">"&amp;ref("&amp;T($J82)&amp;".jpg,,,title="&amp;T($J82)&amp;",alt="&amp;T($J82)&amp;")"</f>
        <v>&amp;ref(玉錠.jpg,,,title=玉錠,alt=玉錠)</v>
      </c>
      <c r="I82" s="175">
        <v>80</v>
      </c>
      <c r="J82" s="176" t="s">
        <v>1606</v>
      </c>
      <c r="K82" s="175" t="str">
        <f aca="true" t="shared" si="21" ref="K82:K87">"&amp;ref("&amp;T($L82)&amp;"["&amp;T($M82)&amp;"]"&amp;".jpg,,,title="&amp;T($L82)&amp;"["&amp;T($M82)&amp;"]"&amp;",alt="&amp;T($L82)&amp;"["&amp;T($M82)&amp;"]"&amp;")"</f>
        <v>&amp;ref(堅玉錠[二級].jpg,,,title=堅玉錠[二級],alt=堅玉錠[二級])</v>
      </c>
      <c r="L82" s="174" t="s">
        <v>1608</v>
      </c>
      <c r="M82" s="174" t="s">
        <v>1189</v>
      </c>
      <c r="N82" s="175">
        <v>1</v>
      </c>
      <c r="O82" s="183">
        <v>0.8</v>
      </c>
      <c r="P82" s="175" t="str">
        <f aca="true" t="shared" si="22" ref="P82:P87">"&amp;ref("&amp;T($Q82)&amp;".jpg,,,title="&amp;T($Q82)&amp;",alt="&amp;T($Q82)&amp;")"</f>
        <v>&amp;ref(暗玉鉱石.jpg,,,title=暗玉鉱石,alt=暗玉鉱石)</v>
      </c>
      <c r="Q82" s="175" t="s">
        <v>1222</v>
      </c>
      <c r="R82" s="175">
        <v>1</v>
      </c>
      <c r="S82" s="175" t="str">
        <f aca="true" t="shared" si="23" ref="S82:S87">"&amp;ref("&amp;T($T82)&amp;".jpg,,,title="&amp;T($T82)&amp;",alt="&amp;T($T82)&amp;")"</f>
        <v>&amp;ref(上木炭.jpg,,,title=上木炭,alt=上木炭)</v>
      </c>
      <c r="T82" s="174" t="s">
        <v>1345</v>
      </c>
      <c r="U82" s="175">
        <v>3</v>
      </c>
      <c r="V82" s="176" t="s">
        <v>1194</v>
      </c>
      <c r="W82" s="182" t="s">
        <v>1612</v>
      </c>
      <c r="X82" s="184">
        <v>1</v>
      </c>
      <c r="Y82" s="175">
        <v>1</v>
      </c>
      <c r="Z82" s="29" t="s">
        <v>1216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</row>
    <row r="83" spans="1:90" s="15" customFormat="1" ht="28.5" customHeight="1">
      <c r="A83" s="9"/>
      <c r="B83" s="21"/>
      <c r="C83" s="176" t="s">
        <v>1180</v>
      </c>
      <c r="D83" s="176" t="s">
        <v>1181</v>
      </c>
      <c r="E83" s="175">
        <v>8</v>
      </c>
      <c r="F83" s="176" t="s">
        <v>1480</v>
      </c>
      <c r="G83" s="175">
        <v>140</v>
      </c>
      <c r="H83" s="22" t="str">
        <f t="shared" si="20"/>
        <v>&amp;ref(玉錠.jpg,,,title=玉錠,alt=玉錠)</v>
      </c>
      <c r="I83" s="175">
        <v>80</v>
      </c>
      <c r="J83" s="176" t="s">
        <v>1606</v>
      </c>
      <c r="K83" s="175" t="str">
        <f t="shared" si="21"/>
        <v>&amp;ref(美玉錠[一級].jpg,,,title=美玉錠[一級],alt=美玉錠[一級])</v>
      </c>
      <c r="L83" s="174" t="s">
        <v>1610</v>
      </c>
      <c r="M83" s="174" t="s">
        <v>1193</v>
      </c>
      <c r="N83" s="175">
        <v>1</v>
      </c>
      <c r="O83" s="183">
        <v>0.1</v>
      </c>
      <c r="P83" s="175" t="str">
        <f t="shared" si="22"/>
        <v>&amp;ref(暗玉鉱石.jpg,,,title=暗玉鉱石,alt=暗玉鉱石)</v>
      </c>
      <c r="Q83" s="175" t="s">
        <v>1222</v>
      </c>
      <c r="R83" s="175">
        <v>1</v>
      </c>
      <c r="S83" s="175" t="str">
        <f t="shared" si="23"/>
        <v>&amp;ref(上木炭.jpg,,,title=上木炭,alt=上木炭)</v>
      </c>
      <c r="T83" s="174" t="s">
        <v>1279</v>
      </c>
      <c r="U83" s="175">
        <v>3</v>
      </c>
      <c r="V83" s="176" t="s">
        <v>1194</v>
      </c>
      <c r="W83" s="182" t="s">
        <v>1612</v>
      </c>
      <c r="X83" s="184">
        <v>1</v>
      </c>
      <c r="Y83" s="175">
        <v>1</v>
      </c>
      <c r="Z83" s="29" t="s">
        <v>1216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</row>
    <row r="84" spans="1:90" s="15" customFormat="1" ht="5.25" customHeight="1">
      <c r="A84" s="9"/>
      <c r="B84" s="70"/>
      <c r="C84" s="42"/>
      <c r="D84" s="42"/>
      <c r="E84" s="42"/>
      <c r="F84" s="42"/>
      <c r="G84" s="42"/>
      <c r="H84" s="70"/>
      <c r="I84" s="42"/>
      <c r="J84" s="42"/>
      <c r="K84" s="42"/>
      <c r="L84" s="42"/>
      <c r="M84" s="42"/>
      <c r="N84" s="42"/>
      <c r="O84" s="192"/>
      <c r="P84" s="42"/>
      <c r="Q84" s="42"/>
      <c r="R84" s="42"/>
      <c r="S84" s="42"/>
      <c r="T84" s="42"/>
      <c r="U84" s="42"/>
      <c r="V84" s="42"/>
      <c r="W84" s="193"/>
      <c r="X84" s="193"/>
      <c r="Y84" s="42"/>
      <c r="Z84" s="26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</row>
    <row r="85" spans="1:90" s="15" customFormat="1" ht="28.5" customHeight="1">
      <c r="A85" s="9"/>
      <c r="B85" s="21"/>
      <c r="C85" s="176" t="s">
        <v>1180</v>
      </c>
      <c r="D85" s="176" t="s">
        <v>1181</v>
      </c>
      <c r="E85" s="175">
        <v>8</v>
      </c>
      <c r="F85" s="176" t="s">
        <v>1480</v>
      </c>
      <c r="G85" s="175">
        <v>140</v>
      </c>
      <c r="H85" s="22" t="str">
        <f t="shared" si="20"/>
        <v>&amp;ref(玉錠.jpg,,,title=玉錠,alt=玉錠)</v>
      </c>
      <c r="I85" s="175">
        <v>80</v>
      </c>
      <c r="J85" s="176" t="s">
        <v>1606</v>
      </c>
      <c r="K85" s="175" t="str">
        <f t="shared" si="21"/>
        <v>&amp;ref(美玉錠[一級].jpg,,,title=美玉錠[一級],alt=美玉錠[一級])</v>
      </c>
      <c r="L85" s="174" t="s">
        <v>1610</v>
      </c>
      <c r="M85" s="174" t="s">
        <v>1193</v>
      </c>
      <c r="N85" s="175">
        <v>1</v>
      </c>
      <c r="O85" s="183">
        <v>1</v>
      </c>
      <c r="P85" s="175" t="str">
        <f t="shared" si="22"/>
        <v>&amp;ref(暗玉鉱石.jpg,,,title=暗玉鉱石,alt=暗玉鉱石)</v>
      </c>
      <c r="Q85" s="175" t="s">
        <v>1222</v>
      </c>
      <c r="R85" s="175">
        <v>1</v>
      </c>
      <c r="S85" s="175" t="str">
        <f t="shared" si="23"/>
        <v>&amp;ref(精霊炭.jpg,,,title=精霊炭,alt=精霊炭)</v>
      </c>
      <c r="T85" s="174" t="s">
        <v>1195</v>
      </c>
      <c r="U85" s="175">
        <v>3</v>
      </c>
      <c r="V85" s="176" t="s">
        <v>1194</v>
      </c>
      <c r="W85" s="182" t="s">
        <v>1612</v>
      </c>
      <c r="X85" s="184">
        <v>1</v>
      </c>
      <c r="Y85" s="175">
        <v>1</v>
      </c>
      <c r="Z85" s="29" t="s">
        <v>1216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</row>
    <row r="86" spans="1:90" s="15" customFormat="1" ht="5.25" customHeight="1">
      <c r="A86" s="9"/>
      <c r="B86" s="70"/>
      <c r="C86" s="42"/>
      <c r="D86" s="42"/>
      <c r="E86" s="42"/>
      <c r="F86" s="42"/>
      <c r="G86" s="42"/>
      <c r="H86" s="70"/>
      <c r="I86" s="42"/>
      <c r="J86" s="42"/>
      <c r="K86" s="42"/>
      <c r="L86" s="42"/>
      <c r="M86" s="42"/>
      <c r="N86" s="42"/>
      <c r="O86" s="192"/>
      <c r="P86" s="42"/>
      <c r="Q86" s="42"/>
      <c r="R86" s="42"/>
      <c r="S86" s="42"/>
      <c r="T86" s="42"/>
      <c r="U86" s="42"/>
      <c r="V86" s="42"/>
      <c r="W86" s="193"/>
      <c r="X86" s="193"/>
      <c r="Y86" s="42"/>
      <c r="Z86" s="26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</row>
    <row r="87" spans="1:90" s="15" customFormat="1" ht="28.5" customHeight="1">
      <c r="A87" s="9"/>
      <c r="B87" s="21"/>
      <c r="C87" s="176" t="s">
        <v>1180</v>
      </c>
      <c r="D87" s="176" t="s">
        <v>1181</v>
      </c>
      <c r="E87" s="175">
        <v>8</v>
      </c>
      <c r="F87" s="176" t="s">
        <v>1480</v>
      </c>
      <c r="G87" s="175">
        <v>140</v>
      </c>
      <c r="H87" s="22" t="str">
        <f t="shared" si="20"/>
        <v>&amp;ref(玉錠.jpg,,,title=玉錠,alt=玉錠)</v>
      </c>
      <c r="I87" s="175">
        <v>80</v>
      </c>
      <c r="J87" s="176" t="s">
        <v>1606</v>
      </c>
      <c r="K87" s="175" t="str">
        <f t="shared" si="21"/>
        <v>&amp;ref(華玉錠[特急].jpg,,,title=華玉錠[特急],alt=華玉錠[特急])</v>
      </c>
      <c r="L87" s="151" t="s">
        <v>1611</v>
      </c>
      <c r="M87" s="151" t="s">
        <v>204</v>
      </c>
      <c r="N87" s="175">
        <v>1</v>
      </c>
      <c r="O87" s="183">
        <v>1</v>
      </c>
      <c r="P87" s="175" t="str">
        <f t="shared" si="22"/>
        <v>&amp;ref(暗玉鉱石.jpg,,,title=暗玉鉱石,alt=暗玉鉱石)</v>
      </c>
      <c r="Q87" s="175" t="s">
        <v>1222</v>
      </c>
      <c r="R87" s="175">
        <v>1</v>
      </c>
      <c r="S87" s="175" t="str">
        <f t="shared" si="23"/>
        <v>&amp;ref(仙神炭.jpg,,,title=仙神炭,alt=仙神炭)</v>
      </c>
      <c r="T87" s="151" t="s">
        <v>1229</v>
      </c>
      <c r="U87" s="175">
        <v>3</v>
      </c>
      <c r="V87" s="176" t="s">
        <v>1194</v>
      </c>
      <c r="W87" s="182" t="s">
        <v>1612</v>
      </c>
      <c r="X87" s="184">
        <v>1</v>
      </c>
      <c r="Y87" s="175">
        <v>1</v>
      </c>
      <c r="Z87" s="29" t="s">
        <v>1216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</row>
    <row r="88" spans="1:90" s="15" customFormat="1" ht="3" customHeight="1">
      <c r="A88" s="9"/>
      <c r="B88" s="307"/>
      <c r="C88" s="307"/>
      <c r="D88" s="307"/>
      <c r="E88" s="181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</row>
    <row r="89" spans="1:90" s="15" customFormat="1" ht="3" customHeight="1">
      <c r="A89" s="9"/>
      <c r="B89" s="307"/>
      <c r="C89" s="307"/>
      <c r="D89" s="307"/>
      <c r="E89" s="181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</row>
    <row r="90" spans="1:90" s="15" customFormat="1" ht="14.25" customHeight="1">
      <c r="A90" s="9"/>
      <c r="B90" s="17"/>
      <c r="C90" s="12"/>
      <c r="D90" s="12"/>
      <c r="E90" s="12"/>
      <c r="F90" s="16"/>
      <c r="G90" s="13"/>
      <c r="H90" s="12"/>
      <c r="I90" s="12"/>
      <c r="J90" s="12"/>
      <c r="K90" s="12"/>
      <c r="L90" s="12"/>
      <c r="M90" s="12"/>
      <c r="N90" s="12"/>
      <c r="O90" s="185"/>
      <c r="P90" s="12"/>
      <c r="Q90" s="12"/>
      <c r="R90" s="12"/>
      <c r="S90" s="12"/>
      <c r="T90" s="12"/>
      <c r="U90" s="12"/>
      <c r="V90" s="12"/>
      <c r="W90" s="16"/>
      <c r="X90" s="186"/>
      <c r="Y90" s="12"/>
      <c r="Z90" s="12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</row>
    <row r="91" spans="1:90" s="15" customFormat="1" ht="12">
      <c r="A91" s="9"/>
      <c r="B91" s="18"/>
      <c r="C91" s="12"/>
      <c r="D91" s="12"/>
      <c r="E91" s="12"/>
      <c r="F91" s="16"/>
      <c r="G91" s="13"/>
      <c r="H91" s="187"/>
      <c r="I91" s="187"/>
      <c r="J91" s="187"/>
      <c r="K91" s="187"/>
      <c r="L91" s="12"/>
      <c r="M91" s="12"/>
      <c r="N91" s="12"/>
      <c r="O91" s="188"/>
      <c r="P91" s="187"/>
      <c r="Q91" s="187"/>
      <c r="R91" s="187"/>
      <c r="S91" s="187"/>
      <c r="T91" s="187"/>
      <c r="U91" s="187"/>
      <c r="V91" s="187"/>
      <c r="W91" s="19"/>
      <c r="X91" s="189"/>
      <c r="Y91" s="12"/>
      <c r="Z91" s="12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</row>
    <row r="92" spans="1:90" s="15" customFormat="1" ht="1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</row>
    <row r="93" spans="1:90" s="15" customFormat="1" ht="1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</row>
    <row r="94" spans="1:90" s="15" customFormat="1" ht="1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</row>
    <row r="95" spans="1:90" s="15" customFormat="1" ht="1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</row>
    <row r="96" spans="1:90" s="15" customFormat="1" ht="1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</row>
    <row r="97" spans="1:90" s="15" customFormat="1" ht="1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</row>
    <row r="98" spans="1:90" s="15" customFormat="1" ht="1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</row>
    <row r="99" spans="1:90" s="15" customFormat="1" ht="1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</row>
    <row r="100" spans="1:90" s="15" customFormat="1" ht="1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</row>
    <row r="101" spans="1:90" s="15" customFormat="1" ht="1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</row>
    <row r="102" spans="1:90" s="15" customFormat="1" ht="1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</row>
    <row r="103" spans="1:90" s="15" customFormat="1" ht="1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</row>
    <row r="104" spans="1:90" s="15" customFormat="1" ht="1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</row>
    <row r="105" spans="1:90" s="15" customFormat="1" ht="1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</row>
    <row r="106" spans="1:90" s="15" customFormat="1" ht="1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</row>
    <row r="107" spans="1:90" s="15" customFormat="1" ht="1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</row>
    <row r="108" spans="1:90" s="15" customFormat="1" ht="1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</row>
    <row r="109" spans="1:90" s="15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</row>
    <row r="110" spans="1:90" s="15" customFormat="1" ht="1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</row>
    <row r="111" spans="1:90" s="15" customFormat="1" ht="1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</row>
    <row r="112" spans="1:90" s="15" customFormat="1" ht="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</row>
    <row r="113" spans="1:90" s="15" customFormat="1" ht="1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</row>
    <row r="114" spans="1:90" s="15" customFormat="1" ht="1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</row>
    <row r="115" spans="1:90" s="15" customFormat="1" ht="1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</row>
    <row r="116" spans="1:90" s="15" customFormat="1" ht="1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</row>
    <row r="117" spans="1:90" s="15" customFormat="1" ht="1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</row>
    <row r="118" spans="1:90" s="15" customFormat="1" ht="1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</row>
    <row r="119" spans="1:90" s="15" customFormat="1" ht="1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</row>
    <row r="120" spans="1:90" s="15" customFormat="1" ht="1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</row>
    <row r="121" spans="1:90" s="15" customFormat="1" ht="1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</row>
    <row r="122" spans="1:90" ht="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</row>
    <row r="123" spans="1:90" ht="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</row>
    <row r="124" spans="1:90" ht="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</row>
    <row r="125" spans="1:90" ht="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</row>
    <row r="126" spans="1:90" ht="1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</row>
    <row r="127" spans="1:90" ht="1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</row>
    <row r="128" spans="1:90" ht="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</row>
    <row r="129" spans="1:90" ht="1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</row>
    <row r="130" spans="1:90" ht="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</row>
    <row r="131" spans="1:90" ht="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</row>
    <row r="132" spans="1:90" ht="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</row>
    <row r="133" spans="1:90" ht="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</row>
  </sheetData>
  <mergeCells count="32">
    <mergeCell ref="B49:D50"/>
    <mergeCell ref="B88:D89"/>
    <mergeCell ref="F49:Z50"/>
    <mergeCell ref="F88:Z89"/>
    <mergeCell ref="B62:D63"/>
    <mergeCell ref="F62:Z63"/>
    <mergeCell ref="B75:D76"/>
    <mergeCell ref="F75:Z76"/>
    <mergeCell ref="B23:D24"/>
    <mergeCell ref="B36:D37"/>
    <mergeCell ref="F23:Z24"/>
    <mergeCell ref="F36:Z37"/>
    <mergeCell ref="B6:D7"/>
    <mergeCell ref="B10:D11"/>
    <mergeCell ref="F6:Z7"/>
    <mergeCell ref="F10:Z11"/>
    <mergeCell ref="Y4:Y5"/>
    <mergeCell ref="Z4:Z5"/>
    <mergeCell ref="V4:X4"/>
    <mergeCell ref="P4:R4"/>
    <mergeCell ref="H4:J4"/>
    <mergeCell ref="K4:M5"/>
    <mergeCell ref="N4:N5"/>
    <mergeCell ref="S4:U4"/>
    <mergeCell ref="S5:T5"/>
    <mergeCell ref="O4:O5"/>
    <mergeCell ref="P5:Q5"/>
    <mergeCell ref="E4:E5"/>
    <mergeCell ref="B4:B5"/>
    <mergeCell ref="C4:C5"/>
    <mergeCell ref="F4:G5"/>
    <mergeCell ref="D4:D5"/>
  </mergeCells>
  <conditionalFormatting sqref="B90:Z91">
    <cfRule type="expression" priority="1" dxfId="0" stopIfTrue="1">
      <formula>MOD(ROW(),2)=0</formula>
    </cfRule>
  </conditionalFormatting>
  <conditionalFormatting sqref="B49:Z50 B23:Z24 B88:Z89 B10:Z11 B36:Z37 B62:Z63 B75:Z76 B6:Z7">
    <cfRule type="expression" priority="2" dxfId="3" stopIfTrue="1">
      <formula>MOD((ROW()),2)=0</formula>
    </cfRule>
    <cfRule type="expression" priority="3" dxfId="3" stopIfTrue="1">
      <formula>MOD((ROW()),2)=1</formula>
    </cfRule>
  </conditionalFormatting>
  <conditionalFormatting sqref="B12:Z22 B64:Z74 B8:Z9 B38:Z48 B51:Z61 B25:Z35 B77:Z87">
    <cfRule type="expression" priority="4" dxfId="1" stopIfTrue="1">
      <formula>MOD(ROW(),2)=0</formula>
    </cfRule>
    <cfRule type="expression" priority="5" dxfId="2" stopIfTrue="1">
      <formula>MOD(ROW(),2)=1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indexed="60"/>
  </sheetPr>
  <dimension ref="A1:CL142"/>
  <sheetViews>
    <sheetView showGridLines="0" workbookViewId="0" topLeftCell="A1">
      <pane ySplit="5" topLeftCell="BM70" activePane="bottomLeft" state="frozen"/>
      <selection pane="topLeft" activeCell="K2" sqref="K2"/>
      <selection pane="bottomLeft" activeCell="L2" sqref="L2"/>
    </sheetView>
  </sheetViews>
  <sheetFormatPr defaultColWidth="9.00390625" defaultRowHeight="12.75"/>
  <cols>
    <col min="1" max="1" width="1.75390625" style="0" customWidth="1"/>
    <col min="2" max="2" width="3.75390625" style="0" customWidth="1"/>
    <col min="3" max="4" width="3.875" style="0" bestFit="1" customWidth="1"/>
    <col min="5" max="5" width="2.875" style="0" bestFit="1" customWidth="1"/>
    <col min="6" max="6" width="3.75390625" style="0" bestFit="1" customWidth="1"/>
    <col min="7" max="7" width="4.75390625" style="0" bestFit="1" customWidth="1"/>
    <col min="8" max="8" width="5.00390625" style="0" customWidth="1"/>
    <col min="9" max="9" width="4.75390625" style="0" bestFit="1" customWidth="1"/>
    <col min="10" max="10" width="9.75390625" style="0" bestFit="1" customWidth="1"/>
    <col min="11" max="11" width="5.00390625" style="0" customWidth="1"/>
    <col min="12" max="12" width="9.75390625" style="0" bestFit="1" customWidth="1"/>
    <col min="13" max="14" width="3.75390625" style="0" bestFit="1" customWidth="1"/>
    <col min="15" max="15" width="4.875" style="0" customWidth="1"/>
    <col min="16" max="16" width="5.00390625" style="0" customWidth="1"/>
    <col min="17" max="17" width="9.75390625" style="0" bestFit="1" customWidth="1"/>
    <col min="18" max="18" width="3.875" style="0" bestFit="1" customWidth="1"/>
    <col min="19" max="19" width="5.00390625" style="0" customWidth="1"/>
    <col min="20" max="20" width="7.75390625" style="0" bestFit="1" customWidth="1"/>
    <col min="21" max="22" width="3.875" style="0" bestFit="1" customWidth="1"/>
    <col min="23" max="23" width="4.00390625" style="0" bestFit="1" customWidth="1"/>
    <col min="24" max="24" width="6.75390625" style="0" bestFit="1" customWidth="1"/>
    <col min="25" max="25" width="3.125" style="0" customWidth="1"/>
    <col min="26" max="26" width="3.00390625" style="0" customWidth="1"/>
    <col min="27" max="27" width="7.75390625" style="0" customWidth="1"/>
    <col min="28" max="29" width="9.75390625" style="0" bestFit="1" customWidth="1"/>
    <col min="30" max="30" width="2.625" style="0" customWidth="1"/>
    <col min="31" max="31" width="11.875" style="0" bestFit="1" customWidth="1"/>
    <col min="32" max="32" width="2.625" style="0" customWidth="1"/>
    <col min="33" max="33" width="7.75390625" style="0" bestFit="1" customWidth="1"/>
    <col min="34" max="61" width="3.00390625" style="0" customWidth="1"/>
    <col min="62" max="89" width="4.75390625" style="0" customWidth="1"/>
  </cols>
  <sheetData>
    <row r="1" spans="1:89" ht="7.5" customHeight="1">
      <c r="A1" s="2"/>
      <c r="B1" s="6"/>
      <c r="C1" s="2"/>
      <c r="D1" s="2"/>
      <c r="E1" s="2"/>
      <c r="F1" s="7"/>
      <c r="G1" s="7"/>
      <c r="H1" s="3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1:89" ht="12">
      <c r="A2" s="4"/>
      <c r="B2" s="126" t="s">
        <v>1236</v>
      </c>
      <c r="C2" s="10"/>
      <c r="D2" s="10"/>
      <c r="E2" s="10"/>
      <c r="F2" s="10"/>
      <c r="G2" s="10"/>
      <c r="H2" s="10"/>
      <c r="I2" s="1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</row>
    <row r="3" spans="1:89" ht="6" customHeight="1">
      <c r="A3" s="2"/>
      <c r="B3" s="6"/>
      <c r="C3" s="2"/>
      <c r="D3" s="2"/>
      <c r="E3" s="3"/>
      <c r="F3" s="7"/>
      <c r="G3" s="7"/>
      <c r="H3" s="3"/>
      <c r="I3" s="3"/>
      <c r="J3" s="3"/>
      <c r="K3" s="3"/>
      <c r="L3" s="3"/>
      <c r="M3" s="3"/>
      <c r="N3" s="3"/>
      <c r="O3" s="4"/>
      <c r="P3" s="2"/>
      <c r="Q3" s="3"/>
      <c r="R3" s="2"/>
      <c r="S3" s="2"/>
      <c r="T3" s="3"/>
      <c r="U3" s="2"/>
      <c r="V3" s="2"/>
      <c r="W3" s="2"/>
      <c r="X3" s="2"/>
      <c r="Y3" s="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89" s="15" customFormat="1" ht="25.5" customHeight="1">
      <c r="A4" s="9"/>
      <c r="B4" s="299" t="s">
        <v>1266</v>
      </c>
      <c r="C4" s="298" t="s">
        <v>1166</v>
      </c>
      <c r="D4" s="298" t="s">
        <v>632</v>
      </c>
      <c r="E4" s="298" t="s">
        <v>1167</v>
      </c>
      <c r="F4" s="301" t="s">
        <v>403</v>
      </c>
      <c r="G4" s="297"/>
      <c r="H4" s="302" t="s">
        <v>1223</v>
      </c>
      <c r="I4" s="303"/>
      <c r="J4" s="304"/>
      <c r="K4" s="293" t="s">
        <v>1224</v>
      </c>
      <c r="L4" s="294"/>
      <c r="M4" s="297"/>
      <c r="N4" s="298" t="s">
        <v>404</v>
      </c>
      <c r="O4" s="298" t="s">
        <v>405</v>
      </c>
      <c r="P4" s="300" t="s">
        <v>406</v>
      </c>
      <c r="Q4" s="300"/>
      <c r="R4" s="293"/>
      <c r="S4" s="300" t="s">
        <v>407</v>
      </c>
      <c r="T4" s="300"/>
      <c r="U4" s="293"/>
      <c r="V4" s="293" t="s">
        <v>408</v>
      </c>
      <c r="W4" s="294"/>
      <c r="X4" s="294"/>
      <c r="Y4" s="298" t="s">
        <v>409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</row>
    <row r="5" spans="1:89" s="15" customFormat="1" ht="28.5" customHeight="1">
      <c r="A5" s="9"/>
      <c r="B5" s="299"/>
      <c r="C5" s="300"/>
      <c r="D5" s="300"/>
      <c r="E5" s="298"/>
      <c r="F5" s="293"/>
      <c r="G5" s="297"/>
      <c r="H5" s="179" t="s">
        <v>1175</v>
      </c>
      <c r="I5" s="25" t="s">
        <v>1225</v>
      </c>
      <c r="J5" s="25" t="s">
        <v>2165</v>
      </c>
      <c r="K5" s="293"/>
      <c r="L5" s="294"/>
      <c r="M5" s="297"/>
      <c r="N5" s="298"/>
      <c r="O5" s="298"/>
      <c r="P5" s="305" t="s">
        <v>1176</v>
      </c>
      <c r="Q5" s="306"/>
      <c r="R5" s="178" t="s">
        <v>1177</v>
      </c>
      <c r="S5" s="305" t="s">
        <v>1176</v>
      </c>
      <c r="T5" s="306"/>
      <c r="U5" s="178" t="s">
        <v>1177</v>
      </c>
      <c r="V5" s="179" t="s">
        <v>1178</v>
      </c>
      <c r="W5" s="179" t="s">
        <v>1613</v>
      </c>
      <c r="X5" s="180" t="s">
        <v>1179</v>
      </c>
      <c r="Y5" s="298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</row>
    <row r="6" spans="1:89" s="15" customFormat="1" ht="3.75" customHeight="1">
      <c r="A6" s="9"/>
      <c r="B6" s="307"/>
      <c r="C6" s="307"/>
      <c r="D6" s="307"/>
      <c r="E6" s="181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</row>
    <row r="7" spans="1:89" s="15" customFormat="1" ht="3.75" customHeight="1">
      <c r="A7" s="9"/>
      <c r="B7" s="307"/>
      <c r="C7" s="307"/>
      <c r="D7" s="307"/>
      <c r="E7" s="181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90" s="15" customFormat="1" ht="28.5" customHeight="1">
      <c r="A8" s="9"/>
      <c r="B8" s="21"/>
      <c r="C8" s="176" t="s">
        <v>1180</v>
      </c>
      <c r="D8" s="176" t="s">
        <v>1237</v>
      </c>
      <c r="E8" s="175">
        <v>1</v>
      </c>
      <c r="F8" s="176" t="s">
        <v>1182</v>
      </c>
      <c r="G8" s="175">
        <v>1</v>
      </c>
      <c r="H8" s="22" t="str">
        <f>"&amp;ref("&amp;TEXT($I8,"##0")&amp;T($J8)&amp;"1.jpg,,,title="&amp;T($J8)&amp;",alt="&amp;T($J8)&amp;")"</f>
        <v>&amp;ref(8新兵の剣1.jpg,,,title=新兵の剣,alt=新兵の剣)</v>
      </c>
      <c r="I8" s="175">
        <v>8</v>
      </c>
      <c r="J8" s="175" t="s">
        <v>1240</v>
      </c>
      <c r="K8" s="175" t="str">
        <f>"&amp;ref(8"&amp;T($L8)&amp;"1.jpg,,,title="&amp;T($L8)&amp;",alt="&amp;T($L8)&amp;")"</f>
        <v>&amp;ref(8新兵の剣1.jpg,,,title=新兵の剣,alt=新兵の剣)</v>
      </c>
      <c r="L8" s="175" t="s">
        <v>1240</v>
      </c>
      <c r="M8" s="175"/>
      <c r="N8" s="175">
        <v>1</v>
      </c>
      <c r="O8" s="183">
        <v>0.8</v>
      </c>
      <c r="P8" s="175" t="str">
        <f>"&amp;ref(黄銅の塊[三級].jpg,,,title=黄銅の塊[三級],alt=黄銅の塊[三級])"</f>
        <v>&amp;ref(黄銅の塊[三級].jpg,,,title=黄銅の塊[三級],alt=黄銅の塊[三級])</v>
      </c>
      <c r="Q8" s="176" t="s">
        <v>1238</v>
      </c>
      <c r="R8" s="175">
        <v>1</v>
      </c>
      <c r="S8" s="175" t="str">
        <f>"&amp;ref("&amp;T($T8)&amp;".jpg,,,title="&amp;T($T8)&amp;",alt="&amp;T($T8)&amp;")"</f>
        <v>&amp;ref(碎石砂.jpg,,,title=碎石砂,alt=碎石砂)</v>
      </c>
      <c r="T8" s="175" t="s">
        <v>1239</v>
      </c>
      <c r="U8" s="175">
        <v>1</v>
      </c>
      <c r="V8" s="176" t="s">
        <v>1267</v>
      </c>
      <c r="W8" s="182" t="s">
        <v>1612</v>
      </c>
      <c r="X8" s="184">
        <v>0</v>
      </c>
      <c r="Y8" s="175">
        <v>5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</row>
    <row r="9" spans="1:90" s="15" customFormat="1" ht="28.5" customHeight="1">
      <c r="A9" s="9"/>
      <c r="B9" s="21"/>
      <c r="C9" s="176" t="s">
        <v>1180</v>
      </c>
      <c r="D9" s="176" t="s">
        <v>1237</v>
      </c>
      <c r="E9" s="175">
        <v>1</v>
      </c>
      <c r="F9" s="176" t="s">
        <v>1182</v>
      </c>
      <c r="G9" s="175">
        <v>1</v>
      </c>
      <c r="H9" s="22" t="str">
        <f>"&amp;ref("&amp;TEXT($I9,"##0")&amp;T($J9)&amp;"1.jpg,,,title="&amp;T($J9)&amp;",alt="&amp;T($J9)&amp;")"</f>
        <v>&amp;ref(8新兵の剣1.jpg,,,title=新兵の剣,alt=新兵の剣)</v>
      </c>
      <c r="I9" s="175">
        <v>8</v>
      </c>
      <c r="J9" s="175" t="s">
        <v>1240</v>
      </c>
      <c r="K9" s="175" t="str">
        <f>"&amp;ref(8"&amp;T($L9)&amp;"1.jpg,,,title="&amp;T($L9)&amp;",alt="&amp;T($L9)&amp;")"</f>
        <v>&amp;ref(8新兵の剣1.jpg,,,title=新兵の剣,alt=新兵の剣)</v>
      </c>
      <c r="L9" s="174" t="s">
        <v>1240</v>
      </c>
      <c r="M9" s="174" t="s">
        <v>1241</v>
      </c>
      <c r="N9" s="175">
        <v>1</v>
      </c>
      <c r="O9" s="183">
        <v>0.1</v>
      </c>
      <c r="P9" s="175" t="str">
        <f>"&amp;ref(黄銅の塊[三級].jpg,,,title=黄銅の塊[三級],alt=黄銅の塊[三級])"</f>
        <v>&amp;ref(黄銅の塊[三級].jpg,,,title=黄銅の塊[三級],alt=黄銅の塊[三級])</v>
      </c>
      <c r="Q9" s="176" t="s">
        <v>1238</v>
      </c>
      <c r="R9" s="175">
        <v>1</v>
      </c>
      <c r="S9" s="175" t="str">
        <f>"&amp;ref("&amp;T($T9)&amp;".jpg,,,title="&amp;T($T9)&amp;",alt="&amp;T($T9)&amp;")"</f>
        <v>&amp;ref(碎石砂.jpg,,,title=碎石砂,alt=碎石砂)</v>
      </c>
      <c r="T9" s="175" t="s">
        <v>1239</v>
      </c>
      <c r="U9" s="175">
        <v>1</v>
      </c>
      <c r="V9" s="176" t="s">
        <v>1267</v>
      </c>
      <c r="W9" s="182" t="s">
        <v>1612</v>
      </c>
      <c r="X9" s="184">
        <v>0</v>
      </c>
      <c r="Y9" s="175">
        <v>5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</row>
    <row r="10" spans="1:89" s="15" customFormat="1" ht="6" customHeight="1">
      <c r="A10" s="9"/>
      <c r="B10" s="21"/>
      <c r="C10" s="175"/>
      <c r="D10" s="175"/>
      <c r="E10" s="175"/>
      <c r="F10" s="175"/>
      <c r="G10" s="175"/>
      <c r="H10" s="22"/>
      <c r="I10" s="175"/>
      <c r="J10" s="175"/>
      <c r="K10" s="175"/>
      <c r="L10" s="175"/>
      <c r="M10" s="175"/>
      <c r="N10" s="175"/>
      <c r="O10" s="183"/>
      <c r="P10" s="175"/>
      <c r="Q10" s="175"/>
      <c r="R10" s="175"/>
      <c r="S10" s="175"/>
      <c r="T10" s="175"/>
      <c r="U10" s="175"/>
      <c r="V10" s="175"/>
      <c r="W10" s="177"/>
      <c r="X10" s="184"/>
      <c r="Y10" s="175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</row>
    <row r="11" spans="1:90" s="15" customFormat="1" ht="28.5" customHeight="1">
      <c r="A11" s="9"/>
      <c r="B11" s="21"/>
      <c r="C11" s="176" t="s">
        <v>1180</v>
      </c>
      <c r="D11" s="176" t="s">
        <v>1237</v>
      </c>
      <c r="E11" s="175">
        <v>1</v>
      </c>
      <c r="F11" s="176" t="s">
        <v>1182</v>
      </c>
      <c r="G11" s="175">
        <v>1</v>
      </c>
      <c r="H11" s="22" t="str">
        <f>"&amp;ref("&amp;TEXT($I11,"##0")&amp;T($J11)&amp;"1.jpg,,,title="&amp;T($J11)&amp;",alt="&amp;T($J11)&amp;")"</f>
        <v>&amp;ref(8新兵の剣1.jpg,,,title=新兵の剣,alt=新兵の剣)</v>
      </c>
      <c r="I11" s="175">
        <v>8</v>
      </c>
      <c r="J11" s="175" t="s">
        <v>1240</v>
      </c>
      <c r="K11" s="175" t="str">
        <f>"&amp;ref(8"&amp;T($L11)&amp;"1.jpg,,,title="&amp;T($L11)&amp;",alt="&amp;T($L11)&amp;")"</f>
        <v>&amp;ref(8新兵の剣1.jpg,,,title=新兵の剣,alt=新兵の剣)</v>
      </c>
      <c r="L11" s="174" t="s">
        <v>1350</v>
      </c>
      <c r="M11" s="174" t="s">
        <v>1241</v>
      </c>
      <c r="N11" s="175">
        <v>1</v>
      </c>
      <c r="O11" s="183">
        <v>0.9</v>
      </c>
      <c r="P11" s="175" t="str">
        <f>"&amp;ref(黄銅の塊[二級].jpg,,,title=黄銅の塊[二級],alt=黄銅の塊[二級])"</f>
        <v>&amp;ref(黄銅の塊[二級].jpg,,,title=黄銅の塊[二級],alt=黄銅の塊[二級])</v>
      </c>
      <c r="Q11" s="191" t="s">
        <v>1242</v>
      </c>
      <c r="R11" s="175">
        <v>1</v>
      </c>
      <c r="S11" s="175" t="str">
        <f>"&amp;ref("&amp;T($T11)&amp;".jpg,,,title="&amp;T($T11)&amp;",alt="&amp;T($T11)&amp;")"</f>
        <v>&amp;ref(碎石砂.jpg,,,title=碎石砂,alt=碎石砂)</v>
      </c>
      <c r="T11" s="175" t="s">
        <v>1239</v>
      </c>
      <c r="U11" s="175">
        <v>1</v>
      </c>
      <c r="V11" s="176" t="s">
        <v>1267</v>
      </c>
      <c r="W11" s="182" t="s">
        <v>1612</v>
      </c>
      <c r="X11" s="184">
        <v>0</v>
      </c>
      <c r="Y11" s="175">
        <v>5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</row>
    <row r="12" spans="1:90" s="15" customFormat="1" ht="28.5" customHeight="1">
      <c r="A12" s="9"/>
      <c r="B12" s="21"/>
      <c r="C12" s="176" t="s">
        <v>1180</v>
      </c>
      <c r="D12" s="176" t="s">
        <v>1237</v>
      </c>
      <c r="E12" s="175">
        <v>1</v>
      </c>
      <c r="F12" s="176" t="s">
        <v>1182</v>
      </c>
      <c r="G12" s="175">
        <v>1</v>
      </c>
      <c r="H12" s="22" t="str">
        <f>"&amp;ref("&amp;TEXT($I12,"##0")&amp;T($J12)&amp;"1.jpg,,,title="&amp;T($J12)&amp;",alt="&amp;T($J12)&amp;")"</f>
        <v>&amp;ref(8新兵の剣1.jpg,,,title=新兵の剣,alt=新兵の剣)</v>
      </c>
      <c r="I12" s="175">
        <v>8</v>
      </c>
      <c r="J12" s="175" t="s">
        <v>1240</v>
      </c>
      <c r="K12" s="175" t="str">
        <f>"&amp;ref(8"&amp;T($L12)&amp;"3.jpg,,,title="&amp;T($L12)&amp;",alt="&amp;T($L12)&amp;")"</f>
        <v>&amp;ref(8新兵の剣3.jpg,,,title=新兵の剣,alt=新兵の剣)</v>
      </c>
      <c r="L12" s="151" t="s">
        <v>1240</v>
      </c>
      <c r="M12" s="151" t="s">
        <v>205</v>
      </c>
      <c r="N12" s="175">
        <v>1</v>
      </c>
      <c r="O12" s="183">
        <v>0.1</v>
      </c>
      <c r="P12" s="175" t="str">
        <f>"&amp;ref(黄銅の塊[二級].jpg,,,title=黄銅の塊[二級],alt=黄銅の塊[二級])"</f>
        <v>&amp;ref(黄銅の塊[二級].jpg,,,title=黄銅の塊[二級],alt=黄銅の塊[二級])</v>
      </c>
      <c r="Q12" s="191" t="s">
        <v>1242</v>
      </c>
      <c r="R12" s="175">
        <v>1</v>
      </c>
      <c r="S12" s="175" t="str">
        <f>"&amp;ref("&amp;T($T12)&amp;".jpg,,,title="&amp;T($T12)&amp;",alt="&amp;T($T12)&amp;")"</f>
        <v>&amp;ref(碎石砂.jpg,,,title=碎石砂,alt=碎石砂)</v>
      </c>
      <c r="T12" s="175" t="s">
        <v>1239</v>
      </c>
      <c r="U12" s="175">
        <v>1</v>
      </c>
      <c r="V12" s="176" t="s">
        <v>1267</v>
      </c>
      <c r="W12" s="182" t="s">
        <v>1612</v>
      </c>
      <c r="X12" s="184">
        <v>0</v>
      </c>
      <c r="Y12" s="175">
        <v>5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</row>
    <row r="13" spans="1:89" s="15" customFormat="1" ht="6" customHeight="1">
      <c r="A13" s="9"/>
      <c r="B13" s="21"/>
      <c r="C13" s="175"/>
      <c r="D13" s="175"/>
      <c r="E13" s="175"/>
      <c r="F13" s="175"/>
      <c r="G13" s="175"/>
      <c r="H13" s="22"/>
      <c r="I13" s="175"/>
      <c r="J13" s="175"/>
      <c r="K13" s="175"/>
      <c r="L13" s="175"/>
      <c r="M13" s="175"/>
      <c r="N13" s="175"/>
      <c r="O13" s="183"/>
      <c r="P13" s="175"/>
      <c r="Q13" s="175"/>
      <c r="R13" s="175"/>
      <c r="S13" s="175"/>
      <c r="T13" s="175"/>
      <c r="U13" s="175"/>
      <c r="V13" s="175"/>
      <c r="W13" s="177"/>
      <c r="X13" s="184"/>
      <c r="Y13" s="175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</row>
    <row r="14" spans="1:90" s="15" customFormat="1" ht="28.5" customHeight="1">
      <c r="A14" s="9"/>
      <c r="B14" s="21"/>
      <c r="C14" s="176" t="s">
        <v>1180</v>
      </c>
      <c r="D14" s="176" t="s">
        <v>1237</v>
      </c>
      <c r="E14" s="175">
        <v>1</v>
      </c>
      <c r="F14" s="176" t="s">
        <v>1182</v>
      </c>
      <c r="G14" s="175">
        <v>1</v>
      </c>
      <c r="H14" s="22" t="str">
        <f>"&amp;ref("&amp;TEXT($I14,"##0")&amp;T($J14)&amp;"1.jpg,,,title="&amp;T($J14)&amp;",alt="&amp;T($J14)&amp;")"</f>
        <v>&amp;ref(8新兵の剣1.jpg,,,title=新兵の剣,alt=新兵の剣)</v>
      </c>
      <c r="I14" s="175">
        <v>8</v>
      </c>
      <c r="J14" s="175" t="s">
        <v>1240</v>
      </c>
      <c r="K14" s="175" t="str">
        <f>"&amp;ref(8"&amp;T($L14)&amp;"3.jpg,,,title="&amp;T($L14)&amp;",alt="&amp;T($L14)&amp;")"</f>
        <v>&amp;ref(8新兵の剣3.jpg,,,title=新兵の剣,alt=新兵の剣)</v>
      </c>
      <c r="L14" s="151" t="s">
        <v>1240</v>
      </c>
      <c r="M14" s="151" t="s">
        <v>205</v>
      </c>
      <c r="N14" s="175">
        <v>1</v>
      </c>
      <c r="O14" s="183">
        <v>0.9</v>
      </c>
      <c r="P14" s="175" t="str">
        <f>"&amp;ref(黄銅の塊[一級].jpg,,,title=黄銅の塊[一級],alt=黄銅の塊[一級])"</f>
        <v>&amp;ref(黄銅の塊[一級].jpg,,,title=黄銅の塊[一級],alt=黄銅の塊[一級])</v>
      </c>
      <c r="Q14" s="191" t="s">
        <v>1243</v>
      </c>
      <c r="R14" s="175">
        <v>1</v>
      </c>
      <c r="S14" s="175" t="str">
        <f>"&amp;ref("&amp;T($T14)&amp;".jpg,,,title="&amp;T($T14)&amp;",alt="&amp;T($T14)&amp;")"</f>
        <v>&amp;ref(碎石砂.jpg,,,title=碎石砂,alt=碎石砂)</v>
      </c>
      <c r="T14" s="175" t="s">
        <v>1239</v>
      </c>
      <c r="U14" s="175">
        <v>1</v>
      </c>
      <c r="V14" s="176" t="s">
        <v>1267</v>
      </c>
      <c r="W14" s="182" t="s">
        <v>1612</v>
      </c>
      <c r="X14" s="184">
        <v>0</v>
      </c>
      <c r="Y14" s="175">
        <v>5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</row>
    <row r="15" spans="1:90" s="15" customFormat="1" ht="28.5" customHeight="1">
      <c r="A15" s="9"/>
      <c r="B15" s="21"/>
      <c r="C15" s="176" t="s">
        <v>1180</v>
      </c>
      <c r="D15" s="176" t="s">
        <v>1237</v>
      </c>
      <c r="E15" s="175">
        <v>1</v>
      </c>
      <c r="F15" s="176" t="s">
        <v>1182</v>
      </c>
      <c r="G15" s="175">
        <v>1</v>
      </c>
      <c r="H15" s="22" t="str">
        <f>"&amp;ref("&amp;TEXT($I15,"##0")&amp;T($J15)&amp;"1.jpg,,,title="&amp;T($J15)&amp;",alt="&amp;T($J15)&amp;")"</f>
        <v>&amp;ref(8新兵の剣1.jpg,,,title=新兵の剣,alt=新兵の剣)</v>
      </c>
      <c r="I15" s="175">
        <v>8</v>
      </c>
      <c r="J15" s="175" t="s">
        <v>1240</v>
      </c>
      <c r="K15" s="175" t="str">
        <f>"&amp;ref(8"&amp;T($L15)&amp;"3.jpg,,,title="&amp;T($L15)&amp;",alt="&amp;T($L15)&amp;")"</f>
        <v>&amp;ref(8新兵の剣3.jpg,,,title=新兵の剣,alt=新兵の剣)</v>
      </c>
      <c r="L15" s="173" t="s">
        <v>1240</v>
      </c>
      <c r="M15" s="173" t="s">
        <v>778</v>
      </c>
      <c r="N15" s="175">
        <v>1</v>
      </c>
      <c r="O15" s="183">
        <v>0.1</v>
      </c>
      <c r="P15" s="175" t="str">
        <f>"&amp;ref(黄銅の塊[一級].jpg,,,title=黄銅の塊[一級],alt=黄銅の塊[一級])"</f>
        <v>&amp;ref(黄銅の塊[一級].jpg,,,title=黄銅の塊[一級],alt=黄銅の塊[一級])</v>
      </c>
      <c r="Q15" s="191" t="s">
        <v>1243</v>
      </c>
      <c r="R15" s="175">
        <v>1</v>
      </c>
      <c r="S15" s="175" t="str">
        <f>"&amp;ref("&amp;T($T15)&amp;".jpg,,,title="&amp;T($T15)&amp;",alt="&amp;T($T15)&amp;")"</f>
        <v>&amp;ref(碎石砂.jpg,,,title=碎石砂,alt=碎石砂)</v>
      </c>
      <c r="T15" s="175" t="s">
        <v>1239</v>
      </c>
      <c r="U15" s="175">
        <v>1</v>
      </c>
      <c r="V15" s="176" t="s">
        <v>1267</v>
      </c>
      <c r="W15" s="182" t="s">
        <v>1612</v>
      </c>
      <c r="X15" s="184">
        <v>0</v>
      </c>
      <c r="Y15" s="175">
        <v>5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</row>
    <row r="16" spans="1:89" s="15" customFormat="1" ht="6" customHeight="1">
      <c r="A16" s="9"/>
      <c r="B16" s="21"/>
      <c r="C16" s="175"/>
      <c r="D16" s="175"/>
      <c r="E16" s="175"/>
      <c r="F16" s="175"/>
      <c r="G16" s="175"/>
      <c r="H16" s="22"/>
      <c r="I16" s="175"/>
      <c r="J16" s="175"/>
      <c r="K16" s="175"/>
      <c r="L16" s="175"/>
      <c r="M16" s="175"/>
      <c r="N16" s="175"/>
      <c r="O16" s="183"/>
      <c r="P16" s="175"/>
      <c r="Q16" s="175"/>
      <c r="R16" s="175"/>
      <c r="S16" s="175"/>
      <c r="T16" s="175"/>
      <c r="U16" s="175"/>
      <c r="V16" s="175"/>
      <c r="W16" s="177"/>
      <c r="X16" s="184"/>
      <c r="Y16" s="175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</row>
    <row r="17" spans="1:90" s="15" customFormat="1" ht="28.5" customHeight="1">
      <c r="A17" s="9"/>
      <c r="B17" s="21"/>
      <c r="C17" s="176" t="s">
        <v>1180</v>
      </c>
      <c r="D17" s="176" t="s">
        <v>1237</v>
      </c>
      <c r="E17" s="175">
        <v>1</v>
      </c>
      <c r="F17" s="176" t="s">
        <v>1182</v>
      </c>
      <c r="G17" s="175">
        <v>1</v>
      </c>
      <c r="H17" s="22" t="str">
        <f>"&amp;ref("&amp;TEXT($I17,"##0")&amp;T($J17)&amp;"1.jpg,,,title="&amp;T($J17)&amp;",alt="&amp;T($J17)&amp;")"</f>
        <v>&amp;ref(8新兵の剣1.jpg,,,title=新兵の剣,alt=新兵の剣)</v>
      </c>
      <c r="I17" s="175">
        <v>8</v>
      </c>
      <c r="J17" s="175" t="s">
        <v>1240</v>
      </c>
      <c r="K17" s="175" t="str">
        <f>"&amp;ref(8"&amp;T($L17)&amp;"3.jpg,,,title="&amp;T($L17)&amp;",alt="&amp;T($L17)&amp;")"</f>
        <v>&amp;ref(8新兵の剣3.jpg,,,title=新兵の剣,alt=新兵の剣)</v>
      </c>
      <c r="L17" s="151" t="s">
        <v>1240</v>
      </c>
      <c r="M17" s="151" t="s">
        <v>205</v>
      </c>
      <c r="N17" s="175">
        <v>1</v>
      </c>
      <c r="O17" s="183">
        <v>0.6</v>
      </c>
      <c r="P17" s="175" t="str">
        <f>"&amp;ref(黄銅の塊[特級].jpg,,,title=黄銅の塊[特級],alt=黄銅の塊[特級])"</f>
        <v>&amp;ref(黄銅の塊[特級].jpg,,,title=黄銅の塊[特級],alt=黄銅の塊[特級])</v>
      </c>
      <c r="Q17" s="190" t="s">
        <v>1244</v>
      </c>
      <c r="R17" s="175">
        <v>1</v>
      </c>
      <c r="S17" s="175" t="str">
        <f>"&amp;ref("&amp;T($T17)&amp;".jpg,,,title="&amp;T($T17)&amp;",alt="&amp;T($T17)&amp;")"</f>
        <v>&amp;ref(碎石砂.jpg,,,title=碎石砂,alt=碎石砂)</v>
      </c>
      <c r="T17" s="175" t="s">
        <v>1239</v>
      </c>
      <c r="U17" s="175">
        <v>1</v>
      </c>
      <c r="V17" s="176" t="s">
        <v>1267</v>
      </c>
      <c r="W17" s="182" t="s">
        <v>1612</v>
      </c>
      <c r="X17" s="184">
        <v>0</v>
      </c>
      <c r="Y17" s="175">
        <v>5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</row>
    <row r="18" spans="1:90" s="15" customFormat="1" ht="28.5" customHeight="1">
      <c r="A18" s="9"/>
      <c r="B18" s="21"/>
      <c r="C18" s="176" t="s">
        <v>1180</v>
      </c>
      <c r="D18" s="176" t="s">
        <v>1237</v>
      </c>
      <c r="E18" s="175">
        <v>1</v>
      </c>
      <c r="F18" s="176" t="s">
        <v>1182</v>
      </c>
      <c r="G18" s="175">
        <v>1</v>
      </c>
      <c r="H18" s="22" t="str">
        <f>"&amp;ref("&amp;TEXT($I18,"##0")&amp;T($J18)&amp;"1.jpg,,,title="&amp;T($J18)&amp;",alt="&amp;T($J18)&amp;")"</f>
        <v>&amp;ref(8新兵の剣1.jpg,,,title=新兵の剣,alt=新兵の剣)</v>
      </c>
      <c r="I18" s="175">
        <v>8</v>
      </c>
      <c r="J18" s="175" t="s">
        <v>1240</v>
      </c>
      <c r="K18" s="175" t="str">
        <f>"&amp;ref(8"&amp;T($L18)&amp;"3.jpg,,,title="&amp;T($L18)&amp;",alt="&amp;T($L18)&amp;")"</f>
        <v>&amp;ref(8新兵の剣3.jpg,,,title=新兵の剣,alt=新兵の剣)</v>
      </c>
      <c r="L18" s="173" t="s">
        <v>1240</v>
      </c>
      <c r="M18" s="173" t="s">
        <v>778</v>
      </c>
      <c r="N18" s="175">
        <v>1</v>
      </c>
      <c r="O18" s="183">
        <v>0.3</v>
      </c>
      <c r="P18" s="175" t="str">
        <f>"&amp;ref(黄銅の塊[特級].jpg,,,title=黄銅の塊[特級],alt=黄銅の塊[特級])"</f>
        <v>&amp;ref(黄銅の塊[特級].jpg,,,title=黄銅の塊[特級],alt=黄銅の塊[特級])</v>
      </c>
      <c r="Q18" s="190" t="s">
        <v>1244</v>
      </c>
      <c r="R18" s="175">
        <v>1</v>
      </c>
      <c r="S18" s="175" t="str">
        <f>"&amp;ref("&amp;T($T18)&amp;".jpg,,,title="&amp;T($T18)&amp;",alt="&amp;T($T18)&amp;")"</f>
        <v>&amp;ref(碎石砂.jpg,,,title=碎石砂,alt=碎石砂)</v>
      </c>
      <c r="T18" s="175" t="s">
        <v>1239</v>
      </c>
      <c r="U18" s="175">
        <v>1</v>
      </c>
      <c r="V18" s="176" t="s">
        <v>1267</v>
      </c>
      <c r="W18" s="182" t="s">
        <v>1612</v>
      </c>
      <c r="X18" s="184">
        <v>0</v>
      </c>
      <c r="Y18" s="175">
        <v>5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</row>
    <row r="19" spans="1:89" s="15" customFormat="1" ht="3.75" customHeight="1">
      <c r="A19" s="9"/>
      <c r="B19" s="307"/>
      <c r="C19" s="307"/>
      <c r="D19" s="307"/>
      <c r="E19" s="181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</row>
    <row r="20" spans="1:89" s="15" customFormat="1" ht="3.75" customHeight="1">
      <c r="A20" s="9"/>
      <c r="B20" s="307"/>
      <c r="C20" s="307"/>
      <c r="D20" s="307"/>
      <c r="E20" s="181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</row>
    <row r="21" spans="1:90" s="15" customFormat="1" ht="28.5" customHeight="1">
      <c r="A21" s="9"/>
      <c r="B21" s="21"/>
      <c r="C21" s="176" t="s">
        <v>1180</v>
      </c>
      <c r="D21" s="176" t="s">
        <v>1237</v>
      </c>
      <c r="E21" s="175">
        <v>2</v>
      </c>
      <c r="F21" s="176" t="s">
        <v>1182</v>
      </c>
      <c r="G21" s="175">
        <v>15</v>
      </c>
      <c r="H21" s="22" t="str">
        <f>"&amp;ref("&amp;TEXT($I21,"##0")&amp;T($J21)&amp;"1.jpg,,,title="&amp;T($J21)&amp;",alt="&amp;T($J21)&amp;")"</f>
        <v>&amp;ref(22青銅の剣1.jpg,,,title=青銅の剣,alt=青銅の剣)</v>
      </c>
      <c r="I21" s="175">
        <v>22</v>
      </c>
      <c r="J21" s="175" t="s">
        <v>1268</v>
      </c>
      <c r="K21" s="175" t="str">
        <f>"&amp;ref("&amp;TEXT($I21,"##0")&amp;T($L21)&amp;"1.jpg,,,title="&amp;T($L21)&amp;",alt="&amp;T($L21)&amp;")"</f>
        <v>&amp;ref(22青銅の剣1.jpg,,,title=青銅の剣,alt=青銅の剣)</v>
      </c>
      <c r="L21" s="175" t="s">
        <v>1268</v>
      </c>
      <c r="M21" s="175"/>
      <c r="N21" s="175">
        <v>1</v>
      </c>
      <c r="O21" s="183">
        <v>0.8</v>
      </c>
      <c r="P21" s="175" t="str">
        <f>"&amp;ref(青銅の塊[三級].jpg,,,title=青銅の塊[三級],alt=青銅の塊[三級])"</f>
        <v>&amp;ref(青銅の塊[三級].jpg,,,title=青銅の塊[三級],alt=青銅の塊[三級])</v>
      </c>
      <c r="Q21" s="176" t="s">
        <v>1245</v>
      </c>
      <c r="R21" s="175">
        <v>3</v>
      </c>
      <c r="S21" s="175" t="str">
        <f>"&amp;ref("&amp;T($T21)&amp;".jpg,,,title="&amp;T($T21)&amp;",alt="&amp;T($T21)&amp;")"</f>
        <v>&amp;ref(細石砂.jpg,,,title=細石砂,alt=細石砂)</v>
      </c>
      <c r="T21" s="175" t="s">
        <v>1246</v>
      </c>
      <c r="U21" s="175">
        <v>1</v>
      </c>
      <c r="V21" s="176" t="s">
        <v>1194</v>
      </c>
      <c r="W21" s="182" t="s">
        <v>1614</v>
      </c>
      <c r="X21" s="184">
        <v>1</v>
      </c>
      <c r="Y21" s="175">
        <v>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</row>
    <row r="22" spans="1:90" s="15" customFormat="1" ht="28.5" customHeight="1">
      <c r="A22" s="9"/>
      <c r="B22" s="21"/>
      <c r="C22" s="176" t="s">
        <v>1180</v>
      </c>
      <c r="D22" s="176" t="s">
        <v>1237</v>
      </c>
      <c r="E22" s="175">
        <v>2</v>
      </c>
      <c r="F22" s="176" t="s">
        <v>1182</v>
      </c>
      <c r="G22" s="175">
        <v>15</v>
      </c>
      <c r="H22" s="22" t="str">
        <f>"&amp;ref("&amp;TEXT($I22,"##0")&amp;T($J22)&amp;"1.jpg,,,title="&amp;T($J22)&amp;",alt="&amp;T($J22)&amp;")"</f>
        <v>&amp;ref(22青銅の剣1.jpg,,,title=青銅の剣,alt=青銅の剣)</v>
      </c>
      <c r="I22" s="175">
        <v>22</v>
      </c>
      <c r="J22" s="175" t="s">
        <v>1268</v>
      </c>
      <c r="K22" s="175" t="str">
        <f>"&amp;ref("&amp;TEXT($I22,"##0")&amp;T($L22)&amp;"2.jpg,,,title="&amp;T($L22)&amp;"["&amp;T($M22)&amp;"],alt="&amp;T($L22)&amp;"["&amp;T($M22)&amp;"])"</f>
        <v>&amp;ref(22青銅の剣2.jpg,,,title=青銅の剣[良],alt=青銅の剣[良])</v>
      </c>
      <c r="L22" s="174" t="s">
        <v>1351</v>
      </c>
      <c r="M22" s="174" t="s">
        <v>1241</v>
      </c>
      <c r="N22" s="175">
        <v>1</v>
      </c>
      <c r="O22" s="183">
        <v>0.1</v>
      </c>
      <c r="P22" s="175" t="str">
        <f>"&amp;ref(青銅の塊[三級].jpg,,,title=青銅の塊[三級],alt=青銅の塊[三級])"</f>
        <v>&amp;ref(青銅の塊[三級].jpg,,,title=青銅の塊[三級],alt=青銅の塊[三級])</v>
      </c>
      <c r="Q22" s="176" t="s">
        <v>1245</v>
      </c>
      <c r="R22" s="175">
        <v>3</v>
      </c>
      <c r="S22" s="175" t="str">
        <f>"&amp;ref("&amp;T($T22)&amp;".jpg,,,title="&amp;T($T22)&amp;",alt="&amp;T($T22)&amp;")"</f>
        <v>&amp;ref(細石砂.jpg,,,title=細石砂,alt=細石砂)</v>
      </c>
      <c r="T22" s="175" t="s">
        <v>1246</v>
      </c>
      <c r="U22" s="175">
        <v>1</v>
      </c>
      <c r="V22" s="176" t="s">
        <v>1194</v>
      </c>
      <c r="W22" s="182" t="s">
        <v>1614</v>
      </c>
      <c r="X22" s="184">
        <v>1</v>
      </c>
      <c r="Y22" s="175">
        <v>5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</row>
    <row r="23" spans="1:89" s="15" customFormat="1" ht="6" customHeight="1">
      <c r="A23" s="9"/>
      <c r="B23" s="21"/>
      <c r="C23" s="175"/>
      <c r="D23" s="175"/>
      <c r="E23" s="175"/>
      <c r="F23" s="175"/>
      <c r="G23" s="175"/>
      <c r="H23" s="22"/>
      <c r="I23" s="175"/>
      <c r="J23" s="175"/>
      <c r="K23" s="175"/>
      <c r="L23" s="175"/>
      <c r="M23" s="175"/>
      <c r="N23" s="175"/>
      <c r="O23" s="183"/>
      <c r="P23" s="175"/>
      <c r="Q23" s="175"/>
      <c r="R23" s="175"/>
      <c r="S23" s="175"/>
      <c r="T23" s="175"/>
      <c r="U23" s="175"/>
      <c r="V23" s="175"/>
      <c r="W23" s="177"/>
      <c r="X23" s="184"/>
      <c r="Y23" s="175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</row>
    <row r="24" spans="1:90" s="15" customFormat="1" ht="28.5" customHeight="1">
      <c r="A24" s="9"/>
      <c r="B24" s="21"/>
      <c r="C24" s="176" t="s">
        <v>1180</v>
      </c>
      <c r="D24" s="176" t="s">
        <v>1237</v>
      </c>
      <c r="E24" s="175">
        <v>2</v>
      </c>
      <c r="F24" s="176" t="s">
        <v>1182</v>
      </c>
      <c r="G24" s="175">
        <v>15</v>
      </c>
      <c r="H24" s="22" t="str">
        <f>"&amp;ref("&amp;TEXT($I24,"##0")&amp;T($J24)&amp;"1.jpg,,,title="&amp;T($J24)&amp;",alt="&amp;T($J24)&amp;")"</f>
        <v>&amp;ref(22青銅の剣1.jpg,,,title=青銅の剣,alt=青銅の剣)</v>
      </c>
      <c r="I24" s="175">
        <v>22</v>
      </c>
      <c r="J24" s="175" t="s">
        <v>1268</v>
      </c>
      <c r="K24" s="175" t="str">
        <f>"&amp;ref("&amp;TEXT($I24,"##0")&amp;T($L24)&amp;"2.jpg,,,title="&amp;T($L24)&amp;"["&amp;T($M24)&amp;"],alt="&amp;T($L24)&amp;"["&amp;T($M24)&amp;"])"</f>
        <v>&amp;ref(22青銅の剣2.jpg,,,title=青銅の剣[良],alt=青銅の剣[良])</v>
      </c>
      <c r="L24" s="174" t="s">
        <v>1351</v>
      </c>
      <c r="M24" s="174" t="s">
        <v>1241</v>
      </c>
      <c r="N24" s="175">
        <v>1</v>
      </c>
      <c r="O24" s="183">
        <v>0.9</v>
      </c>
      <c r="P24" s="175" t="str">
        <f>"&amp;ref(青銅の塊[二級].jpg,,,title=青銅の塊[二級],alt=青銅の塊[二級])"</f>
        <v>&amp;ref(青銅の塊[二級].jpg,,,title=青銅の塊[二級],alt=青銅の塊[二級])</v>
      </c>
      <c r="Q24" s="191" t="s">
        <v>1247</v>
      </c>
      <c r="R24" s="175">
        <v>3</v>
      </c>
      <c r="S24" s="175" t="str">
        <f>"&amp;ref("&amp;T($T24)&amp;".jpg,,,title="&amp;T($T24)&amp;",alt="&amp;T($T24)&amp;")"</f>
        <v>&amp;ref(細石砂.jpg,,,title=細石砂,alt=細石砂)</v>
      </c>
      <c r="T24" s="175" t="s">
        <v>1246</v>
      </c>
      <c r="U24" s="175">
        <v>1</v>
      </c>
      <c r="V24" s="176" t="s">
        <v>1194</v>
      </c>
      <c r="W24" s="182" t="s">
        <v>1614</v>
      </c>
      <c r="X24" s="184">
        <v>1</v>
      </c>
      <c r="Y24" s="175">
        <v>5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</row>
    <row r="25" spans="1:90" s="15" customFormat="1" ht="28.5" customHeight="1">
      <c r="A25" s="9"/>
      <c r="B25" s="21"/>
      <c r="C25" s="176" t="s">
        <v>1180</v>
      </c>
      <c r="D25" s="176" t="s">
        <v>1237</v>
      </c>
      <c r="E25" s="175">
        <v>2</v>
      </c>
      <c r="F25" s="176" t="s">
        <v>1182</v>
      </c>
      <c r="G25" s="175">
        <v>15</v>
      </c>
      <c r="H25" s="22" t="str">
        <f>"&amp;ref("&amp;TEXT($I25,"##0")&amp;T($J25)&amp;"1.jpg,,,title="&amp;T($J25)&amp;",alt="&amp;T($J25)&amp;")"</f>
        <v>&amp;ref(22青銅の剣1.jpg,,,title=青銅の剣,alt=青銅の剣)</v>
      </c>
      <c r="I25" s="175">
        <v>22</v>
      </c>
      <c r="J25" s="175" t="s">
        <v>1268</v>
      </c>
      <c r="K25" s="175" t="str">
        <f>"&amp;ref("&amp;TEXT($I25,"##0")&amp;T($L25)&amp;"3.jpg,,,title="&amp;T($L25)&amp;"["&amp;T($M25)&amp;"],alt="&amp;T($L25)&amp;"["&amp;T($M25)&amp;"])"</f>
        <v>&amp;ref(22青銅の剣3.jpg,,,title=青銅の剣[匠],alt=青銅の剣[匠])</v>
      </c>
      <c r="L25" s="151" t="s">
        <v>1268</v>
      </c>
      <c r="M25" s="151" t="s">
        <v>205</v>
      </c>
      <c r="N25" s="175">
        <v>1</v>
      </c>
      <c r="O25" s="183">
        <v>0.1</v>
      </c>
      <c r="P25" s="175" t="str">
        <f>"&amp;ref(青銅の塊[二級].jpg,,,title=青銅の塊[二級],alt=青銅の塊[二級])"</f>
        <v>&amp;ref(青銅の塊[二級].jpg,,,title=青銅の塊[二級],alt=青銅の塊[二級])</v>
      </c>
      <c r="Q25" s="191" t="s">
        <v>1247</v>
      </c>
      <c r="R25" s="175">
        <v>3</v>
      </c>
      <c r="S25" s="175" t="str">
        <f>"&amp;ref("&amp;T($T25)&amp;".jpg,,,title="&amp;T($T25)&amp;",alt="&amp;T($T25)&amp;")"</f>
        <v>&amp;ref(細石砂.jpg,,,title=細石砂,alt=細石砂)</v>
      </c>
      <c r="T25" s="175" t="s">
        <v>1246</v>
      </c>
      <c r="U25" s="175">
        <v>1</v>
      </c>
      <c r="V25" s="176" t="s">
        <v>1194</v>
      </c>
      <c r="W25" s="182" t="s">
        <v>1614</v>
      </c>
      <c r="X25" s="184">
        <v>1</v>
      </c>
      <c r="Y25" s="175">
        <v>5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</row>
    <row r="26" spans="1:89" s="15" customFormat="1" ht="6" customHeight="1">
      <c r="A26" s="9"/>
      <c r="B26" s="21"/>
      <c r="C26" s="175"/>
      <c r="D26" s="175"/>
      <c r="E26" s="175"/>
      <c r="F26" s="175"/>
      <c r="G26" s="175"/>
      <c r="H26" s="22"/>
      <c r="I26" s="175"/>
      <c r="J26" s="175"/>
      <c r="K26" s="175"/>
      <c r="L26" s="175"/>
      <c r="M26" s="175"/>
      <c r="N26" s="175"/>
      <c r="O26" s="183"/>
      <c r="P26" s="175"/>
      <c r="Q26" s="175"/>
      <c r="R26" s="175"/>
      <c r="S26" s="175"/>
      <c r="T26" s="175"/>
      <c r="U26" s="175"/>
      <c r="V26" s="175"/>
      <c r="W26" s="177"/>
      <c r="X26" s="184"/>
      <c r="Y26" s="175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</row>
    <row r="27" spans="1:90" s="15" customFormat="1" ht="28.5" customHeight="1">
      <c r="A27" s="9"/>
      <c r="B27" s="21"/>
      <c r="C27" s="176" t="s">
        <v>1180</v>
      </c>
      <c r="D27" s="176" t="s">
        <v>1237</v>
      </c>
      <c r="E27" s="175">
        <v>2</v>
      </c>
      <c r="F27" s="176" t="s">
        <v>1182</v>
      </c>
      <c r="G27" s="175">
        <v>15</v>
      </c>
      <c r="H27" s="22" t="str">
        <f>"&amp;ref("&amp;TEXT($I27,"##0")&amp;T($J27)&amp;"1.jpg,,,title="&amp;T($J27)&amp;",alt="&amp;T($J27)&amp;")"</f>
        <v>&amp;ref(22青銅の剣1.jpg,,,title=青銅の剣,alt=青銅の剣)</v>
      </c>
      <c r="I27" s="175">
        <v>22</v>
      </c>
      <c r="J27" s="175" t="s">
        <v>1268</v>
      </c>
      <c r="K27" s="175" t="str">
        <f>"&amp;ref("&amp;TEXT($I27,"##0")&amp;T($L27)&amp;"3.jpg,,,title="&amp;T($L27)&amp;"["&amp;T($M27)&amp;"],alt="&amp;T($L27)&amp;"["&amp;T($M27)&amp;"])"</f>
        <v>&amp;ref(22青銅の剣3.jpg,,,title=青銅の剣[匠],alt=青銅の剣[匠])</v>
      </c>
      <c r="L27" s="151" t="s">
        <v>1268</v>
      </c>
      <c r="M27" s="151" t="s">
        <v>205</v>
      </c>
      <c r="N27" s="175">
        <v>1</v>
      </c>
      <c r="O27" s="183">
        <v>0.9</v>
      </c>
      <c r="P27" s="175" t="str">
        <f>"&amp;ref(青銅の塊[一級].jpg,,,title=青銅の塊[一級],alt=青銅の塊[一級])"</f>
        <v>&amp;ref(青銅の塊[一級].jpg,,,title=青銅の塊[一級],alt=青銅の塊[一級])</v>
      </c>
      <c r="Q27" s="191" t="s">
        <v>1248</v>
      </c>
      <c r="R27" s="175">
        <v>3</v>
      </c>
      <c r="S27" s="175" t="str">
        <f>"&amp;ref("&amp;T($T27)&amp;".jpg,,,title="&amp;T($T27)&amp;",alt="&amp;T($T27)&amp;")"</f>
        <v>&amp;ref(細石砂.jpg,,,title=細石砂,alt=細石砂)</v>
      </c>
      <c r="T27" s="175" t="s">
        <v>1246</v>
      </c>
      <c r="U27" s="175">
        <v>1</v>
      </c>
      <c r="V27" s="176" t="s">
        <v>1194</v>
      </c>
      <c r="W27" s="182" t="s">
        <v>1614</v>
      </c>
      <c r="X27" s="184">
        <v>1</v>
      </c>
      <c r="Y27" s="175">
        <v>5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</row>
    <row r="28" spans="1:90" s="15" customFormat="1" ht="28.5" customHeight="1">
      <c r="A28" s="9"/>
      <c r="B28" s="21"/>
      <c r="C28" s="176" t="s">
        <v>1180</v>
      </c>
      <c r="D28" s="176" t="s">
        <v>1237</v>
      </c>
      <c r="E28" s="175">
        <v>2</v>
      </c>
      <c r="F28" s="176" t="s">
        <v>1182</v>
      </c>
      <c r="G28" s="175">
        <v>15</v>
      </c>
      <c r="H28" s="22" t="str">
        <f>"&amp;ref("&amp;TEXT($I28,"##0")&amp;T($J28)&amp;"1.jpg,,,title="&amp;T($J28)&amp;",alt="&amp;T($J28)&amp;")"</f>
        <v>&amp;ref(22青銅の剣1.jpg,,,title=青銅の剣,alt=青銅の剣)</v>
      </c>
      <c r="I28" s="175">
        <v>22</v>
      </c>
      <c r="J28" s="175" t="s">
        <v>1268</v>
      </c>
      <c r="K28" s="175" t="str">
        <f>"&amp;ref("&amp;TEXT($I28,"##0")&amp;T($L28)&amp;"4.jpg,,,title="&amp;T($L28)&amp;"["&amp;T($M28)&amp;"],alt="&amp;T($L28)&amp;"["&amp;T($M28)&amp;"])"</f>
        <v>&amp;ref(22青銅の剣4.jpg,,,title=青銅の剣[極],alt=青銅の剣[極])</v>
      </c>
      <c r="L28" s="173" t="s">
        <v>1268</v>
      </c>
      <c r="M28" s="173" t="s">
        <v>778</v>
      </c>
      <c r="N28" s="175">
        <v>1</v>
      </c>
      <c r="O28" s="183">
        <v>0.1</v>
      </c>
      <c r="P28" s="175" t="str">
        <f>"&amp;ref(青銅の塊[一級].jpg,,,title=青銅の塊[一級],alt=青銅の塊[一級])"</f>
        <v>&amp;ref(青銅の塊[一級].jpg,,,title=青銅の塊[一級],alt=青銅の塊[一級])</v>
      </c>
      <c r="Q28" s="191" t="s">
        <v>1248</v>
      </c>
      <c r="R28" s="175">
        <v>3</v>
      </c>
      <c r="S28" s="175" t="str">
        <f>"&amp;ref("&amp;T($T28)&amp;".jpg,,,title="&amp;T($T28)&amp;",alt="&amp;T($T28)&amp;")"</f>
        <v>&amp;ref(細石砂.jpg,,,title=細石砂,alt=細石砂)</v>
      </c>
      <c r="T28" s="175" t="s">
        <v>1246</v>
      </c>
      <c r="U28" s="175">
        <v>1</v>
      </c>
      <c r="V28" s="176" t="s">
        <v>1194</v>
      </c>
      <c r="W28" s="182" t="s">
        <v>1614</v>
      </c>
      <c r="X28" s="184">
        <v>1</v>
      </c>
      <c r="Y28" s="175">
        <v>5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</row>
    <row r="29" spans="1:89" s="15" customFormat="1" ht="6" customHeight="1">
      <c r="A29" s="9"/>
      <c r="B29" s="21"/>
      <c r="C29" s="175"/>
      <c r="D29" s="175"/>
      <c r="E29" s="175"/>
      <c r="F29" s="175"/>
      <c r="G29" s="175"/>
      <c r="H29" s="22"/>
      <c r="I29" s="175"/>
      <c r="J29" s="175"/>
      <c r="K29" s="175"/>
      <c r="L29" s="175"/>
      <c r="M29" s="175"/>
      <c r="N29" s="175"/>
      <c r="O29" s="183"/>
      <c r="P29" s="175"/>
      <c r="Q29" s="175"/>
      <c r="R29" s="175"/>
      <c r="S29" s="175"/>
      <c r="T29" s="175"/>
      <c r="U29" s="175"/>
      <c r="V29" s="175"/>
      <c r="W29" s="177"/>
      <c r="X29" s="184"/>
      <c r="Y29" s="175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</row>
    <row r="30" spans="1:90" s="15" customFormat="1" ht="28.5" customHeight="1">
      <c r="A30" s="9"/>
      <c r="B30" s="21"/>
      <c r="C30" s="176" t="s">
        <v>1180</v>
      </c>
      <c r="D30" s="176" t="s">
        <v>1237</v>
      </c>
      <c r="E30" s="175">
        <v>2</v>
      </c>
      <c r="F30" s="176" t="s">
        <v>1182</v>
      </c>
      <c r="G30" s="175">
        <v>15</v>
      </c>
      <c r="H30" s="22" t="str">
        <f>"&amp;ref("&amp;TEXT($I30,"##0")&amp;T($J30)&amp;"1.jpg,,,title="&amp;T($J30)&amp;",alt="&amp;T($J30)&amp;")"</f>
        <v>&amp;ref(22青銅の剣1.jpg,,,title=青銅の剣,alt=青銅の剣)</v>
      </c>
      <c r="I30" s="175">
        <v>22</v>
      </c>
      <c r="J30" s="175" t="s">
        <v>1268</v>
      </c>
      <c r="K30" s="175" t="str">
        <f>"&amp;ref("&amp;TEXT($I30,"##0")&amp;T($L30)&amp;"3.jpg,,,title="&amp;T($L30)&amp;"["&amp;T($M30)&amp;"],alt="&amp;T($L30)&amp;"["&amp;T($M30)&amp;"])"</f>
        <v>&amp;ref(22青銅の剣3.jpg,,,title=青銅の剣[匠],alt=青銅の剣[匠])</v>
      </c>
      <c r="L30" s="151" t="s">
        <v>1268</v>
      </c>
      <c r="M30" s="151" t="s">
        <v>205</v>
      </c>
      <c r="N30" s="175">
        <v>1</v>
      </c>
      <c r="O30" s="183">
        <v>0.6</v>
      </c>
      <c r="P30" s="175" t="str">
        <f>"&amp;ref(青銅の塊[特級].jpg,,,title=青銅の塊[特級],alt=青銅の塊[特級])"</f>
        <v>&amp;ref(青銅の塊[特級].jpg,,,title=青銅の塊[特級],alt=青銅の塊[特級])</v>
      </c>
      <c r="Q30" s="190" t="s">
        <v>1249</v>
      </c>
      <c r="R30" s="175">
        <v>3</v>
      </c>
      <c r="S30" s="175" t="str">
        <f>"&amp;ref("&amp;T($T30)&amp;".jpg,,,title="&amp;T($T30)&amp;",alt="&amp;T($T30)&amp;")"</f>
        <v>&amp;ref(細石砂.jpg,,,title=細石砂,alt=細石砂)</v>
      </c>
      <c r="T30" s="175" t="s">
        <v>1250</v>
      </c>
      <c r="U30" s="175">
        <v>1</v>
      </c>
      <c r="V30" s="176" t="s">
        <v>1194</v>
      </c>
      <c r="W30" s="182" t="s">
        <v>1614</v>
      </c>
      <c r="X30" s="184">
        <v>1</v>
      </c>
      <c r="Y30" s="175">
        <v>5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31" spans="1:90" s="15" customFormat="1" ht="28.5" customHeight="1">
      <c r="A31" s="9"/>
      <c r="B31" s="21"/>
      <c r="C31" s="176" t="s">
        <v>1180</v>
      </c>
      <c r="D31" s="176" t="s">
        <v>1237</v>
      </c>
      <c r="E31" s="175">
        <v>2</v>
      </c>
      <c r="F31" s="176" t="s">
        <v>1182</v>
      </c>
      <c r="G31" s="175">
        <v>15</v>
      </c>
      <c r="H31" s="22" t="str">
        <f>"&amp;ref("&amp;TEXT($I31,"##0")&amp;T($J31)&amp;"1.jpg,,,title="&amp;T($J31)&amp;",alt="&amp;T($J31)&amp;")"</f>
        <v>&amp;ref(22青銅の剣1.jpg,,,title=青銅の剣,alt=青銅の剣)</v>
      </c>
      <c r="I31" s="175">
        <v>22</v>
      </c>
      <c r="J31" s="175" t="s">
        <v>1268</v>
      </c>
      <c r="K31" s="175" t="str">
        <f>"&amp;ref("&amp;TEXT($I31,"##0")&amp;T($L31)&amp;"4.jpg,,,title="&amp;T($L31)&amp;"["&amp;T($M31)&amp;"],alt="&amp;T($L31)&amp;"["&amp;T($M31)&amp;"])"</f>
        <v>&amp;ref(22青銅の剣4.jpg,,,title=青銅の剣[極],alt=青銅の剣[極])</v>
      </c>
      <c r="L31" s="173" t="s">
        <v>1268</v>
      </c>
      <c r="M31" s="173" t="s">
        <v>778</v>
      </c>
      <c r="N31" s="175">
        <v>1</v>
      </c>
      <c r="O31" s="183">
        <v>0.3</v>
      </c>
      <c r="P31" s="175" t="str">
        <f>"&amp;ref(青銅の塊[特級].jpg,,,title=青銅の塊[特級],alt=青銅の塊[特級])"</f>
        <v>&amp;ref(青銅の塊[特級].jpg,,,title=青銅の塊[特級],alt=青銅の塊[特級])</v>
      </c>
      <c r="Q31" s="190" t="s">
        <v>1249</v>
      </c>
      <c r="R31" s="175">
        <v>3</v>
      </c>
      <c r="S31" s="175" t="str">
        <f>"&amp;ref("&amp;T($T31)&amp;".jpg,,,title="&amp;T($T31)&amp;",alt="&amp;T($T31)&amp;")"</f>
        <v>&amp;ref(細石砂.jpg,,,title=細石砂,alt=細石砂)</v>
      </c>
      <c r="T31" s="175" t="s">
        <v>1250</v>
      </c>
      <c r="U31" s="175">
        <v>1</v>
      </c>
      <c r="V31" s="176" t="s">
        <v>1194</v>
      </c>
      <c r="W31" s="182" t="s">
        <v>1614</v>
      </c>
      <c r="X31" s="184">
        <v>1</v>
      </c>
      <c r="Y31" s="175">
        <v>5</v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</row>
    <row r="32" spans="1:89" s="15" customFormat="1" ht="3.75" customHeight="1">
      <c r="A32" s="9"/>
      <c r="B32" s="307"/>
      <c r="C32" s="307"/>
      <c r="D32" s="307"/>
      <c r="E32" s="181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</row>
    <row r="33" spans="1:89" s="15" customFormat="1" ht="3.75" customHeight="1">
      <c r="A33" s="9"/>
      <c r="B33" s="307"/>
      <c r="C33" s="307"/>
      <c r="D33" s="307"/>
      <c r="E33" s="181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</row>
    <row r="34" spans="1:90" s="15" customFormat="1" ht="28.5" customHeight="1">
      <c r="A34" s="9"/>
      <c r="B34" s="21"/>
      <c r="C34" s="176" t="s">
        <v>1180</v>
      </c>
      <c r="D34" s="176" t="s">
        <v>1237</v>
      </c>
      <c r="E34" s="175">
        <v>3</v>
      </c>
      <c r="F34" s="176" t="s">
        <v>1200</v>
      </c>
      <c r="G34" s="175">
        <v>35</v>
      </c>
      <c r="H34" s="22" t="str">
        <f>"&amp;ref("&amp;TEXT($I34,"##0")&amp;T($J34)&amp;"1.jpg,,,title="&amp;T($J34)&amp;",alt="&amp;T($J34)&amp;")"</f>
        <v>&amp;ref(36鉄の剣1.jpg,,,title=鉄の剣,alt=鉄の剣)</v>
      </c>
      <c r="I34" s="175">
        <v>36</v>
      </c>
      <c r="J34" s="175" t="s">
        <v>1269</v>
      </c>
      <c r="K34" s="175" t="str">
        <f>"&amp;ref("&amp;TEXT($I34,"##0")&amp;T($L34)&amp;"1.jpg,,,title="&amp;T($L34)&amp;",alt="&amp;T($L34)&amp;")"</f>
        <v>&amp;ref(36鉄の剣1.jpg,,,title=鉄の剣,alt=鉄の剣)</v>
      </c>
      <c r="L34" s="175" t="s">
        <v>1269</v>
      </c>
      <c r="M34" s="175"/>
      <c r="N34" s="175">
        <v>1</v>
      </c>
      <c r="O34" s="183">
        <v>0.8</v>
      </c>
      <c r="P34" s="175" t="str">
        <f>"&amp;ref(鉄の塊[三級].jpg,,,title=鉄の塊[三級],alt=鉄の塊[三級])"</f>
        <v>&amp;ref(鉄の塊[三級].jpg,,,title=鉄の塊[三級],alt=鉄の塊[三級])</v>
      </c>
      <c r="Q34" s="176" t="s">
        <v>1251</v>
      </c>
      <c r="R34" s="175">
        <v>3</v>
      </c>
      <c r="S34" s="175" t="str">
        <f>"&amp;ref("&amp;T($T34)&amp;".jpg,,,title="&amp;T($T34)&amp;",alt="&amp;T($T34)&amp;")"</f>
        <v>&amp;ref(石英砂.jpg,,,title=石英砂,alt=石英砂)</v>
      </c>
      <c r="T34" s="175" t="s">
        <v>1270</v>
      </c>
      <c r="U34" s="175">
        <v>1</v>
      </c>
      <c r="V34" s="176" t="s">
        <v>1194</v>
      </c>
      <c r="W34" s="182" t="s">
        <v>1614</v>
      </c>
      <c r="X34" s="184">
        <v>1</v>
      </c>
      <c r="Y34" s="175">
        <v>5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</row>
    <row r="35" spans="1:90" s="15" customFormat="1" ht="28.5" customHeight="1">
      <c r="A35" s="9"/>
      <c r="B35" s="21"/>
      <c r="C35" s="176" t="s">
        <v>1180</v>
      </c>
      <c r="D35" s="176" t="s">
        <v>1237</v>
      </c>
      <c r="E35" s="175">
        <v>3</v>
      </c>
      <c r="F35" s="176" t="s">
        <v>1200</v>
      </c>
      <c r="G35" s="175">
        <v>35</v>
      </c>
      <c r="H35" s="22" t="str">
        <f>"&amp;ref("&amp;TEXT($I35,"##0")&amp;T($J35)&amp;"1.jpg,,,title="&amp;T($J35)&amp;",alt="&amp;T($J35)&amp;")"</f>
        <v>&amp;ref(36鉄の剣1.jpg,,,title=鉄の剣,alt=鉄の剣)</v>
      </c>
      <c r="I35" s="175">
        <v>36</v>
      </c>
      <c r="J35" s="175" t="s">
        <v>1269</v>
      </c>
      <c r="K35" s="175" t="str">
        <f>"&amp;ref("&amp;TEXT($I35,"##0")&amp;T($L35)&amp;"2.jpg,,,title="&amp;T($L35)&amp;"["&amp;T($M35)&amp;"],alt="&amp;T($L35)&amp;"["&amp;T($M35)&amp;"])"</f>
        <v>&amp;ref(36鉄の剣2.jpg,,,title=鉄の剣[良],alt=鉄の剣[良])</v>
      </c>
      <c r="L35" s="174" t="s">
        <v>1269</v>
      </c>
      <c r="M35" s="174" t="s">
        <v>1241</v>
      </c>
      <c r="N35" s="175">
        <v>1</v>
      </c>
      <c r="O35" s="183">
        <v>0.1</v>
      </c>
      <c r="P35" s="175" t="str">
        <f>"&amp;ref(鉄の塊[三級].jpg,,,title=鉄の塊[三級],alt=鉄の塊[三級])"</f>
        <v>&amp;ref(鉄の塊[三級].jpg,,,title=鉄の塊[三級],alt=鉄の塊[三級])</v>
      </c>
      <c r="Q35" s="176" t="s">
        <v>1251</v>
      </c>
      <c r="R35" s="175">
        <v>3</v>
      </c>
      <c r="S35" s="175" t="str">
        <f>"&amp;ref("&amp;T($T35)&amp;".jpg,,,title="&amp;T($T35)&amp;",alt="&amp;T($T35)&amp;")"</f>
        <v>&amp;ref(石英砂.jpg,,,title=石英砂,alt=石英砂)</v>
      </c>
      <c r="T35" s="175" t="s">
        <v>1270</v>
      </c>
      <c r="U35" s="175">
        <v>1</v>
      </c>
      <c r="V35" s="176" t="s">
        <v>1194</v>
      </c>
      <c r="W35" s="182" t="s">
        <v>1614</v>
      </c>
      <c r="X35" s="184">
        <v>1</v>
      </c>
      <c r="Y35" s="175">
        <v>5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</row>
    <row r="36" spans="1:89" s="15" customFormat="1" ht="6" customHeight="1">
      <c r="A36" s="9"/>
      <c r="B36" s="21"/>
      <c r="C36" s="175"/>
      <c r="D36" s="175"/>
      <c r="E36" s="175"/>
      <c r="F36" s="175"/>
      <c r="G36" s="175"/>
      <c r="H36" s="22"/>
      <c r="I36" s="175"/>
      <c r="J36" s="175"/>
      <c r="K36" s="175"/>
      <c r="L36" s="175"/>
      <c r="M36" s="175"/>
      <c r="N36" s="175"/>
      <c r="O36" s="183"/>
      <c r="P36" s="175"/>
      <c r="Q36" s="175"/>
      <c r="R36" s="175"/>
      <c r="S36" s="175"/>
      <c r="T36" s="175"/>
      <c r="U36" s="175"/>
      <c r="V36" s="175"/>
      <c r="W36" s="177"/>
      <c r="X36" s="184"/>
      <c r="Y36" s="175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</row>
    <row r="37" spans="1:90" s="15" customFormat="1" ht="28.5" customHeight="1">
      <c r="A37" s="9"/>
      <c r="B37" s="21"/>
      <c r="C37" s="176" t="s">
        <v>1180</v>
      </c>
      <c r="D37" s="176" t="s">
        <v>1237</v>
      </c>
      <c r="E37" s="175">
        <v>3</v>
      </c>
      <c r="F37" s="176" t="s">
        <v>1200</v>
      </c>
      <c r="G37" s="175">
        <v>35</v>
      </c>
      <c r="H37" s="22" t="str">
        <f>"&amp;ref("&amp;TEXT($I37,"##0")&amp;T($J37)&amp;"1.jpg,,,title="&amp;T($J37)&amp;",alt="&amp;T($J37)&amp;")"</f>
        <v>&amp;ref(36鉄の剣1.jpg,,,title=鉄の剣,alt=鉄の剣)</v>
      </c>
      <c r="I37" s="175">
        <v>36</v>
      </c>
      <c r="J37" s="175" t="s">
        <v>1269</v>
      </c>
      <c r="K37" s="175" t="str">
        <f>"&amp;ref("&amp;TEXT($I37,"##0")&amp;T($L37)&amp;"2.jpg,,,title="&amp;T($L37)&amp;"["&amp;T($M37)&amp;"],alt="&amp;T($L37)&amp;"["&amp;T($M37)&amp;"])"</f>
        <v>&amp;ref(36鉄の剣2.jpg,,,title=鉄の剣[良],alt=鉄の剣[良])</v>
      </c>
      <c r="L37" s="174" t="s">
        <v>1352</v>
      </c>
      <c r="M37" s="174" t="s">
        <v>1241</v>
      </c>
      <c r="N37" s="175">
        <v>1</v>
      </c>
      <c r="O37" s="183">
        <v>0.9</v>
      </c>
      <c r="P37" s="175" t="str">
        <f>"&amp;ref(鉄の塊[二級].jpg,,,title=鉄の塊[二級],alt=鉄の塊[二級])"</f>
        <v>&amp;ref(鉄の塊[二級].jpg,,,title=鉄の塊[二級],alt=鉄の塊[二級])</v>
      </c>
      <c r="Q37" s="191" t="s">
        <v>1252</v>
      </c>
      <c r="R37" s="175">
        <v>3</v>
      </c>
      <c r="S37" s="175" t="str">
        <f>"&amp;ref("&amp;T($T37)&amp;".jpg,,,title="&amp;T($T37)&amp;",alt="&amp;T($T37)&amp;")"</f>
        <v>&amp;ref(石英砂.jpg,,,title=石英砂,alt=石英砂)</v>
      </c>
      <c r="T37" s="175" t="s">
        <v>1270</v>
      </c>
      <c r="U37" s="175">
        <v>1</v>
      </c>
      <c r="V37" s="176" t="s">
        <v>1194</v>
      </c>
      <c r="W37" s="182" t="s">
        <v>1614</v>
      </c>
      <c r="X37" s="184">
        <v>1</v>
      </c>
      <c r="Y37" s="175">
        <v>5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</row>
    <row r="38" spans="1:90" s="15" customFormat="1" ht="28.5" customHeight="1">
      <c r="A38" s="9"/>
      <c r="B38" s="21"/>
      <c r="C38" s="176" t="s">
        <v>1180</v>
      </c>
      <c r="D38" s="176" t="s">
        <v>1237</v>
      </c>
      <c r="E38" s="175">
        <v>3</v>
      </c>
      <c r="F38" s="176" t="s">
        <v>1200</v>
      </c>
      <c r="G38" s="175">
        <v>35</v>
      </c>
      <c r="H38" s="22" t="str">
        <f>"&amp;ref("&amp;TEXT($I38,"##0")&amp;T($J38)&amp;"1.jpg,,,title="&amp;T($J38)&amp;",alt="&amp;T($J38)&amp;")"</f>
        <v>&amp;ref(36鉄の剣1.jpg,,,title=鉄の剣,alt=鉄の剣)</v>
      </c>
      <c r="I38" s="175">
        <v>36</v>
      </c>
      <c r="J38" s="175" t="s">
        <v>1269</v>
      </c>
      <c r="K38" s="175" t="str">
        <f>"&amp;ref("&amp;TEXT($I38,"##0")&amp;T($L38)&amp;"3.jpg,,,title="&amp;T($L38)&amp;"["&amp;T($M38)&amp;"],alt="&amp;T($L38)&amp;"["&amp;T($M38)&amp;"])"</f>
        <v>&amp;ref(36鉄の剣3.jpg,,,title=鉄の剣[匠],alt=鉄の剣[匠])</v>
      </c>
      <c r="L38" s="151" t="s">
        <v>1269</v>
      </c>
      <c r="M38" s="151" t="s">
        <v>205</v>
      </c>
      <c r="N38" s="175">
        <v>1</v>
      </c>
      <c r="O38" s="183">
        <v>0.1</v>
      </c>
      <c r="P38" s="175" t="str">
        <f>"&amp;ref(鉄の塊[二級].jpg,,,title=鉄の塊[二級],alt=鉄の塊[二級])"</f>
        <v>&amp;ref(鉄の塊[二級].jpg,,,title=鉄の塊[二級],alt=鉄の塊[二級])</v>
      </c>
      <c r="Q38" s="191" t="s">
        <v>1252</v>
      </c>
      <c r="R38" s="175">
        <v>3</v>
      </c>
      <c r="S38" s="175" t="str">
        <f>"&amp;ref("&amp;T($T38)&amp;".jpg,,,title="&amp;T($T38)&amp;",alt="&amp;T($T38)&amp;")"</f>
        <v>&amp;ref(石英砂.jpg,,,title=石英砂,alt=石英砂)</v>
      </c>
      <c r="T38" s="175" t="s">
        <v>1270</v>
      </c>
      <c r="U38" s="175">
        <v>1</v>
      </c>
      <c r="V38" s="176" t="s">
        <v>1194</v>
      </c>
      <c r="W38" s="182" t="s">
        <v>1614</v>
      </c>
      <c r="X38" s="184">
        <v>1</v>
      </c>
      <c r="Y38" s="175">
        <v>5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</row>
    <row r="39" spans="1:89" s="15" customFormat="1" ht="6" customHeight="1">
      <c r="A39" s="9"/>
      <c r="B39" s="21"/>
      <c r="C39" s="175"/>
      <c r="D39" s="175"/>
      <c r="E39" s="175"/>
      <c r="F39" s="175"/>
      <c r="G39" s="175"/>
      <c r="H39" s="22"/>
      <c r="I39" s="175"/>
      <c r="J39" s="175"/>
      <c r="K39" s="175"/>
      <c r="L39" s="175"/>
      <c r="M39" s="175"/>
      <c r="N39" s="175"/>
      <c r="O39" s="183"/>
      <c r="P39" s="175"/>
      <c r="Q39" s="175"/>
      <c r="R39" s="175"/>
      <c r="S39" s="175"/>
      <c r="T39" s="175"/>
      <c r="U39" s="175"/>
      <c r="V39" s="175"/>
      <c r="W39" s="177"/>
      <c r="X39" s="184"/>
      <c r="Y39" s="175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</row>
    <row r="40" spans="1:90" s="15" customFormat="1" ht="28.5" customHeight="1">
      <c r="A40" s="9"/>
      <c r="B40" s="21"/>
      <c r="C40" s="176" t="s">
        <v>1180</v>
      </c>
      <c r="D40" s="176" t="s">
        <v>1237</v>
      </c>
      <c r="E40" s="175">
        <v>3</v>
      </c>
      <c r="F40" s="176" t="s">
        <v>1200</v>
      </c>
      <c r="G40" s="175">
        <v>35</v>
      </c>
      <c r="H40" s="22" t="str">
        <f>"&amp;ref("&amp;TEXT($I40,"##0")&amp;T($J40)&amp;"1.jpg,,,title="&amp;T($J40)&amp;",alt="&amp;T($J40)&amp;")"</f>
        <v>&amp;ref(36鉄の剣1.jpg,,,title=鉄の剣,alt=鉄の剣)</v>
      </c>
      <c r="I40" s="175">
        <v>36</v>
      </c>
      <c r="J40" s="175" t="s">
        <v>1269</v>
      </c>
      <c r="K40" s="175" t="str">
        <f>"&amp;ref("&amp;TEXT($I40,"##0")&amp;T($L40)&amp;"3.jpg,,,title="&amp;T($L40)&amp;"["&amp;T($M40)&amp;"],alt="&amp;T($L40)&amp;"["&amp;T($M40)&amp;"])"</f>
        <v>&amp;ref(36鉄の剣3.jpg,,,title=鉄の剣[匠],alt=鉄の剣[匠])</v>
      </c>
      <c r="L40" s="151" t="s">
        <v>1269</v>
      </c>
      <c r="M40" s="151" t="s">
        <v>205</v>
      </c>
      <c r="N40" s="175">
        <v>1</v>
      </c>
      <c r="O40" s="183">
        <v>0.9</v>
      </c>
      <c r="P40" s="175" t="str">
        <f>"&amp;ref(鉄の塊[一級].jpg,,,title=鉄の塊[一級],alt=鉄の塊[一級])"</f>
        <v>&amp;ref(鉄の塊[一級].jpg,,,title=鉄の塊[一級],alt=鉄の塊[一級])</v>
      </c>
      <c r="Q40" s="191" t="s">
        <v>1253</v>
      </c>
      <c r="R40" s="175">
        <v>3</v>
      </c>
      <c r="S40" s="175" t="str">
        <f>"&amp;ref("&amp;T($T40)&amp;".jpg,,,title="&amp;T($T40)&amp;",alt="&amp;T($T40)&amp;")"</f>
        <v>&amp;ref(石英砂.jpg,,,title=石英砂,alt=石英砂)</v>
      </c>
      <c r="T40" s="175" t="s">
        <v>1270</v>
      </c>
      <c r="U40" s="175">
        <v>1</v>
      </c>
      <c r="V40" s="176" t="s">
        <v>1194</v>
      </c>
      <c r="W40" s="182" t="s">
        <v>1614</v>
      </c>
      <c r="X40" s="184">
        <v>1</v>
      </c>
      <c r="Y40" s="175">
        <v>5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</row>
    <row r="41" spans="1:90" s="15" customFormat="1" ht="28.5" customHeight="1">
      <c r="A41" s="9"/>
      <c r="B41" s="21"/>
      <c r="C41" s="176" t="s">
        <v>1180</v>
      </c>
      <c r="D41" s="176" t="s">
        <v>1237</v>
      </c>
      <c r="E41" s="175">
        <v>3</v>
      </c>
      <c r="F41" s="176" t="s">
        <v>1200</v>
      </c>
      <c r="G41" s="175">
        <v>35</v>
      </c>
      <c r="H41" s="22" t="str">
        <f>"&amp;ref("&amp;TEXT($I41,"##0")&amp;T($J41)&amp;"1.jpg,,,title="&amp;T($J41)&amp;",alt="&amp;T($J41)&amp;")"</f>
        <v>&amp;ref(36鉄の剣1.jpg,,,title=鉄の剣,alt=鉄の剣)</v>
      </c>
      <c r="I41" s="175">
        <v>36</v>
      </c>
      <c r="J41" s="175" t="s">
        <v>1269</v>
      </c>
      <c r="K41" s="175" t="str">
        <f>"&amp;ref("&amp;TEXT($I41,"##0")&amp;T($L41)&amp;"4.jpg,,,title="&amp;T($L41)&amp;"["&amp;T($M41)&amp;"],alt="&amp;T($L41)&amp;"["&amp;T($M41)&amp;"])"</f>
        <v>&amp;ref(36鉄の剣4.jpg,,,title=鉄の剣[極],alt=鉄の剣[極])</v>
      </c>
      <c r="L41" s="173" t="s">
        <v>1269</v>
      </c>
      <c r="M41" s="173" t="s">
        <v>778</v>
      </c>
      <c r="N41" s="175">
        <v>1</v>
      </c>
      <c r="O41" s="183">
        <v>0.1</v>
      </c>
      <c r="P41" s="175" t="str">
        <f>"&amp;ref(鉄の塊[一級].jpg,,,title=鉄の塊[一級],alt=鉄の塊[一級])"</f>
        <v>&amp;ref(鉄の塊[一級].jpg,,,title=鉄の塊[一級],alt=鉄の塊[一級])</v>
      </c>
      <c r="Q41" s="191" t="s">
        <v>1253</v>
      </c>
      <c r="R41" s="175">
        <v>3</v>
      </c>
      <c r="S41" s="175" t="str">
        <f>"&amp;ref("&amp;T($T41)&amp;".jpg,,,title="&amp;T($T41)&amp;",alt="&amp;T($T41)&amp;")"</f>
        <v>&amp;ref(石英砂.jpg,,,title=石英砂,alt=石英砂)</v>
      </c>
      <c r="T41" s="175" t="s">
        <v>1270</v>
      </c>
      <c r="U41" s="175">
        <v>1</v>
      </c>
      <c r="V41" s="176" t="s">
        <v>1194</v>
      </c>
      <c r="W41" s="182" t="s">
        <v>1614</v>
      </c>
      <c r="X41" s="184">
        <v>1</v>
      </c>
      <c r="Y41" s="175">
        <v>5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</row>
    <row r="42" spans="1:89" s="15" customFormat="1" ht="6" customHeight="1">
      <c r="A42" s="9"/>
      <c r="B42" s="21"/>
      <c r="C42" s="175"/>
      <c r="D42" s="175"/>
      <c r="E42" s="175"/>
      <c r="F42" s="175"/>
      <c r="G42" s="175"/>
      <c r="H42" s="22"/>
      <c r="I42" s="175"/>
      <c r="J42" s="175"/>
      <c r="K42" s="175"/>
      <c r="L42" s="175"/>
      <c r="M42" s="175"/>
      <c r="N42" s="175"/>
      <c r="O42" s="183"/>
      <c r="P42" s="175"/>
      <c r="Q42" s="175"/>
      <c r="R42" s="175"/>
      <c r="S42" s="175"/>
      <c r="T42" s="175"/>
      <c r="U42" s="175"/>
      <c r="V42" s="175"/>
      <c r="W42" s="177"/>
      <c r="X42" s="184"/>
      <c r="Y42" s="175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90" s="15" customFormat="1" ht="28.5" customHeight="1">
      <c r="A43" s="9"/>
      <c r="B43" s="21"/>
      <c r="C43" s="176" t="s">
        <v>1180</v>
      </c>
      <c r="D43" s="176" t="s">
        <v>1237</v>
      </c>
      <c r="E43" s="175">
        <v>3</v>
      </c>
      <c r="F43" s="176" t="s">
        <v>1200</v>
      </c>
      <c r="G43" s="175">
        <v>35</v>
      </c>
      <c r="H43" s="22" t="str">
        <f>"&amp;ref("&amp;TEXT($I43,"##0")&amp;T($J43)&amp;"1.jpg,,,title="&amp;T($J43)&amp;",alt="&amp;T($J43)&amp;")"</f>
        <v>&amp;ref(36鉄の剣1.jpg,,,title=鉄の剣,alt=鉄の剣)</v>
      </c>
      <c r="I43" s="175">
        <v>36</v>
      </c>
      <c r="J43" s="175" t="s">
        <v>1269</v>
      </c>
      <c r="K43" s="175" t="str">
        <f>"&amp;ref("&amp;TEXT($I43,"##0")&amp;T($L43)&amp;"3.jpg,,,title="&amp;T($L43)&amp;"["&amp;T($M43)&amp;"],alt="&amp;T($L43)&amp;"["&amp;T($M43)&amp;"])"</f>
        <v>&amp;ref(36鉄の剣3.jpg,,,title=鉄の剣[匠],alt=鉄の剣[匠])</v>
      </c>
      <c r="L43" s="151" t="s">
        <v>1269</v>
      </c>
      <c r="M43" s="151" t="s">
        <v>205</v>
      </c>
      <c r="N43" s="175">
        <v>1</v>
      </c>
      <c r="O43" s="183">
        <v>0.6</v>
      </c>
      <c r="P43" s="175" t="str">
        <f>"&amp;ref(鉄の塊[特級].jpg,,,title=鉄の塊[特級],alt=鉄の塊[特級])"</f>
        <v>&amp;ref(鉄の塊[特級].jpg,,,title=鉄の塊[特級],alt=鉄の塊[特級])</v>
      </c>
      <c r="Q43" s="190" t="s">
        <v>1254</v>
      </c>
      <c r="R43" s="175">
        <v>3</v>
      </c>
      <c r="S43" s="175" t="str">
        <f>"&amp;ref("&amp;T($T43)&amp;".jpg,,,title="&amp;T($T43)&amp;",alt="&amp;T($T43)&amp;")"</f>
        <v>&amp;ref(石英砂.jpg,,,title=石英砂,alt=石英砂)</v>
      </c>
      <c r="T43" s="175" t="s">
        <v>1271</v>
      </c>
      <c r="U43" s="175">
        <v>1</v>
      </c>
      <c r="V43" s="176" t="s">
        <v>1194</v>
      </c>
      <c r="W43" s="182" t="s">
        <v>1614</v>
      </c>
      <c r="X43" s="184">
        <v>1</v>
      </c>
      <c r="Y43" s="175">
        <v>5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</row>
    <row r="44" spans="1:90" s="15" customFormat="1" ht="28.5" customHeight="1">
      <c r="A44" s="9"/>
      <c r="B44" s="21"/>
      <c r="C44" s="176" t="s">
        <v>1180</v>
      </c>
      <c r="D44" s="176" t="s">
        <v>1237</v>
      </c>
      <c r="E44" s="175">
        <v>3</v>
      </c>
      <c r="F44" s="176" t="s">
        <v>1200</v>
      </c>
      <c r="G44" s="175">
        <v>35</v>
      </c>
      <c r="H44" s="22" t="str">
        <f>"&amp;ref("&amp;TEXT($I44,"##0")&amp;T($J44)&amp;"1.jpg,,,title="&amp;T($J44)&amp;",alt="&amp;T($J44)&amp;")"</f>
        <v>&amp;ref(36鉄の剣1.jpg,,,title=鉄の剣,alt=鉄の剣)</v>
      </c>
      <c r="I44" s="175">
        <v>36</v>
      </c>
      <c r="J44" s="175" t="s">
        <v>1269</v>
      </c>
      <c r="K44" s="175" t="str">
        <f>"&amp;ref("&amp;TEXT($I44,"##0")&amp;T($L44)&amp;"4.jpg,,,title="&amp;T($L44)&amp;"["&amp;T($M44)&amp;"],alt="&amp;T($L44)&amp;"["&amp;T($M44)&amp;"])"</f>
        <v>&amp;ref(36鉄の剣4.jpg,,,title=鉄の剣[極],alt=鉄の剣[極])</v>
      </c>
      <c r="L44" s="173" t="s">
        <v>1269</v>
      </c>
      <c r="M44" s="173" t="s">
        <v>778</v>
      </c>
      <c r="N44" s="175">
        <v>1</v>
      </c>
      <c r="O44" s="183">
        <v>0.3</v>
      </c>
      <c r="P44" s="175" t="str">
        <f>"&amp;ref(鉄の塊[特級].jpg,,,title=鉄の塊[特級],alt=鉄の塊[特級])"</f>
        <v>&amp;ref(鉄の塊[特級].jpg,,,title=鉄の塊[特級],alt=鉄の塊[特級])</v>
      </c>
      <c r="Q44" s="190" t="s">
        <v>1254</v>
      </c>
      <c r="R44" s="175">
        <v>3</v>
      </c>
      <c r="S44" s="175" t="str">
        <f>"&amp;ref("&amp;T($T44)&amp;".jpg,,,title="&amp;T($T44)&amp;",alt="&amp;T($T44)&amp;")"</f>
        <v>&amp;ref(石英砂.jpg,,,title=石英砂,alt=石英砂)</v>
      </c>
      <c r="T44" s="175" t="s">
        <v>1271</v>
      </c>
      <c r="U44" s="175">
        <v>1</v>
      </c>
      <c r="V44" s="176" t="s">
        <v>1194</v>
      </c>
      <c r="W44" s="182" t="s">
        <v>1614</v>
      </c>
      <c r="X44" s="184">
        <v>1</v>
      </c>
      <c r="Y44" s="175">
        <v>5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</row>
    <row r="45" spans="1:89" s="15" customFormat="1" ht="3.75" customHeight="1">
      <c r="A45" s="9"/>
      <c r="B45" s="307"/>
      <c r="C45" s="307"/>
      <c r="D45" s="307"/>
      <c r="E45" s="181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</row>
    <row r="46" spans="1:89" s="15" customFormat="1" ht="3.75" customHeight="1">
      <c r="A46" s="9"/>
      <c r="B46" s="307"/>
      <c r="C46" s="307"/>
      <c r="D46" s="307"/>
      <c r="E46" s="181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</row>
    <row r="47" spans="1:90" s="15" customFormat="1" ht="28.5" customHeight="1">
      <c r="A47" s="9"/>
      <c r="B47" s="21"/>
      <c r="C47" s="176" t="s">
        <v>1180</v>
      </c>
      <c r="D47" s="176" t="s">
        <v>1237</v>
      </c>
      <c r="E47" s="175">
        <v>4</v>
      </c>
      <c r="F47" s="32" t="s">
        <v>1214</v>
      </c>
      <c r="G47" s="175">
        <v>60</v>
      </c>
      <c r="H47" s="22" t="str">
        <f>"&amp;ref("&amp;TEXT($I47,"##0")&amp;T($J47)&amp;"1.jpg,,,title="&amp;T($J47)&amp;",alt="&amp;T($J47)&amp;")"</f>
        <v>&amp;ref(50鋼の剣1.jpg,,,title=鋼の剣,alt=鋼の剣)</v>
      </c>
      <c r="I47" s="175">
        <v>50</v>
      </c>
      <c r="J47" s="175" t="s">
        <v>1272</v>
      </c>
      <c r="K47" s="175" t="str">
        <f>"&amp;ref("&amp;TEXT($I47,"##0")&amp;T($L47)&amp;"1.jpg,,,title="&amp;T($L47)&amp;",alt="&amp;T($L47)&amp;")"</f>
        <v>&amp;ref(50鋼の剣1.jpg,,,title=鋼の剣,alt=鋼の剣)</v>
      </c>
      <c r="L47" s="175" t="s">
        <v>1272</v>
      </c>
      <c r="M47" s="175"/>
      <c r="N47" s="175">
        <v>1</v>
      </c>
      <c r="O47" s="183">
        <v>0.8</v>
      </c>
      <c r="P47" s="175" t="str">
        <f>"&amp;ref(鋼の塊[三級].jpg,,,title=鋼の塊[三級],alt=鋼の塊[三級])"</f>
        <v>&amp;ref(鋼の塊[三級].jpg,,,title=鋼の塊[三級],alt=鋼の塊[三級])</v>
      </c>
      <c r="Q47" s="176" t="s">
        <v>1255</v>
      </c>
      <c r="R47" s="175">
        <v>4</v>
      </c>
      <c r="S47" s="175" t="str">
        <f>"&amp;ref("&amp;T($T47)&amp;".jpg,,,title="&amp;T($T47)&amp;",alt="&amp;T($T47)&amp;")"</f>
        <v>&amp;ref(剛玉砂.jpg,,,title=剛玉砂,alt=剛玉砂)</v>
      </c>
      <c r="T47" s="175" t="s">
        <v>1273</v>
      </c>
      <c r="U47" s="175">
        <v>1</v>
      </c>
      <c r="V47" s="176" t="s">
        <v>1194</v>
      </c>
      <c r="W47" s="182" t="s">
        <v>1614</v>
      </c>
      <c r="X47" s="184">
        <v>1</v>
      </c>
      <c r="Y47" s="175">
        <v>5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</row>
    <row r="48" spans="1:90" s="15" customFormat="1" ht="28.5" customHeight="1">
      <c r="A48" s="9"/>
      <c r="B48" s="21"/>
      <c r="C48" s="176" t="s">
        <v>1180</v>
      </c>
      <c r="D48" s="176" t="s">
        <v>1237</v>
      </c>
      <c r="E48" s="175">
        <v>4</v>
      </c>
      <c r="F48" s="32" t="s">
        <v>1214</v>
      </c>
      <c r="G48" s="175">
        <v>60</v>
      </c>
      <c r="H48" s="22" t="str">
        <f>"&amp;ref("&amp;TEXT($I48,"##0")&amp;T($J48)&amp;"1.jpg,,,title="&amp;T($J48)&amp;",alt="&amp;T($J48)&amp;")"</f>
        <v>&amp;ref(50鋼の剣1.jpg,,,title=鋼の剣,alt=鋼の剣)</v>
      </c>
      <c r="I48" s="175">
        <v>50</v>
      </c>
      <c r="J48" s="175" t="s">
        <v>1272</v>
      </c>
      <c r="K48" s="175" t="str">
        <f>"&amp;ref("&amp;TEXT($I48,"##0")&amp;T($L48)&amp;"2.jpg,,,title="&amp;T($L48)&amp;"["&amp;T($M48)&amp;"],alt="&amp;T($L48)&amp;"["&amp;T($M48)&amp;"])"</f>
        <v>&amp;ref(50鋼の剣2.jpg,,,title=鋼の剣[良],alt=鋼の剣[良])</v>
      </c>
      <c r="L48" s="174" t="s">
        <v>90</v>
      </c>
      <c r="M48" s="174" t="s">
        <v>1241</v>
      </c>
      <c r="N48" s="175">
        <v>1</v>
      </c>
      <c r="O48" s="183">
        <v>0.1</v>
      </c>
      <c r="P48" s="175" t="str">
        <f>"&amp;ref(鋼の塊[三級].jpg,,,title=鋼の塊[三級],alt=鋼の塊[三級])"</f>
        <v>&amp;ref(鋼の塊[三級].jpg,,,title=鋼の塊[三級],alt=鋼の塊[三級])</v>
      </c>
      <c r="Q48" s="176" t="s">
        <v>1255</v>
      </c>
      <c r="R48" s="175">
        <v>4</v>
      </c>
      <c r="S48" s="175" t="str">
        <f>"&amp;ref("&amp;T($T48)&amp;".jpg,,,title="&amp;T($T48)&amp;",alt="&amp;T($T48)&amp;")"</f>
        <v>&amp;ref(剛玉砂.jpg,,,title=剛玉砂,alt=剛玉砂)</v>
      </c>
      <c r="T48" s="175" t="s">
        <v>1273</v>
      </c>
      <c r="U48" s="175">
        <v>1</v>
      </c>
      <c r="V48" s="176" t="s">
        <v>1194</v>
      </c>
      <c r="W48" s="182" t="s">
        <v>1614</v>
      </c>
      <c r="X48" s="184">
        <v>1</v>
      </c>
      <c r="Y48" s="175">
        <v>5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</row>
    <row r="49" spans="1:89" s="15" customFormat="1" ht="6" customHeight="1">
      <c r="A49" s="9"/>
      <c r="B49" s="21"/>
      <c r="C49" s="175"/>
      <c r="D49" s="175"/>
      <c r="E49" s="175"/>
      <c r="F49" s="175"/>
      <c r="G49" s="175"/>
      <c r="H49" s="22"/>
      <c r="I49" s="175"/>
      <c r="J49" s="175"/>
      <c r="K49" s="175"/>
      <c r="L49" s="175"/>
      <c r="M49" s="175"/>
      <c r="N49" s="175"/>
      <c r="O49" s="183"/>
      <c r="P49" s="175"/>
      <c r="Q49" s="175"/>
      <c r="R49" s="175"/>
      <c r="S49" s="175"/>
      <c r="T49" s="175"/>
      <c r="U49" s="175"/>
      <c r="V49" s="175"/>
      <c r="W49" s="177"/>
      <c r="X49" s="184"/>
      <c r="Y49" s="175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</row>
    <row r="50" spans="1:90" s="15" customFormat="1" ht="28.5" customHeight="1">
      <c r="A50" s="9"/>
      <c r="B50" s="21"/>
      <c r="C50" s="176" t="s">
        <v>1180</v>
      </c>
      <c r="D50" s="176" t="s">
        <v>1237</v>
      </c>
      <c r="E50" s="175">
        <v>4</v>
      </c>
      <c r="F50" s="32" t="s">
        <v>1214</v>
      </c>
      <c r="G50" s="175">
        <v>60</v>
      </c>
      <c r="H50" s="22" t="str">
        <f>"&amp;ref("&amp;TEXT($I50,"##0")&amp;T($J50)&amp;"1.jpg,,,title="&amp;T($J50)&amp;",alt="&amp;T($J50)&amp;")"</f>
        <v>&amp;ref(50鋼の剣1.jpg,,,title=鋼の剣,alt=鋼の剣)</v>
      </c>
      <c r="I50" s="175">
        <v>50</v>
      </c>
      <c r="J50" s="175" t="s">
        <v>1272</v>
      </c>
      <c r="K50" s="175" t="str">
        <f>"&amp;ref("&amp;TEXT($I50,"##0")&amp;T($L50)&amp;"2.jpg,,,title="&amp;T($L50)&amp;"["&amp;T($M50)&amp;"],alt="&amp;T($L50)&amp;"["&amp;T($M50)&amp;"])"</f>
        <v>&amp;ref(50鋼の剣2.jpg,,,title=鋼の剣[良],alt=鋼の剣[良])</v>
      </c>
      <c r="L50" s="174" t="s">
        <v>90</v>
      </c>
      <c r="M50" s="174" t="s">
        <v>1241</v>
      </c>
      <c r="N50" s="175">
        <v>1</v>
      </c>
      <c r="O50" s="183">
        <v>0.9</v>
      </c>
      <c r="P50" s="175" t="str">
        <f>"&amp;ref(鋼の塊[二級].jpg,,,title=鋼の塊[二級],alt=鋼の塊[二級])"</f>
        <v>&amp;ref(鋼の塊[二級].jpg,,,title=鋼の塊[二級],alt=鋼の塊[二級])</v>
      </c>
      <c r="Q50" s="191" t="s">
        <v>1256</v>
      </c>
      <c r="R50" s="175">
        <v>4</v>
      </c>
      <c r="S50" s="175" t="str">
        <f>"&amp;ref("&amp;T($T50)&amp;".jpg,,,title="&amp;T($T50)&amp;",alt="&amp;T($T50)&amp;")"</f>
        <v>&amp;ref(剛玉砂.jpg,,,title=剛玉砂,alt=剛玉砂)</v>
      </c>
      <c r="T50" s="175" t="s">
        <v>1273</v>
      </c>
      <c r="U50" s="175">
        <v>1</v>
      </c>
      <c r="V50" s="176" t="s">
        <v>1194</v>
      </c>
      <c r="W50" s="182" t="s">
        <v>1614</v>
      </c>
      <c r="X50" s="184">
        <v>1</v>
      </c>
      <c r="Y50" s="175">
        <v>5</v>
      </c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</row>
    <row r="51" spans="1:90" s="15" customFormat="1" ht="28.5" customHeight="1">
      <c r="A51" s="9"/>
      <c r="B51" s="21"/>
      <c r="C51" s="176" t="s">
        <v>1180</v>
      </c>
      <c r="D51" s="176" t="s">
        <v>1237</v>
      </c>
      <c r="E51" s="175">
        <v>4</v>
      </c>
      <c r="F51" s="32" t="s">
        <v>1214</v>
      </c>
      <c r="G51" s="175">
        <v>60</v>
      </c>
      <c r="H51" s="22" t="str">
        <f>"&amp;ref("&amp;TEXT($I51,"##0")&amp;T($J51)&amp;"1.jpg,,,title="&amp;T($J51)&amp;",alt="&amp;T($J51)&amp;")"</f>
        <v>&amp;ref(50鋼の剣1.jpg,,,title=鋼の剣,alt=鋼の剣)</v>
      </c>
      <c r="I51" s="175">
        <v>50</v>
      </c>
      <c r="J51" s="175" t="s">
        <v>1272</v>
      </c>
      <c r="K51" s="175" t="str">
        <f>"&amp;ref("&amp;TEXT($I51,"##0")&amp;T($L51)&amp;"3.jpg,,,title="&amp;T($L51)&amp;"["&amp;T($M51)&amp;"],alt="&amp;T($L51)&amp;"["&amp;T($M51)&amp;"])"</f>
        <v>&amp;ref(50鋼の剣3.jpg,,,title=鋼の剣[匠],alt=鋼の剣[匠])</v>
      </c>
      <c r="L51" s="151" t="s">
        <v>1272</v>
      </c>
      <c r="M51" s="151" t="s">
        <v>205</v>
      </c>
      <c r="N51" s="175">
        <v>1</v>
      </c>
      <c r="O51" s="183">
        <v>0.1</v>
      </c>
      <c r="P51" s="175" t="str">
        <f>"&amp;ref(鋼の塊[二級].jpg,,,title=鋼の塊[二級],alt=鋼の塊[二級])"</f>
        <v>&amp;ref(鋼の塊[二級].jpg,,,title=鋼の塊[二級],alt=鋼の塊[二級])</v>
      </c>
      <c r="Q51" s="191" t="s">
        <v>1256</v>
      </c>
      <c r="R51" s="175">
        <v>4</v>
      </c>
      <c r="S51" s="175" t="str">
        <f>"&amp;ref("&amp;T($T51)&amp;".jpg,,,title="&amp;T($T51)&amp;",alt="&amp;T($T51)&amp;")"</f>
        <v>&amp;ref(剛玉砂.jpg,,,title=剛玉砂,alt=剛玉砂)</v>
      </c>
      <c r="T51" s="175" t="s">
        <v>1273</v>
      </c>
      <c r="U51" s="175">
        <v>1</v>
      </c>
      <c r="V51" s="176" t="s">
        <v>1194</v>
      </c>
      <c r="W51" s="182" t="s">
        <v>1614</v>
      </c>
      <c r="X51" s="184">
        <v>1</v>
      </c>
      <c r="Y51" s="175">
        <v>5</v>
      </c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</row>
    <row r="52" spans="1:89" s="15" customFormat="1" ht="6" customHeight="1">
      <c r="A52" s="9"/>
      <c r="B52" s="21"/>
      <c r="C52" s="175"/>
      <c r="D52" s="175"/>
      <c r="E52" s="175"/>
      <c r="F52" s="175"/>
      <c r="G52" s="175"/>
      <c r="H52" s="22"/>
      <c r="I52" s="175"/>
      <c r="J52" s="175"/>
      <c r="K52" s="175"/>
      <c r="L52" s="175"/>
      <c r="M52" s="175"/>
      <c r="N52" s="175"/>
      <c r="O52" s="183"/>
      <c r="P52" s="175"/>
      <c r="Q52" s="175"/>
      <c r="R52" s="175"/>
      <c r="S52" s="175"/>
      <c r="T52" s="175"/>
      <c r="U52" s="175"/>
      <c r="V52" s="175"/>
      <c r="W52" s="177"/>
      <c r="X52" s="184"/>
      <c r="Y52" s="175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</row>
    <row r="53" spans="1:90" s="15" customFormat="1" ht="28.5" customHeight="1">
      <c r="A53" s="9"/>
      <c r="B53" s="21"/>
      <c r="C53" s="176" t="s">
        <v>1180</v>
      </c>
      <c r="D53" s="176" t="s">
        <v>1237</v>
      </c>
      <c r="E53" s="175">
        <v>4</v>
      </c>
      <c r="F53" s="32" t="s">
        <v>1214</v>
      </c>
      <c r="G53" s="175">
        <v>60</v>
      </c>
      <c r="H53" s="22" t="str">
        <f>"&amp;ref("&amp;TEXT($I53,"##0")&amp;T($J53)&amp;"1.jpg,,,title="&amp;T($J53)&amp;",alt="&amp;T($J53)&amp;")"</f>
        <v>&amp;ref(50鋼の剣1.jpg,,,title=鋼の剣,alt=鋼の剣)</v>
      </c>
      <c r="I53" s="175">
        <v>50</v>
      </c>
      <c r="J53" s="175" t="s">
        <v>1272</v>
      </c>
      <c r="K53" s="175" t="str">
        <f>"&amp;ref("&amp;TEXT($I53,"##0")&amp;T($L53)&amp;"3.jpg,,,title="&amp;T($L53)&amp;"["&amp;T($M53)&amp;"],alt="&amp;T($L53)&amp;"["&amp;T($M53)&amp;"])"</f>
        <v>&amp;ref(50鋼の剣3.jpg,,,title=鋼の剣[匠],alt=鋼の剣[匠])</v>
      </c>
      <c r="L53" s="151" t="s">
        <v>1272</v>
      </c>
      <c r="M53" s="151" t="s">
        <v>205</v>
      </c>
      <c r="N53" s="175">
        <v>1</v>
      </c>
      <c r="O53" s="183">
        <v>0.9</v>
      </c>
      <c r="P53" s="175" t="str">
        <f>"&amp;ref(鋼の塊[一級].jpg,,,title=鋼の塊[一級],alt=鋼の塊[一級])"</f>
        <v>&amp;ref(鋼の塊[一級].jpg,,,title=鋼の塊[一級],alt=鋼の塊[一級])</v>
      </c>
      <c r="Q53" s="191" t="s">
        <v>1257</v>
      </c>
      <c r="R53" s="175">
        <v>4</v>
      </c>
      <c r="S53" s="175" t="str">
        <f>"&amp;ref("&amp;T($T53)&amp;".jpg,,,title="&amp;T($T53)&amp;",alt="&amp;T($T53)&amp;")"</f>
        <v>&amp;ref(剛玉砂.jpg,,,title=剛玉砂,alt=剛玉砂)</v>
      </c>
      <c r="T53" s="175" t="s">
        <v>1273</v>
      </c>
      <c r="U53" s="175">
        <v>1</v>
      </c>
      <c r="V53" s="176" t="s">
        <v>1194</v>
      </c>
      <c r="W53" s="182" t="s">
        <v>1614</v>
      </c>
      <c r="X53" s="184">
        <v>1</v>
      </c>
      <c r="Y53" s="175">
        <v>5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</row>
    <row r="54" spans="1:90" s="15" customFormat="1" ht="28.5" customHeight="1">
      <c r="A54" s="9"/>
      <c r="B54" s="21"/>
      <c r="C54" s="176" t="s">
        <v>1180</v>
      </c>
      <c r="D54" s="176" t="s">
        <v>1237</v>
      </c>
      <c r="E54" s="175">
        <v>4</v>
      </c>
      <c r="F54" s="32" t="s">
        <v>1214</v>
      </c>
      <c r="G54" s="175">
        <v>60</v>
      </c>
      <c r="H54" s="22" t="str">
        <f>"&amp;ref("&amp;TEXT($I54,"##0")&amp;T($J54)&amp;"1.jpg,,,title="&amp;T($J54)&amp;",alt="&amp;T($J54)&amp;")"</f>
        <v>&amp;ref(50鋼の剣1.jpg,,,title=鋼の剣,alt=鋼の剣)</v>
      </c>
      <c r="I54" s="175">
        <v>50</v>
      </c>
      <c r="J54" s="175" t="s">
        <v>1272</v>
      </c>
      <c r="K54" s="175" t="str">
        <f>"&amp;ref("&amp;TEXT($I54,"##0")&amp;T($L54)&amp;"4.jpg,,,title="&amp;T($L54)&amp;"["&amp;T($M54)&amp;"],alt="&amp;T($L54)&amp;"["&amp;T($M54)&amp;"])"</f>
        <v>&amp;ref(50鋼の剣4.jpg,,,title=鋼の剣[極],alt=鋼の剣[極])</v>
      </c>
      <c r="L54" s="173" t="s">
        <v>1272</v>
      </c>
      <c r="M54" s="173" t="s">
        <v>778</v>
      </c>
      <c r="N54" s="175">
        <v>1</v>
      </c>
      <c r="O54" s="183">
        <v>0.1</v>
      </c>
      <c r="P54" s="175" t="str">
        <f>"&amp;ref(鋼の塊[一級].jpg,,,title=鋼の塊[一級],alt=鋼の塊[一級])"</f>
        <v>&amp;ref(鋼の塊[一級].jpg,,,title=鋼の塊[一級],alt=鋼の塊[一級])</v>
      </c>
      <c r="Q54" s="191" t="s">
        <v>1257</v>
      </c>
      <c r="R54" s="175">
        <v>4</v>
      </c>
      <c r="S54" s="175" t="str">
        <f>"&amp;ref("&amp;T($T54)&amp;".jpg,,,title="&amp;T($T54)&amp;",alt="&amp;T($T54)&amp;")"</f>
        <v>&amp;ref(剛玉砂.jpg,,,title=剛玉砂,alt=剛玉砂)</v>
      </c>
      <c r="T54" s="175" t="s">
        <v>1273</v>
      </c>
      <c r="U54" s="175">
        <v>1</v>
      </c>
      <c r="V54" s="176" t="s">
        <v>1194</v>
      </c>
      <c r="W54" s="182" t="s">
        <v>1614</v>
      </c>
      <c r="X54" s="184">
        <v>1</v>
      </c>
      <c r="Y54" s="175">
        <v>5</v>
      </c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</row>
    <row r="55" spans="1:89" s="15" customFormat="1" ht="6" customHeight="1">
      <c r="A55" s="9"/>
      <c r="B55" s="21"/>
      <c r="C55" s="175"/>
      <c r="D55" s="175"/>
      <c r="E55" s="175"/>
      <c r="F55" s="175"/>
      <c r="G55" s="175"/>
      <c r="H55" s="22"/>
      <c r="I55" s="175"/>
      <c r="J55" s="175"/>
      <c r="K55" s="175"/>
      <c r="L55" s="175"/>
      <c r="M55" s="175"/>
      <c r="N55" s="175"/>
      <c r="O55" s="183"/>
      <c r="P55" s="175"/>
      <c r="Q55" s="175"/>
      <c r="R55" s="175"/>
      <c r="S55" s="175"/>
      <c r="T55" s="175"/>
      <c r="U55" s="175"/>
      <c r="V55" s="175"/>
      <c r="W55" s="177"/>
      <c r="X55" s="184"/>
      <c r="Y55" s="175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</row>
    <row r="56" spans="1:90" s="15" customFormat="1" ht="28.5" customHeight="1">
      <c r="A56" s="9"/>
      <c r="B56" s="21"/>
      <c r="C56" s="176" t="s">
        <v>1180</v>
      </c>
      <c r="D56" s="176" t="s">
        <v>1237</v>
      </c>
      <c r="E56" s="175">
        <v>4</v>
      </c>
      <c r="F56" s="32" t="s">
        <v>1214</v>
      </c>
      <c r="G56" s="175">
        <v>60</v>
      </c>
      <c r="H56" s="22" t="str">
        <f>"&amp;ref("&amp;TEXT($I56,"##0")&amp;T($J56)&amp;"1.jpg,,,title="&amp;T($J56)&amp;",alt="&amp;T($J56)&amp;")"</f>
        <v>&amp;ref(50鋼の剣1.jpg,,,title=鋼の剣,alt=鋼の剣)</v>
      </c>
      <c r="I56" s="175">
        <v>50</v>
      </c>
      <c r="J56" s="175" t="s">
        <v>1272</v>
      </c>
      <c r="K56" s="175" t="str">
        <f>"&amp;ref("&amp;TEXT($I56,"##0")&amp;T($L56)&amp;"3.jpg,,,title="&amp;T($L56)&amp;"["&amp;T($M56)&amp;"],alt="&amp;T($L56)&amp;"["&amp;T($M56)&amp;"])"</f>
        <v>&amp;ref(50鋼の剣3.jpg,,,title=鋼の剣[匠],alt=鋼の剣[匠])</v>
      </c>
      <c r="L56" s="151" t="s">
        <v>1272</v>
      </c>
      <c r="M56" s="151" t="s">
        <v>205</v>
      </c>
      <c r="N56" s="175">
        <v>1</v>
      </c>
      <c r="O56" s="183">
        <v>0.6</v>
      </c>
      <c r="P56" s="175" t="str">
        <f>"&amp;ref(鋼の塊[特級].jpg,,,title=鋼の塊[特級],alt=鋼の塊[特級])"</f>
        <v>&amp;ref(鋼の塊[特級].jpg,,,title=鋼の塊[特級],alt=鋼の塊[特級])</v>
      </c>
      <c r="Q56" s="190" t="s">
        <v>1258</v>
      </c>
      <c r="R56" s="175">
        <v>4</v>
      </c>
      <c r="S56" s="175" t="str">
        <f>"&amp;ref("&amp;T($T56)&amp;".jpg,,,title="&amp;T($T56)&amp;",alt="&amp;T($T56)&amp;")"</f>
        <v>&amp;ref(剛玉砂.jpg,,,title=剛玉砂,alt=剛玉砂)</v>
      </c>
      <c r="T56" s="175" t="s">
        <v>1274</v>
      </c>
      <c r="U56" s="175">
        <v>1</v>
      </c>
      <c r="V56" s="176" t="s">
        <v>1194</v>
      </c>
      <c r="W56" s="182" t="s">
        <v>1614</v>
      </c>
      <c r="X56" s="184">
        <v>1</v>
      </c>
      <c r="Y56" s="175">
        <v>5</v>
      </c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</row>
    <row r="57" spans="1:90" s="15" customFormat="1" ht="28.5" customHeight="1">
      <c r="A57" s="9"/>
      <c r="B57" s="21"/>
      <c r="C57" s="176" t="s">
        <v>1180</v>
      </c>
      <c r="D57" s="176" t="s">
        <v>1237</v>
      </c>
      <c r="E57" s="175">
        <v>4</v>
      </c>
      <c r="F57" s="32" t="s">
        <v>1214</v>
      </c>
      <c r="G57" s="175">
        <v>60</v>
      </c>
      <c r="H57" s="22" t="str">
        <f>"&amp;ref("&amp;TEXT($I57,"##0")&amp;T($J57)&amp;"1.jpg,,,title="&amp;T($J57)&amp;",alt="&amp;T($J57)&amp;")"</f>
        <v>&amp;ref(50鋼の剣1.jpg,,,title=鋼の剣,alt=鋼の剣)</v>
      </c>
      <c r="I57" s="175">
        <v>50</v>
      </c>
      <c r="J57" s="175" t="s">
        <v>1272</v>
      </c>
      <c r="K57" s="175" t="str">
        <f>"&amp;ref("&amp;TEXT($I57,"##0")&amp;T($L57)&amp;"4.jpg,,,title="&amp;T($L57)&amp;"["&amp;T($M57)&amp;"],alt="&amp;T($L57)&amp;"["&amp;T($M57)&amp;"])"</f>
        <v>&amp;ref(50鋼の剣4.jpg,,,title=鋼の剣[極],alt=鋼の剣[極])</v>
      </c>
      <c r="L57" s="173" t="s">
        <v>1272</v>
      </c>
      <c r="M57" s="173" t="s">
        <v>778</v>
      </c>
      <c r="N57" s="175">
        <v>1</v>
      </c>
      <c r="O57" s="183">
        <v>0.3</v>
      </c>
      <c r="P57" s="175" t="str">
        <f>"&amp;ref(鋼の塊[特級].jpg,,,title=鋼の塊[特級],alt=鋼の塊[特級])"</f>
        <v>&amp;ref(鋼の塊[特級].jpg,,,title=鋼の塊[特級],alt=鋼の塊[特級])</v>
      </c>
      <c r="Q57" s="190" t="s">
        <v>1258</v>
      </c>
      <c r="R57" s="175">
        <v>4</v>
      </c>
      <c r="S57" s="175" t="str">
        <f>"&amp;ref("&amp;T($T57)&amp;".jpg,,,title="&amp;T($T57)&amp;",alt="&amp;T($T57)&amp;")"</f>
        <v>&amp;ref(剛玉砂.jpg,,,title=剛玉砂,alt=剛玉砂)</v>
      </c>
      <c r="T57" s="175" t="s">
        <v>1274</v>
      </c>
      <c r="U57" s="175">
        <v>1</v>
      </c>
      <c r="V57" s="176" t="s">
        <v>1194</v>
      </c>
      <c r="W57" s="182" t="s">
        <v>1614</v>
      </c>
      <c r="X57" s="184">
        <v>1</v>
      </c>
      <c r="Y57" s="175">
        <v>5</v>
      </c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</row>
    <row r="58" spans="1:89" s="15" customFormat="1" ht="3.75" customHeight="1">
      <c r="A58" s="9"/>
      <c r="B58" s="307"/>
      <c r="C58" s="307"/>
      <c r="D58" s="307"/>
      <c r="E58" s="181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</row>
    <row r="59" spans="1:89" s="15" customFormat="1" ht="3.75" customHeight="1">
      <c r="A59" s="9"/>
      <c r="B59" s="307"/>
      <c r="C59" s="307"/>
      <c r="D59" s="307"/>
      <c r="E59" s="181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</row>
    <row r="60" spans="1:90" s="15" customFormat="1" ht="28.5" customHeight="1">
      <c r="A60" s="9"/>
      <c r="B60" s="21"/>
      <c r="C60" s="176" t="s">
        <v>1180</v>
      </c>
      <c r="D60" s="176" t="s">
        <v>1237</v>
      </c>
      <c r="E60" s="175">
        <v>5</v>
      </c>
      <c r="F60" s="176" t="s">
        <v>1218</v>
      </c>
      <c r="G60" s="175">
        <v>90</v>
      </c>
      <c r="H60" s="22" t="str">
        <f>"&amp;ref("&amp;TEXT($I60,"##0")&amp;T($J60)&amp;"1.jpg,,,title="&amp;T($J60)&amp;",alt="&amp;T($J60)&amp;")"</f>
        <v>&amp;ref(60銀の剣1.jpg,,,title=銀の剣,alt=銀の剣)</v>
      </c>
      <c r="I60" s="175">
        <v>60</v>
      </c>
      <c r="J60" s="175" t="s">
        <v>1275</v>
      </c>
      <c r="K60" s="175" t="str">
        <f>"&amp;ref("&amp;TEXT($I60,"##0")&amp;T($L60)&amp;"1.jpg,,,title="&amp;T($L60)&amp;",alt="&amp;T($L60)&amp;")"</f>
        <v>&amp;ref(60白銀の剣1.jpg,,,title=白銀の剣,alt=白銀の剣)</v>
      </c>
      <c r="L60" s="175" t="s">
        <v>1260</v>
      </c>
      <c r="M60" s="175"/>
      <c r="N60" s="175">
        <v>1</v>
      </c>
      <c r="O60" s="183">
        <v>0.8</v>
      </c>
      <c r="P60" s="175" t="str">
        <f>"&amp;ref(銀の塊[三級].jpg,,,title=銀の塊[三級],alt=銀の塊[三級])"</f>
        <v>&amp;ref(銀の塊[三級].jpg,,,title=銀の塊[三級],alt=銀の塊[三級])</v>
      </c>
      <c r="Q60" s="176" t="s">
        <v>1261</v>
      </c>
      <c r="R60" s="175">
        <v>4</v>
      </c>
      <c r="S60" s="175" t="str">
        <f>"&amp;ref("&amp;T($T60)&amp;".jpg,,,title="&amp;T($T60)&amp;",alt="&amp;T($T60)&amp;")"</f>
        <v>&amp;ref(赤紫砂.jpg,,,title=赤紫砂,alt=赤紫砂)</v>
      </c>
      <c r="T60" s="175" t="s">
        <v>1276</v>
      </c>
      <c r="U60" s="175">
        <v>1</v>
      </c>
      <c r="V60" s="176" t="s">
        <v>1194</v>
      </c>
      <c r="W60" s="182" t="s">
        <v>1614</v>
      </c>
      <c r="X60" s="184">
        <v>1</v>
      </c>
      <c r="Y60" s="175">
        <v>5</v>
      </c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</row>
    <row r="61" spans="1:90" s="15" customFormat="1" ht="28.5" customHeight="1">
      <c r="A61" s="9"/>
      <c r="B61" s="21"/>
      <c r="C61" s="176" t="s">
        <v>1180</v>
      </c>
      <c r="D61" s="176" t="s">
        <v>1237</v>
      </c>
      <c r="E61" s="175">
        <v>5</v>
      </c>
      <c r="F61" s="176" t="s">
        <v>1218</v>
      </c>
      <c r="G61" s="175">
        <v>90</v>
      </c>
      <c r="H61" s="22" t="str">
        <f>"&amp;ref("&amp;TEXT($I61,"##0")&amp;T($J61)&amp;"1.jpg,,,title="&amp;T($J61)&amp;",alt="&amp;T($J61)&amp;")"</f>
        <v>&amp;ref(60銀の剣1.jpg,,,title=銀の剣,alt=銀の剣)</v>
      </c>
      <c r="I61" s="175">
        <v>60</v>
      </c>
      <c r="J61" s="175" t="s">
        <v>1275</v>
      </c>
      <c r="K61" s="175" t="str">
        <f>"&amp;ref("&amp;TEXT($I61,"##0")&amp;T($L61)&amp;"2.jpg,,,title="&amp;T($L61)&amp;"["&amp;T($M61)&amp;"],alt="&amp;T($L61)&amp;"["&amp;T($M61)&amp;"])"</f>
        <v>&amp;ref(60白銀の剣2.jpg,,,title=白銀の剣[良],alt=白銀の剣[良])</v>
      </c>
      <c r="L61" s="174" t="s">
        <v>1262</v>
      </c>
      <c r="M61" s="174" t="s">
        <v>1241</v>
      </c>
      <c r="N61" s="175">
        <v>1</v>
      </c>
      <c r="O61" s="183">
        <v>0.1</v>
      </c>
      <c r="P61" s="175" t="str">
        <f>"&amp;ref(銀の塊[三級].jpg,,,title=銀の塊[三級],alt=銀の塊[三級])"</f>
        <v>&amp;ref(銀の塊[三級].jpg,,,title=銀の塊[三級],alt=銀の塊[三級])</v>
      </c>
      <c r="Q61" s="176" t="s">
        <v>1261</v>
      </c>
      <c r="R61" s="175">
        <v>4</v>
      </c>
      <c r="S61" s="175" t="str">
        <f>"&amp;ref("&amp;T($T61)&amp;".jpg,,,title="&amp;T($T61)&amp;",alt="&amp;T($T61)&amp;")"</f>
        <v>&amp;ref(赤紫砂.jpg,,,title=赤紫砂,alt=赤紫砂)</v>
      </c>
      <c r="T61" s="175" t="s">
        <v>1276</v>
      </c>
      <c r="U61" s="175">
        <v>1</v>
      </c>
      <c r="V61" s="176" t="s">
        <v>1194</v>
      </c>
      <c r="W61" s="182" t="s">
        <v>1614</v>
      </c>
      <c r="X61" s="184">
        <v>1</v>
      </c>
      <c r="Y61" s="175">
        <v>5</v>
      </c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</row>
    <row r="62" spans="1:89" s="15" customFormat="1" ht="6" customHeight="1">
      <c r="A62" s="9"/>
      <c r="B62" s="21"/>
      <c r="C62" s="175"/>
      <c r="D62" s="175"/>
      <c r="E62" s="175"/>
      <c r="F62" s="175"/>
      <c r="G62" s="175"/>
      <c r="H62" s="22"/>
      <c r="I62" s="175"/>
      <c r="J62" s="175"/>
      <c r="K62" s="175"/>
      <c r="L62" s="175"/>
      <c r="M62" s="175"/>
      <c r="N62" s="175"/>
      <c r="O62" s="183"/>
      <c r="P62" s="175"/>
      <c r="Q62" s="175"/>
      <c r="R62" s="175"/>
      <c r="S62" s="175"/>
      <c r="T62" s="175"/>
      <c r="U62" s="175"/>
      <c r="V62" s="175"/>
      <c r="W62" s="177"/>
      <c r="X62" s="184"/>
      <c r="Y62" s="175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</row>
    <row r="63" spans="1:90" s="15" customFormat="1" ht="28.5" customHeight="1">
      <c r="A63" s="9"/>
      <c r="B63" s="21"/>
      <c r="C63" s="176" t="s">
        <v>1180</v>
      </c>
      <c r="D63" s="176" t="s">
        <v>1237</v>
      </c>
      <c r="E63" s="175">
        <v>5</v>
      </c>
      <c r="F63" s="176" t="s">
        <v>1218</v>
      </c>
      <c r="G63" s="175">
        <v>90</v>
      </c>
      <c r="H63" s="22" t="str">
        <f>"&amp;ref("&amp;TEXT($I63,"##0")&amp;T($J63)&amp;"1.jpg,,,title="&amp;T($J63)&amp;",alt="&amp;T($J63)&amp;")"</f>
        <v>&amp;ref(60銀の剣1.jpg,,,title=銀の剣,alt=銀の剣)</v>
      </c>
      <c r="I63" s="175">
        <v>60</v>
      </c>
      <c r="J63" s="175" t="s">
        <v>1275</v>
      </c>
      <c r="K63" s="175" t="str">
        <f>"&amp;ref("&amp;TEXT($I63,"##0")&amp;T($L63)&amp;"2.jpg,,,title="&amp;T($L63)&amp;"["&amp;T($M63)&amp;"],alt="&amp;T($L63)&amp;"["&amp;T($M63)&amp;"])"</f>
        <v>&amp;ref(60白銀の剣2.jpg,,,title=白銀の剣[良],alt=白銀の剣[良])</v>
      </c>
      <c r="L63" s="174" t="s">
        <v>91</v>
      </c>
      <c r="M63" s="174" t="s">
        <v>1241</v>
      </c>
      <c r="N63" s="175">
        <v>1</v>
      </c>
      <c r="O63" s="183">
        <v>0.9</v>
      </c>
      <c r="P63" s="175" t="str">
        <f>"&amp;ref(銀の塊[二級].jpg,,,title=銀の塊[二級],alt=銀の塊[二級])"</f>
        <v>&amp;ref(銀の塊[二級].jpg,,,title=銀の塊[二級],alt=銀の塊[二級])</v>
      </c>
      <c r="Q63" s="191" t="s">
        <v>1263</v>
      </c>
      <c r="R63" s="175">
        <v>4</v>
      </c>
      <c r="S63" s="175" t="str">
        <f>"&amp;ref("&amp;T($T63)&amp;".jpg,,,title="&amp;T($T63)&amp;",alt="&amp;T($T63)&amp;")"</f>
        <v>&amp;ref(赤紫砂.jpg,,,title=赤紫砂,alt=赤紫砂)</v>
      </c>
      <c r="T63" s="175" t="s">
        <v>1276</v>
      </c>
      <c r="U63" s="175">
        <v>1</v>
      </c>
      <c r="V63" s="176" t="s">
        <v>1194</v>
      </c>
      <c r="W63" s="182" t="s">
        <v>1614</v>
      </c>
      <c r="X63" s="184">
        <v>1</v>
      </c>
      <c r="Y63" s="175">
        <v>5</v>
      </c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</row>
    <row r="64" spans="1:90" s="15" customFormat="1" ht="28.5" customHeight="1">
      <c r="A64" s="9"/>
      <c r="B64" s="21"/>
      <c r="C64" s="176" t="s">
        <v>1180</v>
      </c>
      <c r="D64" s="176" t="s">
        <v>1237</v>
      </c>
      <c r="E64" s="175">
        <v>5</v>
      </c>
      <c r="F64" s="176" t="s">
        <v>1218</v>
      </c>
      <c r="G64" s="175">
        <v>90</v>
      </c>
      <c r="H64" s="22" t="str">
        <f>"&amp;ref("&amp;TEXT($I64,"##0")&amp;T($J64)&amp;"1.jpg,,,title="&amp;T($J64)&amp;",alt="&amp;T($J64)&amp;")"</f>
        <v>&amp;ref(60銀の剣1.jpg,,,title=銀の剣,alt=銀の剣)</v>
      </c>
      <c r="I64" s="175">
        <v>60</v>
      </c>
      <c r="J64" s="175" t="s">
        <v>1275</v>
      </c>
      <c r="K64" s="175" t="str">
        <f>"&amp;ref("&amp;TEXT($I64,"##0")&amp;T($L64)&amp;"3.jpg,,,title="&amp;T($L64)&amp;"["&amp;T($M64)&amp;"],alt="&amp;T($L64)&amp;"["&amp;T($M64)&amp;"])"</f>
        <v>&amp;ref(60白銀の剣3.jpg,,,title=白銀の剣[匠],alt=白銀の剣[匠])</v>
      </c>
      <c r="L64" s="151" t="s">
        <v>1262</v>
      </c>
      <c r="M64" s="151" t="s">
        <v>205</v>
      </c>
      <c r="N64" s="175">
        <v>1</v>
      </c>
      <c r="O64" s="183">
        <v>0.1</v>
      </c>
      <c r="P64" s="175" t="str">
        <f>"&amp;ref(銀の塊[二級].jpg,,,title=銀の塊[二級],alt=銀の塊[二級])"</f>
        <v>&amp;ref(銀の塊[二級].jpg,,,title=銀の塊[二級],alt=銀の塊[二級])</v>
      </c>
      <c r="Q64" s="191" t="s">
        <v>1263</v>
      </c>
      <c r="R64" s="175">
        <v>4</v>
      </c>
      <c r="S64" s="175" t="str">
        <f>"&amp;ref("&amp;T($T64)&amp;".jpg,,,title="&amp;T($T64)&amp;",alt="&amp;T($T64)&amp;")"</f>
        <v>&amp;ref(赤紫砂.jpg,,,title=赤紫砂,alt=赤紫砂)</v>
      </c>
      <c r="T64" s="175" t="s">
        <v>1276</v>
      </c>
      <c r="U64" s="175">
        <v>1</v>
      </c>
      <c r="V64" s="176" t="s">
        <v>1194</v>
      </c>
      <c r="W64" s="182" t="s">
        <v>1614</v>
      </c>
      <c r="X64" s="184">
        <v>1</v>
      </c>
      <c r="Y64" s="175">
        <v>5</v>
      </c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</row>
    <row r="65" spans="1:89" s="15" customFormat="1" ht="6" customHeight="1">
      <c r="A65" s="9"/>
      <c r="B65" s="21"/>
      <c r="C65" s="175"/>
      <c r="D65" s="175"/>
      <c r="E65" s="175"/>
      <c r="F65" s="175"/>
      <c r="G65" s="175"/>
      <c r="H65" s="22"/>
      <c r="I65" s="175"/>
      <c r="J65" s="175"/>
      <c r="K65" s="175"/>
      <c r="L65" s="175"/>
      <c r="M65" s="175"/>
      <c r="N65" s="175"/>
      <c r="O65" s="183"/>
      <c r="P65" s="175"/>
      <c r="Q65" s="175"/>
      <c r="R65" s="175"/>
      <c r="S65" s="175"/>
      <c r="T65" s="175"/>
      <c r="U65" s="175"/>
      <c r="V65" s="175"/>
      <c r="W65" s="177"/>
      <c r="X65" s="184"/>
      <c r="Y65" s="175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</row>
    <row r="66" spans="1:90" s="15" customFormat="1" ht="28.5" customHeight="1">
      <c r="A66" s="9"/>
      <c r="B66" s="21"/>
      <c r="C66" s="176" t="s">
        <v>1180</v>
      </c>
      <c r="D66" s="176" t="s">
        <v>1237</v>
      </c>
      <c r="E66" s="175">
        <v>5</v>
      </c>
      <c r="F66" s="176" t="s">
        <v>1218</v>
      </c>
      <c r="G66" s="175">
        <v>90</v>
      </c>
      <c r="H66" s="22" t="str">
        <f>"&amp;ref("&amp;TEXT($I66,"##0")&amp;T($J66)&amp;"1.jpg,,,title="&amp;T($J66)&amp;",alt="&amp;T($J66)&amp;")"</f>
        <v>&amp;ref(60銀の剣1.jpg,,,title=銀の剣,alt=銀の剣)</v>
      </c>
      <c r="I66" s="175">
        <v>60</v>
      </c>
      <c r="J66" s="175" t="s">
        <v>1275</v>
      </c>
      <c r="K66" s="175" t="str">
        <f>"&amp;ref("&amp;TEXT($I66,"##0")&amp;T($L66)&amp;"3.jpg,,,title="&amp;T($L66)&amp;"["&amp;T($M66)&amp;"],alt="&amp;T($L66)&amp;"["&amp;T($M66)&amp;"])"</f>
        <v>&amp;ref(60白銀の剣3.jpg,,,title=白銀の剣[匠],alt=白銀の剣[匠])</v>
      </c>
      <c r="L66" s="151" t="s">
        <v>1262</v>
      </c>
      <c r="M66" s="151" t="s">
        <v>205</v>
      </c>
      <c r="N66" s="175">
        <v>1</v>
      </c>
      <c r="O66" s="183">
        <v>0.9</v>
      </c>
      <c r="P66" s="175" t="str">
        <f>"&amp;ref(銀の塊[一級].jpg,,,title=銀の塊[一級],alt=銀の塊[一級])"</f>
        <v>&amp;ref(銀の塊[一級].jpg,,,title=銀の塊[一級],alt=銀の塊[一級])</v>
      </c>
      <c r="Q66" s="191" t="s">
        <v>1264</v>
      </c>
      <c r="R66" s="175">
        <v>4</v>
      </c>
      <c r="S66" s="175" t="str">
        <f>"&amp;ref("&amp;T($T66)&amp;".jpg,,,title="&amp;T($T66)&amp;",alt="&amp;T($T66)&amp;")"</f>
        <v>&amp;ref(赤紫砂.jpg,,,title=赤紫砂,alt=赤紫砂)</v>
      </c>
      <c r="T66" s="175" t="s">
        <v>1276</v>
      </c>
      <c r="U66" s="175">
        <v>1</v>
      </c>
      <c r="V66" s="176" t="s">
        <v>1194</v>
      </c>
      <c r="W66" s="182" t="s">
        <v>1614</v>
      </c>
      <c r="X66" s="184">
        <v>1</v>
      </c>
      <c r="Y66" s="175">
        <v>5</v>
      </c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</row>
    <row r="67" spans="1:90" s="15" customFormat="1" ht="28.5" customHeight="1">
      <c r="A67" s="9"/>
      <c r="B67" s="21"/>
      <c r="C67" s="176" t="s">
        <v>1180</v>
      </c>
      <c r="D67" s="176" t="s">
        <v>1237</v>
      </c>
      <c r="E67" s="175">
        <v>5</v>
      </c>
      <c r="F67" s="176" t="s">
        <v>1218</v>
      </c>
      <c r="G67" s="175">
        <v>90</v>
      </c>
      <c r="H67" s="22" t="str">
        <f>"&amp;ref("&amp;TEXT($I67,"##0")&amp;T($J67)&amp;"1.jpg,,,title="&amp;T($J67)&amp;",alt="&amp;T($J67)&amp;")"</f>
        <v>&amp;ref(60銀の剣1.jpg,,,title=銀の剣,alt=銀の剣)</v>
      </c>
      <c r="I67" s="175">
        <v>60</v>
      </c>
      <c r="J67" s="175" t="s">
        <v>1275</v>
      </c>
      <c r="K67" s="175" t="str">
        <f>"&amp;ref("&amp;TEXT($I67,"##0")&amp;T($L67)&amp;"4.jpg,,,title="&amp;T($L67)&amp;"["&amp;T($M67)&amp;"],alt="&amp;T($L67)&amp;"["&amp;T($M67)&amp;"])"</f>
        <v>&amp;ref(60白銀の剣4.jpg,,,title=白銀の剣[極],alt=白銀の剣[極])</v>
      </c>
      <c r="L67" s="173" t="s">
        <v>1262</v>
      </c>
      <c r="M67" s="173" t="s">
        <v>778</v>
      </c>
      <c r="N67" s="175">
        <v>1</v>
      </c>
      <c r="O67" s="183">
        <v>0.1</v>
      </c>
      <c r="P67" s="175" t="str">
        <f>"&amp;ref(銀の塊[一級].jpg,,,title=銀の塊[一級],alt=銀の塊[一級])"</f>
        <v>&amp;ref(銀の塊[一級].jpg,,,title=銀の塊[一級],alt=銀の塊[一級])</v>
      </c>
      <c r="Q67" s="191" t="s">
        <v>1264</v>
      </c>
      <c r="R67" s="175">
        <v>4</v>
      </c>
      <c r="S67" s="175" t="str">
        <f>"&amp;ref("&amp;T($T67)&amp;".jpg,,,title="&amp;T($T67)&amp;",alt="&amp;T($T67)&amp;")"</f>
        <v>&amp;ref(赤紫砂.jpg,,,title=赤紫砂,alt=赤紫砂)</v>
      </c>
      <c r="T67" s="175" t="s">
        <v>1276</v>
      </c>
      <c r="U67" s="175">
        <v>1</v>
      </c>
      <c r="V67" s="176" t="s">
        <v>1194</v>
      </c>
      <c r="W67" s="182" t="s">
        <v>1614</v>
      </c>
      <c r="X67" s="184">
        <v>1</v>
      </c>
      <c r="Y67" s="175">
        <v>5</v>
      </c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</row>
    <row r="68" spans="1:89" s="15" customFormat="1" ht="6" customHeight="1">
      <c r="A68" s="9"/>
      <c r="B68" s="21"/>
      <c r="C68" s="175"/>
      <c r="D68" s="175"/>
      <c r="E68" s="175"/>
      <c r="F68" s="175"/>
      <c r="G68" s="175"/>
      <c r="H68" s="22"/>
      <c r="I68" s="175"/>
      <c r="J68" s="175"/>
      <c r="K68" s="175"/>
      <c r="L68" s="175"/>
      <c r="M68" s="175"/>
      <c r="N68" s="175"/>
      <c r="O68" s="183"/>
      <c r="P68" s="175"/>
      <c r="Q68" s="175"/>
      <c r="R68" s="175"/>
      <c r="S68" s="175"/>
      <c r="T68" s="175"/>
      <c r="U68" s="175"/>
      <c r="V68" s="175"/>
      <c r="W68" s="177"/>
      <c r="X68" s="184"/>
      <c r="Y68" s="175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1:90" s="15" customFormat="1" ht="28.5" customHeight="1">
      <c r="A69" s="9"/>
      <c r="B69" s="21"/>
      <c r="C69" s="176" t="s">
        <v>1180</v>
      </c>
      <c r="D69" s="176" t="s">
        <v>1237</v>
      </c>
      <c r="E69" s="175">
        <v>5</v>
      </c>
      <c r="F69" s="176" t="s">
        <v>1218</v>
      </c>
      <c r="G69" s="175">
        <v>90</v>
      </c>
      <c r="H69" s="22" t="str">
        <f>"&amp;ref("&amp;TEXT($I69,"##0")&amp;T($J69)&amp;"1.jpg,,,title="&amp;T($J69)&amp;",alt="&amp;T($J69)&amp;")"</f>
        <v>&amp;ref(60銀の剣1.jpg,,,title=銀の剣,alt=銀の剣)</v>
      </c>
      <c r="I69" s="175">
        <v>60</v>
      </c>
      <c r="J69" s="175" t="s">
        <v>1275</v>
      </c>
      <c r="K69" s="175" t="str">
        <f>"&amp;ref("&amp;TEXT($I69,"##0")&amp;T($L69)&amp;"3.jpg,,,title="&amp;T($L69)&amp;"["&amp;T($M69)&amp;"],alt="&amp;T($L69)&amp;"["&amp;T($M69)&amp;"])"</f>
        <v>&amp;ref(60白銀の剣3.jpg,,,title=白銀の剣[匠],alt=白銀の剣[匠])</v>
      </c>
      <c r="L69" s="151" t="s">
        <v>1262</v>
      </c>
      <c r="M69" s="151" t="s">
        <v>205</v>
      </c>
      <c r="N69" s="175">
        <v>1</v>
      </c>
      <c r="O69" s="183">
        <v>0.6</v>
      </c>
      <c r="P69" s="175" t="str">
        <f>"&amp;ref(銀の塊[特級].jpg,,,title=銀の塊[特級],alt=銀の塊[特級])"</f>
        <v>&amp;ref(銀の塊[特級].jpg,,,title=銀の塊[特級],alt=銀の塊[特級])</v>
      </c>
      <c r="Q69" s="190" t="s">
        <v>1265</v>
      </c>
      <c r="R69" s="175">
        <v>4</v>
      </c>
      <c r="S69" s="175" t="str">
        <f>"&amp;ref("&amp;T($T69)&amp;".jpg,,,title="&amp;T($T69)&amp;",alt="&amp;T($T69)&amp;")"</f>
        <v>&amp;ref(赤紫砂.jpg,,,title=赤紫砂,alt=赤紫砂)</v>
      </c>
      <c r="T69" s="175" t="s">
        <v>1277</v>
      </c>
      <c r="U69" s="175">
        <v>1</v>
      </c>
      <c r="V69" s="176" t="s">
        <v>1194</v>
      </c>
      <c r="W69" s="182" t="s">
        <v>1614</v>
      </c>
      <c r="X69" s="184">
        <v>1</v>
      </c>
      <c r="Y69" s="175">
        <v>5</v>
      </c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</row>
    <row r="70" spans="1:90" s="15" customFormat="1" ht="28.5" customHeight="1">
      <c r="A70" s="9"/>
      <c r="B70" s="21"/>
      <c r="C70" s="176" t="s">
        <v>1180</v>
      </c>
      <c r="D70" s="176" t="s">
        <v>1237</v>
      </c>
      <c r="E70" s="175">
        <v>5</v>
      </c>
      <c r="F70" s="176" t="s">
        <v>1218</v>
      </c>
      <c r="G70" s="175">
        <v>90</v>
      </c>
      <c r="H70" s="22" t="str">
        <f>"&amp;ref("&amp;TEXT($I70,"##0")&amp;T($J70)&amp;"1.jpg,,,title="&amp;T($J70)&amp;",alt="&amp;T($J70)&amp;")"</f>
        <v>&amp;ref(60銀の剣1.jpg,,,title=銀の剣,alt=銀の剣)</v>
      </c>
      <c r="I70" s="175">
        <v>60</v>
      </c>
      <c r="J70" s="175" t="s">
        <v>1275</v>
      </c>
      <c r="K70" s="175" t="str">
        <f>"&amp;ref("&amp;TEXT($I70,"##0")&amp;T($L70)&amp;"4.jpg,,,title="&amp;T($L70)&amp;"["&amp;T($M70)&amp;"],alt="&amp;T($L70)&amp;"["&amp;T($M70)&amp;"])"</f>
        <v>&amp;ref(60白銀の剣4.jpg,,,title=白銀の剣[極],alt=白銀の剣[極])</v>
      </c>
      <c r="L70" s="173" t="s">
        <v>1262</v>
      </c>
      <c r="M70" s="173" t="s">
        <v>778</v>
      </c>
      <c r="N70" s="175">
        <v>1</v>
      </c>
      <c r="O70" s="183">
        <v>0.3</v>
      </c>
      <c r="P70" s="175" t="str">
        <f>"&amp;ref(銀の塊[特級].jpg,,,title=銀の塊[特級],alt=銀の塊[特級])"</f>
        <v>&amp;ref(銀の塊[特級].jpg,,,title=銀の塊[特級],alt=銀の塊[特級])</v>
      </c>
      <c r="Q70" s="190" t="s">
        <v>1265</v>
      </c>
      <c r="R70" s="175">
        <v>4</v>
      </c>
      <c r="S70" s="175" t="str">
        <f>"&amp;ref("&amp;T($T70)&amp;".jpg,,,title="&amp;T($T70)&amp;",alt="&amp;T($T70)&amp;")"</f>
        <v>&amp;ref(赤紫砂.jpg,,,title=赤紫砂,alt=赤紫砂)</v>
      </c>
      <c r="T70" s="175" t="s">
        <v>1277</v>
      </c>
      <c r="U70" s="175">
        <v>1</v>
      </c>
      <c r="V70" s="176" t="s">
        <v>1194</v>
      </c>
      <c r="W70" s="182" t="s">
        <v>1614</v>
      </c>
      <c r="X70" s="184">
        <v>1</v>
      </c>
      <c r="Y70" s="175">
        <v>5</v>
      </c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</row>
    <row r="71" spans="1:89" s="15" customFormat="1" ht="3.75" customHeight="1">
      <c r="A71" s="9"/>
      <c r="B71" s="307"/>
      <c r="C71" s="307"/>
      <c r="D71" s="307"/>
      <c r="E71" s="181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</row>
    <row r="72" spans="1:89" s="15" customFormat="1" ht="3.75" customHeight="1">
      <c r="A72" s="9"/>
      <c r="B72" s="307"/>
      <c r="C72" s="307"/>
      <c r="D72" s="307"/>
      <c r="E72" s="181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</row>
    <row r="73" spans="1:90" s="15" customFormat="1" ht="28.5" customHeight="1">
      <c r="A73" s="9"/>
      <c r="B73" s="21"/>
      <c r="C73" s="176" t="s">
        <v>1180</v>
      </c>
      <c r="D73" s="176" t="s">
        <v>1237</v>
      </c>
      <c r="E73" s="175">
        <v>7</v>
      </c>
      <c r="F73" s="176" t="s">
        <v>1219</v>
      </c>
      <c r="G73" s="175">
        <v>120</v>
      </c>
      <c r="H73" s="22" t="str">
        <f>"&amp;ref("&amp;TEXT($I73,"##0")&amp;T($J73)&amp;"1.jpg,,,title="&amp;T($J73)&amp;",alt="&amp;T($J73)&amp;")"</f>
        <v>&amp;ref(70倚天の剣1.jpg,,,title=倚天の剣,alt=倚天の剣)</v>
      </c>
      <c r="I73" s="175">
        <v>70</v>
      </c>
      <c r="J73" s="175" t="s">
        <v>1488</v>
      </c>
      <c r="K73" s="175" t="str">
        <f>"&amp;ref("&amp;TEXT($I73,"##0")&amp;T($L73)&amp;"1.jpg,,,title="&amp;T($L73)&amp;",alt="&amp;T($L73)&amp;")"</f>
        <v>&amp;ref(70倚天の剣1.jpg,,,title=倚天の剣,alt=倚天の剣)</v>
      </c>
      <c r="L73" s="175" t="s">
        <v>1487</v>
      </c>
      <c r="M73" s="175"/>
      <c r="N73" s="175">
        <v>1</v>
      </c>
      <c r="O73" s="183">
        <v>0.8</v>
      </c>
      <c r="P73" s="175" t="str">
        <f>"&amp;ref(銀の塊[三級].jpg,,,title=銀の塊[三級],alt=銀の塊[三級])"</f>
        <v>&amp;ref(銀の塊[三級].jpg,,,title=銀の塊[三級],alt=銀の塊[三級])</v>
      </c>
      <c r="Q73" s="176" t="s">
        <v>1489</v>
      </c>
      <c r="R73" s="175">
        <v>4</v>
      </c>
      <c r="S73" s="175" t="str">
        <f>"&amp;ref("&amp;T($T73)&amp;".jpg,,,title="&amp;T($T73)&amp;",alt="&amp;T($T73)&amp;")"</f>
        <v>&amp;ref(金剛砂.jpg,,,title=金剛砂,alt=金剛砂)</v>
      </c>
      <c r="T73" s="175" t="s">
        <v>1485</v>
      </c>
      <c r="U73" s="175">
        <v>1</v>
      </c>
      <c r="V73" s="176" t="s">
        <v>1194</v>
      </c>
      <c r="W73" s="182" t="s">
        <v>1614</v>
      </c>
      <c r="X73" s="184">
        <v>1</v>
      </c>
      <c r="Y73" s="175">
        <v>5</v>
      </c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</row>
    <row r="74" spans="1:90" s="15" customFormat="1" ht="28.5" customHeight="1">
      <c r="A74" s="9"/>
      <c r="B74" s="21"/>
      <c r="C74" s="176" t="s">
        <v>1180</v>
      </c>
      <c r="D74" s="176" t="s">
        <v>1237</v>
      </c>
      <c r="E74" s="175">
        <v>7</v>
      </c>
      <c r="F74" s="176" t="s">
        <v>1259</v>
      </c>
      <c r="G74" s="175">
        <v>120</v>
      </c>
      <c r="H74" s="22" t="str">
        <f>"&amp;ref("&amp;TEXT($I74,"##0")&amp;T($J74)&amp;"1.jpg,,,title="&amp;T($J74)&amp;",alt="&amp;T($J74)&amp;")"</f>
        <v>&amp;ref(70倚天の剣1.jpg,,,title=倚天の剣,alt=倚天の剣)</v>
      </c>
      <c r="I74" s="175">
        <v>70</v>
      </c>
      <c r="J74" s="175" t="s">
        <v>1488</v>
      </c>
      <c r="K74" s="175" t="str">
        <f>"&amp;ref("&amp;TEXT($I74,"##0")&amp;T($L74)&amp;"2.jpg,,,title="&amp;T($L74)&amp;"["&amp;T($M74)&amp;"],alt="&amp;T($L74)&amp;"["&amp;T($M74)&amp;"])"</f>
        <v>&amp;ref(70倚天の剣2.jpg,,,title=倚天の剣[良],alt=倚天の剣[良])</v>
      </c>
      <c r="L74" s="174" t="s">
        <v>1487</v>
      </c>
      <c r="M74" s="174" t="s">
        <v>1241</v>
      </c>
      <c r="N74" s="175">
        <v>1</v>
      </c>
      <c r="O74" s="183">
        <v>0.1</v>
      </c>
      <c r="P74" s="175" t="str">
        <f>"&amp;ref(銀の塊[三級].jpg,,,title=銀の塊[三級],alt=銀の塊[三級])"</f>
        <v>&amp;ref(銀の塊[三級].jpg,,,title=銀の塊[三級],alt=銀の塊[三級])</v>
      </c>
      <c r="Q74" s="176" t="s">
        <v>1489</v>
      </c>
      <c r="R74" s="175">
        <v>4</v>
      </c>
      <c r="S74" s="175" t="str">
        <f>"&amp;ref("&amp;T($T74)&amp;".jpg,,,title="&amp;T($T74)&amp;",alt="&amp;T($T74)&amp;")"</f>
        <v>&amp;ref(金剛砂.jpg,,,title=金剛砂,alt=金剛砂)</v>
      </c>
      <c r="T74" s="175" t="s">
        <v>1485</v>
      </c>
      <c r="U74" s="175">
        <v>1</v>
      </c>
      <c r="V74" s="176" t="s">
        <v>1194</v>
      </c>
      <c r="W74" s="182" t="s">
        <v>1614</v>
      </c>
      <c r="X74" s="184">
        <v>1</v>
      </c>
      <c r="Y74" s="175">
        <v>5</v>
      </c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</row>
    <row r="75" spans="1:89" s="15" customFormat="1" ht="6" customHeight="1">
      <c r="A75" s="9"/>
      <c r="B75" s="21"/>
      <c r="C75" s="175"/>
      <c r="D75" s="175"/>
      <c r="E75" s="175"/>
      <c r="F75" s="175"/>
      <c r="G75" s="175"/>
      <c r="H75" s="22"/>
      <c r="I75" s="175"/>
      <c r="J75" s="175"/>
      <c r="K75" s="175"/>
      <c r="L75" s="175"/>
      <c r="M75" s="175"/>
      <c r="N75" s="175"/>
      <c r="O75" s="183"/>
      <c r="P75" s="175"/>
      <c r="Q75" s="175"/>
      <c r="R75" s="175"/>
      <c r="S75" s="175"/>
      <c r="T75" s="175"/>
      <c r="U75" s="175"/>
      <c r="V75" s="175"/>
      <c r="W75" s="177"/>
      <c r="X75" s="184"/>
      <c r="Y75" s="175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</row>
    <row r="76" spans="1:90" s="15" customFormat="1" ht="28.5" customHeight="1">
      <c r="A76" s="9"/>
      <c r="B76" s="21"/>
      <c r="C76" s="176" t="s">
        <v>1180</v>
      </c>
      <c r="D76" s="176" t="s">
        <v>1237</v>
      </c>
      <c r="E76" s="175">
        <v>7</v>
      </c>
      <c r="F76" s="176" t="s">
        <v>1259</v>
      </c>
      <c r="G76" s="175">
        <v>120</v>
      </c>
      <c r="H76" s="22" t="str">
        <f>"&amp;ref("&amp;TEXT($I76,"##0")&amp;T($J76)&amp;"1.jpg,,,title="&amp;T($J76)&amp;",alt="&amp;T($J76)&amp;")"</f>
        <v>&amp;ref(70倚天の剣1.jpg,,,title=倚天の剣,alt=倚天の剣)</v>
      </c>
      <c r="I76" s="175">
        <v>70</v>
      </c>
      <c r="J76" s="175" t="s">
        <v>1488</v>
      </c>
      <c r="K76" s="175" t="str">
        <f>"&amp;ref("&amp;TEXT($I76,"##0")&amp;T($L76)&amp;"2.jpg,,,title="&amp;T($L76)&amp;"["&amp;T($M76)&amp;"],alt="&amp;T($L76)&amp;"["&amp;T($M76)&amp;"])"</f>
        <v>&amp;ref(70倚天の剣2.jpg,,,title=倚天の剣[良],alt=倚天の剣[良])</v>
      </c>
      <c r="L76" s="174" t="s">
        <v>1487</v>
      </c>
      <c r="M76" s="174" t="s">
        <v>1241</v>
      </c>
      <c r="N76" s="175">
        <v>1</v>
      </c>
      <c r="O76" s="183">
        <v>0.9</v>
      </c>
      <c r="P76" s="175" t="str">
        <f>"&amp;ref(銀の塊[二級].jpg,,,title=銀の塊[二級],alt=銀の塊[二級])"</f>
        <v>&amp;ref(銀の塊[二級].jpg,,,title=銀の塊[二級],alt=銀の塊[二級])</v>
      </c>
      <c r="Q76" s="191" t="s">
        <v>1490</v>
      </c>
      <c r="R76" s="175">
        <v>4</v>
      </c>
      <c r="S76" s="175" t="str">
        <f>"&amp;ref("&amp;T($T76)&amp;".jpg,,,title="&amp;T($T76)&amp;",alt="&amp;T($T76)&amp;")"</f>
        <v>&amp;ref(金剛砂.jpg,,,title=金剛砂,alt=金剛砂)</v>
      </c>
      <c r="T76" s="175" t="s">
        <v>1485</v>
      </c>
      <c r="U76" s="175">
        <v>1</v>
      </c>
      <c r="V76" s="176" t="s">
        <v>1194</v>
      </c>
      <c r="W76" s="182" t="s">
        <v>1614</v>
      </c>
      <c r="X76" s="184">
        <v>1</v>
      </c>
      <c r="Y76" s="175">
        <v>5</v>
      </c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</row>
    <row r="77" spans="1:90" s="15" customFormat="1" ht="28.5" customHeight="1">
      <c r="A77" s="9"/>
      <c r="B77" s="21"/>
      <c r="C77" s="176" t="s">
        <v>1180</v>
      </c>
      <c r="D77" s="176" t="s">
        <v>1237</v>
      </c>
      <c r="E77" s="175">
        <v>7</v>
      </c>
      <c r="F77" s="176" t="s">
        <v>1259</v>
      </c>
      <c r="G77" s="175">
        <v>120</v>
      </c>
      <c r="H77" s="22" t="str">
        <f>"&amp;ref("&amp;TEXT($I77,"##0")&amp;T($J77)&amp;"1.jpg,,,title="&amp;T($J77)&amp;",alt="&amp;T($J77)&amp;")"</f>
        <v>&amp;ref(70倚天の剣1.jpg,,,title=倚天の剣,alt=倚天の剣)</v>
      </c>
      <c r="I77" s="175">
        <v>70</v>
      </c>
      <c r="J77" s="175" t="s">
        <v>1488</v>
      </c>
      <c r="K77" s="175" t="str">
        <f>"&amp;ref("&amp;TEXT($I77,"##0")&amp;T($L77)&amp;"3.jpg,,,title="&amp;T($L77)&amp;"["&amp;T($M77)&amp;"],alt="&amp;T($L77)&amp;"["&amp;T($M77)&amp;"])"</f>
        <v>&amp;ref(70倚天の剣3.jpg,,,title=倚天の剣[匠],alt=倚天の剣[匠])</v>
      </c>
      <c r="L77" s="151" t="s">
        <v>1487</v>
      </c>
      <c r="M77" s="151" t="s">
        <v>205</v>
      </c>
      <c r="N77" s="175">
        <v>1</v>
      </c>
      <c r="O77" s="183">
        <v>0.1</v>
      </c>
      <c r="P77" s="175" t="str">
        <f>"&amp;ref(銀の塊[二級].jpg,,,title=銀の塊[二級],alt=銀の塊[二級])"</f>
        <v>&amp;ref(銀の塊[二級].jpg,,,title=銀の塊[二級],alt=銀の塊[二級])</v>
      </c>
      <c r="Q77" s="191" t="s">
        <v>1490</v>
      </c>
      <c r="R77" s="175">
        <v>4</v>
      </c>
      <c r="S77" s="175" t="str">
        <f>"&amp;ref("&amp;T($T77)&amp;".jpg,,,title="&amp;T($T77)&amp;",alt="&amp;T($T77)&amp;")"</f>
        <v>&amp;ref(金剛砂.jpg,,,title=金剛砂,alt=金剛砂)</v>
      </c>
      <c r="T77" s="175" t="s">
        <v>1485</v>
      </c>
      <c r="U77" s="175">
        <v>1</v>
      </c>
      <c r="V77" s="176" t="s">
        <v>1194</v>
      </c>
      <c r="W77" s="182" t="s">
        <v>1614</v>
      </c>
      <c r="X77" s="184">
        <v>1</v>
      </c>
      <c r="Y77" s="175">
        <v>5</v>
      </c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</row>
    <row r="78" spans="1:89" s="15" customFormat="1" ht="6" customHeight="1">
      <c r="A78" s="9"/>
      <c r="B78" s="21"/>
      <c r="C78" s="175"/>
      <c r="D78" s="175"/>
      <c r="E78" s="175"/>
      <c r="F78" s="175"/>
      <c r="G78" s="175"/>
      <c r="H78" s="22"/>
      <c r="I78" s="175"/>
      <c r="J78" s="175"/>
      <c r="K78" s="175"/>
      <c r="L78" s="175"/>
      <c r="M78" s="175"/>
      <c r="N78" s="175"/>
      <c r="O78" s="183"/>
      <c r="P78" s="175"/>
      <c r="Q78" s="175"/>
      <c r="R78" s="175"/>
      <c r="S78" s="175"/>
      <c r="T78" s="175"/>
      <c r="U78" s="175"/>
      <c r="V78" s="175"/>
      <c r="W78" s="177"/>
      <c r="X78" s="184"/>
      <c r="Y78" s="175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</row>
    <row r="79" spans="1:90" s="15" customFormat="1" ht="28.5" customHeight="1">
      <c r="A79" s="9"/>
      <c r="B79" s="21"/>
      <c r="C79" s="176" t="s">
        <v>1180</v>
      </c>
      <c r="D79" s="176" t="s">
        <v>1237</v>
      </c>
      <c r="E79" s="175">
        <v>7</v>
      </c>
      <c r="F79" s="176" t="s">
        <v>1259</v>
      </c>
      <c r="G79" s="175">
        <v>120</v>
      </c>
      <c r="H79" s="22" t="str">
        <f>"&amp;ref("&amp;TEXT($I79,"##0")&amp;T($J79)&amp;"1.jpg,,,title="&amp;T($J79)&amp;",alt="&amp;T($J79)&amp;")"</f>
        <v>&amp;ref(70倚天の剣1.jpg,,,title=倚天の剣,alt=倚天の剣)</v>
      </c>
      <c r="I79" s="175">
        <v>70</v>
      </c>
      <c r="J79" s="175" t="s">
        <v>1488</v>
      </c>
      <c r="K79" s="175" t="str">
        <f>"&amp;ref("&amp;TEXT($I79,"##0")&amp;T($L79)&amp;"3.jpg,,,title="&amp;T($L79)&amp;"["&amp;T($M79)&amp;"],alt="&amp;T($L79)&amp;"["&amp;T($M79)&amp;"])"</f>
        <v>&amp;ref(70倚天の剣3.jpg,,,title=倚天の剣[匠],alt=倚天の剣[匠])</v>
      </c>
      <c r="L79" s="151" t="s">
        <v>1487</v>
      </c>
      <c r="M79" s="151" t="s">
        <v>205</v>
      </c>
      <c r="N79" s="175">
        <v>1</v>
      </c>
      <c r="O79" s="183">
        <v>0.9</v>
      </c>
      <c r="P79" s="175" t="str">
        <f>"&amp;ref(銀の塊[一級].jpg,,,title=銀の塊[一級],alt=銀の塊[一級])"</f>
        <v>&amp;ref(銀の塊[一級].jpg,,,title=銀の塊[一級],alt=銀の塊[一級])</v>
      </c>
      <c r="Q79" s="191" t="s">
        <v>1491</v>
      </c>
      <c r="R79" s="175">
        <v>4</v>
      </c>
      <c r="S79" s="175" t="str">
        <f>"&amp;ref("&amp;T($T79)&amp;".jpg,,,title="&amp;T($T79)&amp;",alt="&amp;T($T79)&amp;")"</f>
        <v>&amp;ref(金剛砂.jpg,,,title=金剛砂,alt=金剛砂)</v>
      </c>
      <c r="T79" s="175" t="s">
        <v>1485</v>
      </c>
      <c r="U79" s="175">
        <v>1</v>
      </c>
      <c r="V79" s="176" t="s">
        <v>1194</v>
      </c>
      <c r="W79" s="182" t="s">
        <v>1614</v>
      </c>
      <c r="X79" s="184">
        <v>1</v>
      </c>
      <c r="Y79" s="175">
        <v>5</v>
      </c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</row>
    <row r="80" spans="1:90" s="15" customFormat="1" ht="28.5" customHeight="1">
      <c r="A80" s="9"/>
      <c r="B80" s="21"/>
      <c r="C80" s="176" t="s">
        <v>1180</v>
      </c>
      <c r="D80" s="176" t="s">
        <v>1237</v>
      </c>
      <c r="E80" s="175">
        <v>7</v>
      </c>
      <c r="F80" s="176" t="s">
        <v>1259</v>
      </c>
      <c r="G80" s="175">
        <v>120</v>
      </c>
      <c r="H80" s="22" t="str">
        <f>"&amp;ref("&amp;TEXT($I80,"##0")&amp;T($J80)&amp;"1.jpg,,,title="&amp;T($J80)&amp;",alt="&amp;T($J80)&amp;")"</f>
        <v>&amp;ref(70倚天の剣1.jpg,,,title=倚天の剣,alt=倚天の剣)</v>
      </c>
      <c r="I80" s="175">
        <v>70</v>
      </c>
      <c r="J80" s="175" t="s">
        <v>1488</v>
      </c>
      <c r="K80" s="175" t="str">
        <f>"&amp;ref("&amp;TEXT($I80,"##0")&amp;T($L80)&amp;"4.jpg,,,title="&amp;T($L80)&amp;"["&amp;T($M80)&amp;"],alt="&amp;T($L80)&amp;"["&amp;T($M80)&amp;"])"</f>
        <v>&amp;ref(70倚天の剣4.jpg,,,title=倚天の剣[極],alt=倚天の剣[極])</v>
      </c>
      <c r="L80" s="173" t="s">
        <v>1487</v>
      </c>
      <c r="M80" s="173" t="s">
        <v>778</v>
      </c>
      <c r="N80" s="175">
        <v>1</v>
      </c>
      <c r="O80" s="183">
        <v>0.1</v>
      </c>
      <c r="P80" s="175" t="str">
        <f>"&amp;ref(銀の塊[一級].jpg,,,title=銀の塊[一級],alt=銀の塊[一級])"</f>
        <v>&amp;ref(銀の塊[一級].jpg,,,title=銀の塊[一級],alt=銀の塊[一級])</v>
      </c>
      <c r="Q80" s="191" t="s">
        <v>1491</v>
      </c>
      <c r="R80" s="175">
        <v>4</v>
      </c>
      <c r="S80" s="175" t="str">
        <f>"&amp;ref("&amp;T($T80)&amp;".jpg,,,title="&amp;T($T80)&amp;",alt="&amp;T($T80)&amp;")"</f>
        <v>&amp;ref(金剛砂.jpg,,,title=金剛砂,alt=金剛砂)</v>
      </c>
      <c r="T80" s="175" t="s">
        <v>1485</v>
      </c>
      <c r="U80" s="175">
        <v>1</v>
      </c>
      <c r="V80" s="176" t="s">
        <v>1194</v>
      </c>
      <c r="W80" s="182" t="s">
        <v>1614</v>
      </c>
      <c r="X80" s="184">
        <v>1</v>
      </c>
      <c r="Y80" s="175">
        <v>5</v>
      </c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</row>
    <row r="81" spans="1:89" s="15" customFormat="1" ht="6" customHeight="1">
      <c r="A81" s="9"/>
      <c r="B81" s="21"/>
      <c r="C81" s="175"/>
      <c r="D81" s="175"/>
      <c r="E81" s="175"/>
      <c r="F81" s="175"/>
      <c r="G81" s="175"/>
      <c r="H81" s="22"/>
      <c r="I81" s="175"/>
      <c r="J81" s="175"/>
      <c r="K81" s="175"/>
      <c r="L81" s="175"/>
      <c r="M81" s="175"/>
      <c r="N81" s="175"/>
      <c r="O81" s="183"/>
      <c r="P81" s="175"/>
      <c r="Q81" s="175"/>
      <c r="R81" s="175"/>
      <c r="S81" s="175"/>
      <c r="T81" s="175"/>
      <c r="U81" s="175"/>
      <c r="V81" s="175"/>
      <c r="W81" s="177"/>
      <c r="X81" s="184"/>
      <c r="Y81" s="175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</row>
    <row r="82" spans="1:90" s="15" customFormat="1" ht="28.5" customHeight="1">
      <c r="A82" s="9"/>
      <c r="B82" s="21"/>
      <c r="C82" s="176" t="s">
        <v>1180</v>
      </c>
      <c r="D82" s="176" t="s">
        <v>1237</v>
      </c>
      <c r="E82" s="175">
        <v>7</v>
      </c>
      <c r="F82" s="176" t="s">
        <v>1259</v>
      </c>
      <c r="G82" s="175">
        <v>120</v>
      </c>
      <c r="H82" s="22" t="str">
        <f>"&amp;ref("&amp;TEXT($I82,"##0")&amp;T($J82)&amp;"1.jpg,,,title="&amp;T($J82)&amp;",alt="&amp;T($J82)&amp;")"</f>
        <v>&amp;ref(70倚天の剣1.jpg,,,title=倚天の剣,alt=倚天の剣)</v>
      </c>
      <c r="I82" s="175">
        <v>70</v>
      </c>
      <c r="J82" s="175" t="s">
        <v>1488</v>
      </c>
      <c r="K82" s="175" t="str">
        <f>"&amp;ref("&amp;TEXT($I82,"##0")&amp;T($L82)&amp;"3.jpg,,,title="&amp;T($L82)&amp;"["&amp;T($M82)&amp;"],alt="&amp;T($L82)&amp;"["&amp;T($M82)&amp;"])"</f>
        <v>&amp;ref(70倚天の剣3.jpg,,,title=倚天の剣[匠],alt=倚天の剣[匠])</v>
      </c>
      <c r="L82" s="151" t="s">
        <v>1487</v>
      </c>
      <c r="M82" s="151" t="s">
        <v>205</v>
      </c>
      <c r="N82" s="175">
        <v>1</v>
      </c>
      <c r="O82" s="183">
        <v>0.6</v>
      </c>
      <c r="P82" s="175" t="str">
        <f>"&amp;ref(銀の塊[特級].jpg,,,title=銀の塊[特級],alt=銀の塊[特級])"</f>
        <v>&amp;ref(銀の塊[特級].jpg,,,title=銀の塊[特級],alt=銀の塊[特級])</v>
      </c>
      <c r="Q82" s="190" t="s">
        <v>1492</v>
      </c>
      <c r="R82" s="175">
        <v>4</v>
      </c>
      <c r="S82" s="175" t="str">
        <f>"&amp;ref("&amp;T($T82)&amp;".jpg,,,title="&amp;T($T82)&amp;",alt="&amp;T($T82)&amp;")"</f>
        <v>&amp;ref(金剛砂.jpg,,,title=金剛砂,alt=金剛砂)</v>
      </c>
      <c r="T82" s="175" t="s">
        <v>1485</v>
      </c>
      <c r="U82" s="175">
        <v>1</v>
      </c>
      <c r="V82" s="176" t="s">
        <v>1194</v>
      </c>
      <c r="W82" s="182" t="s">
        <v>1614</v>
      </c>
      <c r="X82" s="184">
        <v>1</v>
      </c>
      <c r="Y82" s="175">
        <v>5</v>
      </c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</row>
    <row r="83" spans="1:90" s="15" customFormat="1" ht="28.5" customHeight="1">
      <c r="A83" s="9"/>
      <c r="B83" s="21"/>
      <c r="C83" s="176" t="s">
        <v>1180</v>
      </c>
      <c r="D83" s="176" t="s">
        <v>1237</v>
      </c>
      <c r="E83" s="175">
        <v>7</v>
      </c>
      <c r="F83" s="176" t="s">
        <v>1259</v>
      </c>
      <c r="G83" s="175">
        <v>120</v>
      </c>
      <c r="H83" s="22" t="str">
        <f>"&amp;ref("&amp;TEXT($I83,"##0")&amp;T($J83)&amp;"1.jpg,,,title="&amp;T($J83)&amp;",alt="&amp;T($J83)&amp;")"</f>
        <v>&amp;ref(70倚天の剣1.jpg,,,title=倚天の剣,alt=倚天の剣)</v>
      </c>
      <c r="I83" s="175">
        <v>70</v>
      </c>
      <c r="J83" s="175" t="s">
        <v>1488</v>
      </c>
      <c r="K83" s="175" t="str">
        <f>"&amp;ref("&amp;TEXT($I83,"##0")&amp;T($L83)&amp;"4.jpg,,,title="&amp;T($L83)&amp;"["&amp;T($M83)&amp;"],alt="&amp;T($L83)&amp;"["&amp;T($M83)&amp;"])"</f>
        <v>&amp;ref(70倚天の剣4.jpg,,,title=倚天の剣[極],alt=倚天の剣[極])</v>
      </c>
      <c r="L83" s="173" t="s">
        <v>1487</v>
      </c>
      <c r="M83" s="173" t="s">
        <v>778</v>
      </c>
      <c r="N83" s="175">
        <v>1</v>
      </c>
      <c r="O83" s="183">
        <v>0.3</v>
      </c>
      <c r="P83" s="175" t="str">
        <f>"&amp;ref(銀の塊[特級].jpg,,,title=銀の塊[特級],alt=銀の塊[特級])"</f>
        <v>&amp;ref(銀の塊[特級].jpg,,,title=銀の塊[特級],alt=銀の塊[特級])</v>
      </c>
      <c r="Q83" s="190" t="s">
        <v>1492</v>
      </c>
      <c r="R83" s="175">
        <v>4</v>
      </c>
      <c r="S83" s="175" t="str">
        <f>"&amp;ref("&amp;T($T83)&amp;".jpg,,,title="&amp;T($T83)&amp;",alt="&amp;T($T83)&amp;")"</f>
        <v>&amp;ref(金剛砂.jpg,,,title=金剛砂,alt=金剛砂)</v>
      </c>
      <c r="T83" s="175" t="s">
        <v>1485</v>
      </c>
      <c r="U83" s="175">
        <v>1</v>
      </c>
      <c r="V83" s="176" t="s">
        <v>1194</v>
      </c>
      <c r="W83" s="182" t="s">
        <v>1614</v>
      </c>
      <c r="X83" s="184">
        <v>1</v>
      </c>
      <c r="Y83" s="175">
        <v>5</v>
      </c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</row>
    <row r="84" spans="1:89" s="15" customFormat="1" ht="3.75" customHeight="1">
      <c r="A84" s="9"/>
      <c r="B84" s="307"/>
      <c r="C84" s="307"/>
      <c r="D84" s="307"/>
      <c r="E84" s="181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</row>
    <row r="85" spans="1:89" s="15" customFormat="1" ht="3.75" customHeight="1">
      <c r="A85" s="9"/>
      <c r="B85" s="307"/>
      <c r="C85" s="307"/>
      <c r="D85" s="307"/>
      <c r="E85" s="181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</row>
    <row r="86" spans="1:90" s="15" customFormat="1" ht="28.5" customHeight="1">
      <c r="A86" s="9"/>
      <c r="B86" s="21"/>
      <c r="C86" s="176" t="s">
        <v>1180</v>
      </c>
      <c r="D86" s="176" t="s">
        <v>1237</v>
      </c>
      <c r="E86" s="175">
        <v>8</v>
      </c>
      <c r="F86" s="176" t="s">
        <v>1486</v>
      </c>
      <c r="G86" s="175">
        <v>140</v>
      </c>
      <c r="H86" s="22" t="str">
        <f>"&amp;ref("&amp;TEXT($I86,"##0")&amp;T($J86)&amp;"1.jpg,,,title="&amp;T($J86)&amp;",alt="&amp;T($J86)&amp;")"</f>
        <v>&amp;ref(80の剣1.jpg,,,title=の剣,alt=の剣)</v>
      </c>
      <c r="I86" s="175">
        <v>80</v>
      </c>
      <c r="J86" s="175" t="s">
        <v>1495</v>
      </c>
      <c r="K86" s="175" t="str">
        <f>"&amp;ref("&amp;TEXT($I86,"##0")&amp;T($L86)&amp;"1.jpg,,,title="&amp;T($L86)&amp;",alt="&amp;T($L86)&amp;")"</f>
        <v>&amp;ref(80の剣1.jpg,,,title=の剣,alt=の剣)</v>
      </c>
      <c r="L86" s="175" t="s">
        <v>1495</v>
      </c>
      <c r="M86" s="175"/>
      <c r="N86" s="175">
        <v>1</v>
      </c>
      <c r="O86" s="183">
        <v>0.8</v>
      </c>
      <c r="P86" s="175" t="str">
        <f>"&amp;ref(銀の塊[三級].jpg,,,title=銀の塊[三級],alt=銀の塊[三級])"</f>
        <v>&amp;ref(銀の塊[三級].jpg,,,title=銀の塊[三級],alt=銀の塊[三級])</v>
      </c>
      <c r="Q86" s="176" t="s">
        <v>1481</v>
      </c>
      <c r="R86" s="175">
        <v>4</v>
      </c>
      <c r="S86" s="175" t="str">
        <f>"&amp;ref("&amp;T($T86)&amp;".jpg,,,title="&amp;T($T86)&amp;",alt="&amp;T($T86)&amp;")"</f>
        <v>&amp;ref(磨岩砂.jpg,,,title=磨岩砂,alt=磨岩砂)</v>
      </c>
      <c r="T86" s="175" t="s">
        <v>1493</v>
      </c>
      <c r="U86" s="175">
        <v>1</v>
      </c>
      <c r="V86" s="176" t="s">
        <v>1194</v>
      </c>
      <c r="W86" s="182" t="s">
        <v>1614</v>
      </c>
      <c r="X86" s="184">
        <v>1</v>
      </c>
      <c r="Y86" s="175">
        <v>5</v>
      </c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</row>
    <row r="87" spans="1:90" s="15" customFormat="1" ht="28.5" customHeight="1">
      <c r="A87" s="9"/>
      <c r="B87" s="21"/>
      <c r="C87" s="176" t="s">
        <v>1180</v>
      </c>
      <c r="D87" s="176" t="s">
        <v>1237</v>
      </c>
      <c r="E87" s="175">
        <v>8</v>
      </c>
      <c r="F87" s="176" t="s">
        <v>1486</v>
      </c>
      <c r="G87" s="175">
        <v>140</v>
      </c>
      <c r="H87" s="22" t="str">
        <f>"&amp;ref("&amp;TEXT($I87,"##0")&amp;T($J87)&amp;"1.jpg,,,title="&amp;T($J87)&amp;",alt="&amp;T($J87)&amp;")"</f>
        <v>&amp;ref(80の剣1.jpg,,,title=の剣,alt=の剣)</v>
      </c>
      <c r="I87" s="175">
        <v>80</v>
      </c>
      <c r="J87" s="175" t="s">
        <v>1494</v>
      </c>
      <c r="K87" s="175" t="str">
        <f>"&amp;ref("&amp;TEXT($I87,"##0")&amp;T($L87)&amp;"2.jpg,,,title="&amp;T($L87)&amp;"["&amp;T($M87)&amp;"],alt="&amp;T($L87)&amp;"["&amp;T($M87)&amp;"])"</f>
        <v>&amp;ref(80の剣2.jpg,,,title=の剣[良],alt=の剣[良])</v>
      </c>
      <c r="L87" s="174" t="s">
        <v>1495</v>
      </c>
      <c r="M87" s="174" t="s">
        <v>1241</v>
      </c>
      <c r="N87" s="175">
        <v>1</v>
      </c>
      <c r="O87" s="183">
        <v>0.1</v>
      </c>
      <c r="P87" s="175" t="str">
        <f>"&amp;ref(銀の塊[三級].jpg,,,title=銀の塊[三級],alt=銀の塊[三級])"</f>
        <v>&amp;ref(銀の塊[三級].jpg,,,title=銀の塊[三級],alt=銀の塊[三級])</v>
      </c>
      <c r="Q87" s="176" t="s">
        <v>1481</v>
      </c>
      <c r="R87" s="175">
        <v>4</v>
      </c>
      <c r="S87" s="175" t="str">
        <f>"&amp;ref("&amp;T($T87)&amp;".jpg,,,title="&amp;T($T87)&amp;",alt="&amp;T($T87)&amp;")"</f>
        <v>&amp;ref(磨岩砂.jpg,,,title=磨岩砂,alt=磨岩砂)</v>
      </c>
      <c r="T87" s="175" t="s">
        <v>1493</v>
      </c>
      <c r="U87" s="175">
        <v>1</v>
      </c>
      <c r="V87" s="176" t="s">
        <v>1194</v>
      </c>
      <c r="W87" s="182" t="s">
        <v>1614</v>
      </c>
      <c r="X87" s="184">
        <v>1</v>
      </c>
      <c r="Y87" s="175">
        <v>5</v>
      </c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</row>
    <row r="88" spans="1:89" s="15" customFormat="1" ht="6" customHeight="1">
      <c r="A88" s="9"/>
      <c r="B88" s="21"/>
      <c r="C88" s="175"/>
      <c r="D88" s="175"/>
      <c r="E88" s="175"/>
      <c r="F88" s="175"/>
      <c r="G88" s="175"/>
      <c r="H88" s="22"/>
      <c r="I88" s="175"/>
      <c r="J88" s="175"/>
      <c r="K88" s="175"/>
      <c r="L88" s="175"/>
      <c r="M88" s="175"/>
      <c r="N88" s="175"/>
      <c r="O88" s="183"/>
      <c r="P88" s="175"/>
      <c r="Q88" s="175"/>
      <c r="R88" s="175"/>
      <c r="S88" s="175"/>
      <c r="T88" s="175"/>
      <c r="U88" s="175"/>
      <c r="V88" s="175"/>
      <c r="W88" s="177"/>
      <c r="X88" s="184"/>
      <c r="Y88" s="175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</row>
    <row r="89" spans="1:90" s="15" customFormat="1" ht="28.5" customHeight="1">
      <c r="A89" s="9"/>
      <c r="B89" s="21"/>
      <c r="C89" s="176" t="s">
        <v>1180</v>
      </c>
      <c r="D89" s="176" t="s">
        <v>1237</v>
      </c>
      <c r="E89" s="175">
        <v>8</v>
      </c>
      <c r="F89" s="176" t="s">
        <v>1486</v>
      </c>
      <c r="G89" s="175">
        <v>140</v>
      </c>
      <c r="H89" s="22" t="str">
        <f>"&amp;ref("&amp;TEXT($I89,"##0")&amp;T($J89)&amp;"1.jpg,,,title="&amp;T($J89)&amp;",alt="&amp;T($J89)&amp;")"</f>
        <v>&amp;ref(80の剣1.jpg,,,title=の剣,alt=の剣)</v>
      </c>
      <c r="I89" s="175">
        <v>80</v>
      </c>
      <c r="J89" s="175" t="s">
        <v>1494</v>
      </c>
      <c r="K89" s="175" t="str">
        <f>"&amp;ref("&amp;TEXT($I89,"##0")&amp;T($L89)&amp;"2.jpg,,,title="&amp;T($L89)&amp;"["&amp;T($M89)&amp;"],alt="&amp;T($L89)&amp;"["&amp;T($M89)&amp;"])"</f>
        <v>&amp;ref(80の剣2.jpg,,,title=の剣[良],alt=の剣[良])</v>
      </c>
      <c r="L89" s="174" t="s">
        <v>1495</v>
      </c>
      <c r="M89" s="174" t="s">
        <v>1241</v>
      </c>
      <c r="N89" s="175">
        <v>1</v>
      </c>
      <c r="O89" s="183">
        <v>0.9</v>
      </c>
      <c r="P89" s="175" t="str">
        <f>"&amp;ref(銀の塊[二級].jpg,,,title=銀の塊[二級],alt=銀の塊[二級])"</f>
        <v>&amp;ref(銀の塊[二級].jpg,,,title=銀の塊[二級],alt=銀の塊[二級])</v>
      </c>
      <c r="Q89" s="191" t="s">
        <v>1482</v>
      </c>
      <c r="R89" s="175">
        <v>4</v>
      </c>
      <c r="S89" s="175" t="str">
        <f>"&amp;ref("&amp;T($T89)&amp;".jpg,,,title="&amp;T($T89)&amp;",alt="&amp;T($T89)&amp;")"</f>
        <v>&amp;ref(磨岩砂.jpg,,,title=磨岩砂,alt=磨岩砂)</v>
      </c>
      <c r="T89" s="175" t="s">
        <v>1493</v>
      </c>
      <c r="U89" s="175">
        <v>1</v>
      </c>
      <c r="V89" s="176" t="s">
        <v>1194</v>
      </c>
      <c r="W89" s="182" t="s">
        <v>1614</v>
      </c>
      <c r="X89" s="184">
        <v>1</v>
      </c>
      <c r="Y89" s="175">
        <v>5</v>
      </c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</row>
    <row r="90" spans="1:90" s="15" customFormat="1" ht="28.5" customHeight="1">
      <c r="A90" s="9"/>
      <c r="B90" s="21"/>
      <c r="C90" s="176" t="s">
        <v>1180</v>
      </c>
      <c r="D90" s="176" t="s">
        <v>1237</v>
      </c>
      <c r="E90" s="175">
        <v>8</v>
      </c>
      <c r="F90" s="176" t="s">
        <v>1486</v>
      </c>
      <c r="G90" s="175">
        <v>140</v>
      </c>
      <c r="H90" s="22" t="str">
        <f>"&amp;ref("&amp;TEXT($I90,"##0")&amp;T($J90)&amp;"1.jpg,,,title="&amp;T($J90)&amp;",alt="&amp;T($J90)&amp;")"</f>
        <v>&amp;ref(80の剣1.jpg,,,title=の剣,alt=の剣)</v>
      </c>
      <c r="I90" s="175">
        <v>80</v>
      </c>
      <c r="J90" s="175" t="s">
        <v>1494</v>
      </c>
      <c r="K90" s="175" t="str">
        <f>"&amp;ref("&amp;TEXT($I90,"##0")&amp;T($L90)&amp;"3.jpg,,,title="&amp;T($L90)&amp;"["&amp;T($M90)&amp;"],alt="&amp;T($L90)&amp;"["&amp;T($M90)&amp;"])"</f>
        <v>&amp;ref(80の剣3.jpg,,,title=の剣[匠],alt=の剣[匠])</v>
      </c>
      <c r="L90" s="151" t="s">
        <v>1495</v>
      </c>
      <c r="M90" s="151" t="s">
        <v>205</v>
      </c>
      <c r="N90" s="175">
        <v>1</v>
      </c>
      <c r="O90" s="183">
        <v>0.1</v>
      </c>
      <c r="P90" s="175" t="str">
        <f>"&amp;ref(銀の塊[二級].jpg,,,title=銀の塊[二級],alt=銀の塊[二級])"</f>
        <v>&amp;ref(銀の塊[二級].jpg,,,title=銀の塊[二級],alt=銀の塊[二級])</v>
      </c>
      <c r="Q90" s="191" t="s">
        <v>1482</v>
      </c>
      <c r="R90" s="175">
        <v>4</v>
      </c>
      <c r="S90" s="175" t="str">
        <f>"&amp;ref("&amp;T($T90)&amp;".jpg,,,title="&amp;T($T90)&amp;",alt="&amp;T($T90)&amp;")"</f>
        <v>&amp;ref(磨岩砂.jpg,,,title=磨岩砂,alt=磨岩砂)</v>
      </c>
      <c r="T90" s="175" t="s">
        <v>1493</v>
      </c>
      <c r="U90" s="175">
        <v>1</v>
      </c>
      <c r="V90" s="176" t="s">
        <v>1194</v>
      </c>
      <c r="W90" s="182" t="s">
        <v>1614</v>
      </c>
      <c r="X90" s="184">
        <v>1</v>
      </c>
      <c r="Y90" s="175">
        <v>5</v>
      </c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</row>
    <row r="91" spans="1:89" s="15" customFormat="1" ht="6" customHeight="1">
      <c r="A91" s="9"/>
      <c r="B91" s="21"/>
      <c r="C91" s="175"/>
      <c r="D91" s="175"/>
      <c r="E91" s="175"/>
      <c r="F91" s="175"/>
      <c r="G91" s="175"/>
      <c r="H91" s="22"/>
      <c r="I91" s="175"/>
      <c r="J91" s="175"/>
      <c r="K91" s="175"/>
      <c r="L91" s="175"/>
      <c r="M91" s="175"/>
      <c r="N91" s="175"/>
      <c r="O91" s="183"/>
      <c r="P91" s="175"/>
      <c r="Q91" s="175"/>
      <c r="R91" s="175"/>
      <c r="S91" s="175"/>
      <c r="T91" s="175"/>
      <c r="U91" s="175"/>
      <c r="V91" s="175"/>
      <c r="W91" s="177"/>
      <c r="X91" s="184"/>
      <c r="Y91" s="175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</row>
    <row r="92" spans="1:90" s="15" customFormat="1" ht="28.5" customHeight="1">
      <c r="A92" s="9"/>
      <c r="B92" s="21"/>
      <c r="C92" s="176" t="s">
        <v>1180</v>
      </c>
      <c r="D92" s="176" t="s">
        <v>1237</v>
      </c>
      <c r="E92" s="175">
        <v>8</v>
      </c>
      <c r="F92" s="176" t="s">
        <v>1486</v>
      </c>
      <c r="G92" s="175">
        <v>140</v>
      </c>
      <c r="H92" s="22" t="str">
        <f>"&amp;ref("&amp;TEXT($I92,"##0")&amp;T($J92)&amp;"1.jpg,,,title="&amp;T($J92)&amp;",alt="&amp;T($J92)&amp;")"</f>
        <v>&amp;ref(80の剣1.jpg,,,title=の剣,alt=の剣)</v>
      </c>
      <c r="I92" s="175">
        <v>80</v>
      </c>
      <c r="J92" s="175" t="s">
        <v>1494</v>
      </c>
      <c r="K92" s="175" t="str">
        <f>"&amp;ref("&amp;TEXT($I92,"##0")&amp;T($L92)&amp;"3.jpg,,,title="&amp;T($L92)&amp;"["&amp;T($M92)&amp;"],alt="&amp;T($L92)&amp;"["&amp;T($M92)&amp;"])"</f>
        <v>&amp;ref(80の剣3.jpg,,,title=の剣[匠],alt=の剣[匠])</v>
      </c>
      <c r="L92" s="151" t="s">
        <v>1495</v>
      </c>
      <c r="M92" s="151" t="s">
        <v>205</v>
      </c>
      <c r="N92" s="175">
        <v>1</v>
      </c>
      <c r="O92" s="183">
        <v>0.9</v>
      </c>
      <c r="P92" s="175" t="str">
        <f>"&amp;ref(銀の塊[一級].jpg,,,title=銀の塊[一級],alt=銀の塊[一級])"</f>
        <v>&amp;ref(銀の塊[一級].jpg,,,title=銀の塊[一級],alt=銀の塊[一級])</v>
      </c>
      <c r="Q92" s="191" t="s">
        <v>1483</v>
      </c>
      <c r="R92" s="175">
        <v>4</v>
      </c>
      <c r="S92" s="175" t="str">
        <f>"&amp;ref("&amp;T($T92)&amp;".jpg,,,title="&amp;T($T92)&amp;",alt="&amp;T($T92)&amp;")"</f>
        <v>&amp;ref(磨岩砂.jpg,,,title=磨岩砂,alt=磨岩砂)</v>
      </c>
      <c r="T92" s="175" t="s">
        <v>1493</v>
      </c>
      <c r="U92" s="175">
        <v>1</v>
      </c>
      <c r="V92" s="176" t="s">
        <v>1194</v>
      </c>
      <c r="W92" s="182" t="s">
        <v>1614</v>
      </c>
      <c r="X92" s="184">
        <v>1</v>
      </c>
      <c r="Y92" s="175">
        <v>5</v>
      </c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</row>
    <row r="93" spans="1:90" s="15" customFormat="1" ht="28.5" customHeight="1">
      <c r="A93" s="9"/>
      <c r="B93" s="21"/>
      <c r="C93" s="176" t="s">
        <v>1180</v>
      </c>
      <c r="D93" s="176" t="s">
        <v>1237</v>
      </c>
      <c r="E93" s="175">
        <v>8</v>
      </c>
      <c r="F93" s="176" t="s">
        <v>1486</v>
      </c>
      <c r="G93" s="175">
        <v>140</v>
      </c>
      <c r="H93" s="22" t="str">
        <f>"&amp;ref("&amp;TEXT($I93,"##0")&amp;T($J93)&amp;"1.jpg,,,title="&amp;T($J93)&amp;",alt="&amp;T($J93)&amp;")"</f>
        <v>&amp;ref(80の剣1.jpg,,,title=の剣,alt=の剣)</v>
      </c>
      <c r="I93" s="175">
        <v>80</v>
      </c>
      <c r="J93" s="175" t="s">
        <v>1494</v>
      </c>
      <c r="K93" s="175" t="str">
        <f>"&amp;ref("&amp;TEXT($I93,"##0")&amp;T($L93)&amp;"4.jpg,,,title="&amp;T($L93)&amp;"["&amp;T($M93)&amp;"],alt="&amp;T($L93)&amp;"["&amp;T($M93)&amp;"])"</f>
        <v>&amp;ref(80の剣4.jpg,,,title=の剣[極],alt=の剣[極])</v>
      </c>
      <c r="L93" s="173" t="s">
        <v>1495</v>
      </c>
      <c r="M93" s="173" t="s">
        <v>778</v>
      </c>
      <c r="N93" s="175">
        <v>1</v>
      </c>
      <c r="O93" s="183">
        <v>0.1</v>
      </c>
      <c r="P93" s="175" t="str">
        <f>"&amp;ref(銀の塊[一級].jpg,,,title=銀の塊[一級],alt=銀の塊[一級])"</f>
        <v>&amp;ref(銀の塊[一級].jpg,,,title=銀の塊[一級],alt=銀の塊[一級])</v>
      </c>
      <c r="Q93" s="191" t="s">
        <v>1483</v>
      </c>
      <c r="R93" s="175">
        <v>4</v>
      </c>
      <c r="S93" s="175" t="str">
        <f>"&amp;ref("&amp;T($T93)&amp;".jpg,,,title="&amp;T($T93)&amp;",alt="&amp;T($T93)&amp;")"</f>
        <v>&amp;ref(磨岩砂.jpg,,,title=磨岩砂,alt=磨岩砂)</v>
      </c>
      <c r="T93" s="175" t="s">
        <v>1493</v>
      </c>
      <c r="U93" s="175">
        <v>1</v>
      </c>
      <c r="V93" s="176" t="s">
        <v>1194</v>
      </c>
      <c r="W93" s="182" t="s">
        <v>1614</v>
      </c>
      <c r="X93" s="184">
        <v>1</v>
      </c>
      <c r="Y93" s="175">
        <v>5</v>
      </c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</row>
    <row r="94" spans="1:89" s="15" customFormat="1" ht="6" customHeight="1">
      <c r="A94" s="9"/>
      <c r="B94" s="21"/>
      <c r="C94" s="175"/>
      <c r="D94" s="175"/>
      <c r="E94" s="175"/>
      <c r="F94" s="175"/>
      <c r="G94" s="175"/>
      <c r="H94" s="22"/>
      <c r="I94" s="175"/>
      <c r="J94" s="175"/>
      <c r="K94" s="175"/>
      <c r="L94" s="175"/>
      <c r="M94" s="175"/>
      <c r="N94" s="175"/>
      <c r="O94" s="183"/>
      <c r="P94" s="175"/>
      <c r="Q94" s="175"/>
      <c r="R94" s="175"/>
      <c r="S94" s="175"/>
      <c r="T94" s="175"/>
      <c r="U94" s="175"/>
      <c r="V94" s="175"/>
      <c r="W94" s="177"/>
      <c r="X94" s="184"/>
      <c r="Y94" s="175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</row>
    <row r="95" spans="1:90" s="15" customFormat="1" ht="28.5" customHeight="1">
      <c r="A95" s="9"/>
      <c r="B95" s="21"/>
      <c r="C95" s="176" t="s">
        <v>1180</v>
      </c>
      <c r="D95" s="176" t="s">
        <v>1237</v>
      </c>
      <c r="E95" s="175">
        <v>8</v>
      </c>
      <c r="F95" s="176" t="s">
        <v>1486</v>
      </c>
      <c r="G95" s="175">
        <v>140</v>
      </c>
      <c r="H95" s="22" t="str">
        <f>"&amp;ref("&amp;TEXT($I95,"##0")&amp;T($J95)&amp;"1.jpg,,,title="&amp;T($J95)&amp;",alt="&amp;T($J95)&amp;")"</f>
        <v>&amp;ref(80の剣1.jpg,,,title=の剣,alt=の剣)</v>
      </c>
      <c r="I95" s="175">
        <v>80</v>
      </c>
      <c r="J95" s="175" t="s">
        <v>1494</v>
      </c>
      <c r="K95" s="175" t="str">
        <f>"&amp;ref("&amp;TEXT($I95,"##0")&amp;T($L95)&amp;"3.jpg,,,title="&amp;T($L95)&amp;"["&amp;T($M95)&amp;"],alt="&amp;T($L95)&amp;"["&amp;T($M95)&amp;"])"</f>
        <v>&amp;ref(80の剣3.jpg,,,title=の剣[匠],alt=の剣[匠])</v>
      </c>
      <c r="L95" s="151" t="s">
        <v>1495</v>
      </c>
      <c r="M95" s="151" t="s">
        <v>205</v>
      </c>
      <c r="N95" s="175">
        <v>1</v>
      </c>
      <c r="O95" s="183">
        <v>0.6</v>
      </c>
      <c r="P95" s="175" t="str">
        <f>"&amp;ref(銀の塊[特級].jpg,,,title=銀の塊[特級],alt=銀の塊[特級])"</f>
        <v>&amp;ref(銀の塊[特級].jpg,,,title=銀の塊[特級],alt=銀の塊[特級])</v>
      </c>
      <c r="Q95" s="190" t="s">
        <v>1484</v>
      </c>
      <c r="R95" s="175">
        <v>4</v>
      </c>
      <c r="S95" s="175" t="str">
        <f>"&amp;ref("&amp;T($T95)&amp;".jpg,,,title="&amp;T($T95)&amp;",alt="&amp;T($T95)&amp;")"</f>
        <v>&amp;ref(磨岩砂.jpg,,,title=磨岩砂,alt=磨岩砂)</v>
      </c>
      <c r="T95" s="175" t="s">
        <v>1493</v>
      </c>
      <c r="U95" s="175">
        <v>1</v>
      </c>
      <c r="V95" s="176" t="s">
        <v>1194</v>
      </c>
      <c r="W95" s="182" t="s">
        <v>1614</v>
      </c>
      <c r="X95" s="184">
        <v>1</v>
      </c>
      <c r="Y95" s="175">
        <v>5</v>
      </c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</row>
    <row r="96" spans="1:90" s="15" customFormat="1" ht="28.5" customHeight="1">
      <c r="A96" s="9"/>
      <c r="B96" s="21"/>
      <c r="C96" s="176" t="s">
        <v>1180</v>
      </c>
      <c r="D96" s="176" t="s">
        <v>1237</v>
      </c>
      <c r="E96" s="175">
        <v>8</v>
      </c>
      <c r="F96" s="176" t="s">
        <v>1486</v>
      </c>
      <c r="G96" s="175">
        <v>140</v>
      </c>
      <c r="H96" s="22" t="str">
        <f>"&amp;ref("&amp;TEXT($I96,"##0")&amp;T($J96)&amp;"1.jpg,,,title="&amp;T($J96)&amp;",alt="&amp;T($J96)&amp;")"</f>
        <v>&amp;ref(80の剣1.jpg,,,title=の剣,alt=の剣)</v>
      </c>
      <c r="I96" s="175">
        <v>80</v>
      </c>
      <c r="J96" s="175" t="s">
        <v>1494</v>
      </c>
      <c r="K96" s="175" t="str">
        <f>"&amp;ref("&amp;TEXT($I96,"##0")&amp;T($L96)&amp;"4.jpg,,,title="&amp;T($L96)&amp;"["&amp;T($M96)&amp;"],alt="&amp;T($L96)&amp;"["&amp;T($M96)&amp;"])"</f>
        <v>&amp;ref(80の剣4.jpg,,,title=の剣[極],alt=の剣[極])</v>
      </c>
      <c r="L96" s="173" t="s">
        <v>1495</v>
      </c>
      <c r="M96" s="173" t="s">
        <v>778</v>
      </c>
      <c r="N96" s="175">
        <v>1</v>
      </c>
      <c r="O96" s="183">
        <v>0.3</v>
      </c>
      <c r="P96" s="175" t="str">
        <f>"&amp;ref(銀の塊[特級].jpg,,,title=銀の塊[特級],alt=銀の塊[特級])"</f>
        <v>&amp;ref(銀の塊[特級].jpg,,,title=銀の塊[特級],alt=銀の塊[特級])</v>
      </c>
      <c r="Q96" s="190" t="s">
        <v>1484</v>
      </c>
      <c r="R96" s="175">
        <v>4</v>
      </c>
      <c r="S96" s="175" t="str">
        <f>"&amp;ref("&amp;T($T96)&amp;".jpg,,,title="&amp;T($T96)&amp;",alt="&amp;T($T96)&amp;")"</f>
        <v>&amp;ref(磨岩砂.jpg,,,title=磨岩砂,alt=磨岩砂)</v>
      </c>
      <c r="T96" s="175" t="s">
        <v>1493</v>
      </c>
      <c r="U96" s="175">
        <v>1</v>
      </c>
      <c r="V96" s="176" t="s">
        <v>1194</v>
      </c>
      <c r="W96" s="182" t="s">
        <v>1614</v>
      </c>
      <c r="X96" s="184">
        <v>1</v>
      </c>
      <c r="Y96" s="175">
        <v>5</v>
      </c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</row>
    <row r="97" spans="1:89" s="15" customFormat="1" ht="3.75" customHeight="1">
      <c r="A97" s="9"/>
      <c r="B97" s="307"/>
      <c r="C97" s="307"/>
      <c r="D97" s="307"/>
      <c r="E97" s="181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</row>
    <row r="98" spans="1:89" s="15" customFormat="1" ht="3.75" customHeight="1">
      <c r="A98" s="9"/>
      <c r="B98" s="307"/>
      <c r="C98" s="307"/>
      <c r="D98" s="307"/>
      <c r="E98" s="181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307"/>
      <c r="Y98" s="307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</row>
    <row r="99" spans="1:89" s="15" customFormat="1" ht="14.25" customHeight="1">
      <c r="A99" s="9"/>
      <c r="B99" s="17"/>
      <c r="C99" s="12"/>
      <c r="D99" s="12"/>
      <c r="E99" s="12"/>
      <c r="F99" s="16"/>
      <c r="G99" s="13"/>
      <c r="H99" s="12"/>
      <c r="I99" s="12"/>
      <c r="J99" s="12"/>
      <c r="K99" s="12"/>
      <c r="L99" s="12"/>
      <c r="M99" s="12"/>
      <c r="N99" s="12"/>
      <c r="O99" s="185"/>
      <c r="P99" s="12"/>
      <c r="Q99" s="12"/>
      <c r="R99" s="12"/>
      <c r="S99" s="12"/>
      <c r="T99" s="12"/>
      <c r="U99" s="12"/>
      <c r="V99" s="12"/>
      <c r="W99" s="16"/>
      <c r="X99" s="186"/>
      <c r="Y99" s="12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</row>
    <row r="100" spans="1:89" s="15" customFormat="1" ht="12">
      <c r="A100" s="9"/>
      <c r="B100" s="18"/>
      <c r="C100" s="12"/>
      <c r="D100" s="12"/>
      <c r="E100" s="12"/>
      <c r="F100" s="16"/>
      <c r="G100" s="13"/>
      <c r="H100" s="187"/>
      <c r="I100" s="187"/>
      <c r="J100" s="187"/>
      <c r="K100" s="187"/>
      <c r="L100" s="12"/>
      <c r="M100" s="12"/>
      <c r="N100" s="12"/>
      <c r="O100" s="188"/>
      <c r="P100" s="187"/>
      <c r="Q100" s="187"/>
      <c r="R100" s="187"/>
      <c r="S100" s="187"/>
      <c r="T100" s="187"/>
      <c r="U100" s="187"/>
      <c r="V100" s="187"/>
      <c r="W100" s="19"/>
      <c r="X100" s="189"/>
      <c r="Y100" s="12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</row>
    <row r="101" spans="1:89" s="15" customFormat="1" ht="1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</row>
    <row r="102" spans="1:89" s="15" customFormat="1" ht="1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</row>
    <row r="103" spans="1:89" s="15" customFormat="1" ht="1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</row>
    <row r="104" spans="1:89" s="15" customFormat="1" ht="1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</row>
    <row r="105" spans="1:89" s="15" customFormat="1" ht="1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</row>
    <row r="106" spans="1:89" s="15" customFormat="1" ht="1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</row>
    <row r="107" spans="1:89" s="15" customFormat="1" ht="1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</row>
    <row r="108" spans="1:89" s="15" customFormat="1" ht="1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</row>
    <row r="109" spans="1:89" s="15" customFormat="1" ht="1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</row>
    <row r="110" spans="1:89" s="15" customFormat="1" ht="1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</row>
    <row r="111" spans="1:89" s="15" customFormat="1" ht="1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</row>
    <row r="112" spans="1:89" s="15" customFormat="1" ht="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</row>
    <row r="113" spans="1:89" s="15" customFormat="1" ht="1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</row>
    <row r="114" spans="1:89" s="15" customFormat="1" ht="1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</row>
    <row r="115" spans="1:89" s="15" customFormat="1" ht="1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</row>
    <row r="116" spans="1:89" s="15" customFormat="1" ht="1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</row>
    <row r="117" spans="1:89" s="15" customFormat="1" ht="1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</row>
    <row r="118" spans="1:89" s="15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</row>
    <row r="119" spans="1:89" s="15" customFormat="1" ht="1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</row>
    <row r="120" spans="1:89" s="15" customFormat="1" ht="1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</row>
    <row r="121" spans="1:89" s="15" customFormat="1" ht="1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</row>
    <row r="122" spans="1:89" s="15" customFormat="1" ht="1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</row>
    <row r="123" spans="1:89" s="15" customFormat="1" ht="1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</row>
    <row r="124" spans="1:89" s="15" customFormat="1" ht="1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</row>
    <row r="125" spans="1:89" s="15" customFormat="1" ht="1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</row>
    <row r="126" spans="1:89" s="15" customFormat="1" ht="1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</row>
    <row r="127" spans="1:89" s="15" customFormat="1" ht="1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</row>
    <row r="128" spans="1:89" s="15" customFormat="1" ht="1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</row>
    <row r="129" spans="1:89" s="15" customFormat="1" ht="1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</row>
    <row r="130" spans="1:89" s="15" customFormat="1" ht="1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</row>
    <row r="131" spans="1:89" ht="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</row>
    <row r="132" spans="1:89" ht="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</row>
    <row r="133" spans="1:89" ht="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</row>
    <row r="134" spans="1:89" ht="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</row>
    <row r="135" spans="1:89" ht="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</row>
    <row r="136" spans="1:89" ht="1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</row>
    <row r="137" spans="1:89" ht="1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</row>
    <row r="138" spans="1:89" ht="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</row>
    <row r="139" spans="1:89" ht="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</row>
    <row r="140" spans="1:89" ht="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</row>
    <row r="141" spans="1:89" ht="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</row>
    <row r="142" spans="1:89" ht="1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</row>
  </sheetData>
  <mergeCells count="39">
    <mergeCell ref="B97:C98"/>
    <mergeCell ref="D97:D98"/>
    <mergeCell ref="F97:Y98"/>
    <mergeCell ref="F71:Y72"/>
    <mergeCell ref="B71:C72"/>
    <mergeCell ref="D71:D72"/>
    <mergeCell ref="B84:C85"/>
    <mergeCell ref="D84:D85"/>
    <mergeCell ref="F84:Y85"/>
    <mergeCell ref="F58:Y59"/>
    <mergeCell ref="B58:C59"/>
    <mergeCell ref="D58:D59"/>
    <mergeCell ref="F45:Y46"/>
    <mergeCell ref="B45:C46"/>
    <mergeCell ref="D45:D46"/>
    <mergeCell ref="B32:C33"/>
    <mergeCell ref="D32:D33"/>
    <mergeCell ref="F32:Y33"/>
    <mergeCell ref="B19:C20"/>
    <mergeCell ref="D19:D20"/>
    <mergeCell ref="F19:Y20"/>
    <mergeCell ref="F6:Y7"/>
    <mergeCell ref="B6:C7"/>
    <mergeCell ref="D6:D7"/>
    <mergeCell ref="Y4:Y5"/>
    <mergeCell ref="H4:J4"/>
    <mergeCell ref="N4:N5"/>
    <mergeCell ref="P5:Q5"/>
    <mergeCell ref="P4:R4"/>
    <mergeCell ref="E4:E5"/>
    <mergeCell ref="B4:B5"/>
    <mergeCell ref="V4:X4"/>
    <mergeCell ref="C4:C5"/>
    <mergeCell ref="F4:G5"/>
    <mergeCell ref="D4:D5"/>
    <mergeCell ref="S4:U4"/>
    <mergeCell ref="S5:T5"/>
    <mergeCell ref="O4:O5"/>
    <mergeCell ref="K4:M5"/>
  </mergeCells>
  <conditionalFormatting sqref="B99:Y100">
    <cfRule type="expression" priority="1" dxfId="0" stopIfTrue="1">
      <formula>MOD(ROW(),2)=0</formula>
    </cfRule>
  </conditionalFormatting>
  <conditionalFormatting sqref="B97:Y98 B19:Y20 B32:Y33 B45:Y46 B58:Y59 B6:Y7 B71:Y72 B84:Y85">
    <cfRule type="expression" priority="2" dxfId="3" stopIfTrue="1">
      <formula>MOD((ROW()),2)=0</formula>
    </cfRule>
    <cfRule type="expression" priority="3" dxfId="3" stopIfTrue="1">
      <formula>MOD((ROW()),2)=1</formula>
    </cfRule>
  </conditionalFormatting>
  <conditionalFormatting sqref="B21:Y31 B34:Y44 B8:Y18 B60:Y70 B47:Y57 B73:Y83 B86:Y96">
    <cfRule type="expression" priority="4" dxfId="1" stopIfTrue="1">
      <formula>MOD(ROW(),2)=0</formula>
    </cfRule>
    <cfRule type="expression" priority="5" dxfId="2" stopIfTrue="1">
      <formula>MOD(ROW(),2)=1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indexed="53"/>
  </sheetPr>
  <dimension ref="A1:CF233"/>
  <sheetViews>
    <sheetView workbookViewId="0" topLeftCell="A1">
      <pane ySplit="5" topLeftCell="BM6" activePane="bottomLeft" state="frozen"/>
      <selection pane="topLeft" activeCell="A1" sqref="A1"/>
      <selection pane="bottomLeft" activeCell="G2" sqref="G2"/>
    </sheetView>
  </sheetViews>
  <sheetFormatPr defaultColWidth="9.00390625" defaultRowHeight="12.75"/>
  <cols>
    <col min="1" max="1" width="1.75390625" style="0" customWidth="1"/>
    <col min="2" max="2" width="4.00390625" style="0" bestFit="1" customWidth="1"/>
    <col min="3" max="3" width="6.75390625" style="0" bestFit="1" customWidth="1"/>
    <col min="4" max="4" width="6.00390625" style="0" bestFit="1" customWidth="1"/>
    <col min="5" max="5" width="8.125" style="0" bestFit="1" customWidth="1"/>
    <col min="6" max="6" width="7.75390625" style="0" bestFit="1" customWidth="1"/>
    <col min="7" max="7" width="9.75390625" style="0" bestFit="1" customWidth="1"/>
    <col min="8" max="8" width="5.75390625" style="20" bestFit="1" customWidth="1"/>
    <col min="9" max="9" width="8.125" style="0" bestFit="1" customWidth="1"/>
    <col min="10" max="10" width="7.75390625" style="0" bestFit="1" customWidth="1"/>
    <col min="11" max="11" width="7.75390625" style="135" bestFit="1" customWidth="1"/>
    <col min="12" max="12" width="16.375" style="0" bestFit="1" customWidth="1"/>
    <col min="13" max="13" width="13.00390625" style="0" bestFit="1" customWidth="1"/>
    <col min="14" max="14" width="11.875" style="0" bestFit="1" customWidth="1"/>
    <col min="15" max="15" width="15.25390625" style="0" bestFit="1" customWidth="1"/>
    <col min="16" max="16" width="1.12109375" style="0" customWidth="1"/>
    <col min="17" max="17" width="3.25390625" style="200" customWidth="1"/>
    <col min="18" max="18" width="5.00390625" style="200" customWidth="1"/>
    <col min="19" max="19" width="8.625" style="200" customWidth="1"/>
    <col min="20" max="56" width="3.00390625" style="0" customWidth="1"/>
    <col min="57" max="74" width="4.75390625" style="0" customWidth="1"/>
  </cols>
  <sheetData>
    <row r="1" spans="1:74" ht="7.5" customHeight="1">
      <c r="A1" s="2"/>
      <c r="B1" s="2"/>
      <c r="C1" s="2"/>
      <c r="D1" s="3"/>
      <c r="E1" s="3"/>
      <c r="F1" s="3"/>
      <c r="G1" s="3"/>
      <c r="H1" s="3"/>
      <c r="I1" s="2"/>
      <c r="J1" s="2"/>
      <c r="K1" s="127"/>
      <c r="L1" s="2"/>
      <c r="M1" s="2"/>
      <c r="N1" s="2"/>
      <c r="O1" s="2"/>
      <c r="P1" s="2"/>
      <c r="Q1" s="172"/>
      <c r="R1" s="172"/>
      <c r="S1" s="17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2">
      <c r="A2" s="4"/>
      <c r="B2" s="126" t="s">
        <v>1068</v>
      </c>
      <c r="C2" s="10"/>
      <c r="D2" s="10"/>
      <c r="E2" s="10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172"/>
      <c r="R2" s="172"/>
      <c r="S2" s="17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6" customHeight="1">
      <c r="A3" s="2"/>
      <c r="B3" s="2"/>
      <c r="C3" s="2"/>
      <c r="D3" s="3"/>
      <c r="E3" s="3"/>
      <c r="F3" s="3"/>
      <c r="G3" s="3"/>
      <c r="H3" s="3"/>
      <c r="I3" s="2"/>
      <c r="J3" s="2"/>
      <c r="K3" s="128"/>
      <c r="L3" s="2"/>
      <c r="M3" s="2"/>
      <c r="N3" s="2"/>
      <c r="O3" s="2"/>
      <c r="P3" s="3"/>
      <c r="Q3" s="172"/>
      <c r="R3" s="172"/>
      <c r="S3" s="1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84" s="15" customFormat="1" ht="12">
      <c r="A4" s="9"/>
      <c r="B4" s="290" t="s">
        <v>1646</v>
      </c>
      <c r="C4" s="272" t="s">
        <v>1061</v>
      </c>
      <c r="D4" s="273" t="s">
        <v>859</v>
      </c>
      <c r="E4" s="291" t="s">
        <v>872</v>
      </c>
      <c r="F4" s="271"/>
      <c r="G4" s="271"/>
      <c r="H4" s="271"/>
      <c r="I4" s="291" t="s">
        <v>878</v>
      </c>
      <c r="J4" s="271"/>
      <c r="K4" s="271"/>
      <c r="L4" s="271"/>
      <c r="M4" s="271"/>
      <c r="N4" s="291" t="s">
        <v>1069</v>
      </c>
      <c r="O4" s="277"/>
      <c r="P4" s="2"/>
      <c r="Q4" s="172"/>
      <c r="R4" s="172"/>
      <c r="S4" s="17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</row>
    <row r="5" spans="1:84" s="15" customFormat="1" ht="12">
      <c r="A5" s="9"/>
      <c r="B5" s="290"/>
      <c r="C5" s="272"/>
      <c r="D5" s="273"/>
      <c r="E5" s="140" t="s">
        <v>1071</v>
      </c>
      <c r="F5" s="129" t="s">
        <v>1070</v>
      </c>
      <c r="G5" s="129" t="s">
        <v>1071</v>
      </c>
      <c r="H5" s="139" t="s">
        <v>1072</v>
      </c>
      <c r="I5" s="140" t="s">
        <v>1071</v>
      </c>
      <c r="J5" s="129" t="s">
        <v>1072</v>
      </c>
      <c r="K5" s="129" t="s">
        <v>1070</v>
      </c>
      <c r="L5" s="129" t="s">
        <v>1071</v>
      </c>
      <c r="M5" s="139" t="s">
        <v>1072</v>
      </c>
      <c r="N5" s="140" t="s">
        <v>1071</v>
      </c>
      <c r="O5" s="129" t="s">
        <v>1072</v>
      </c>
      <c r="P5" s="2"/>
      <c r="Q5" s="172"/>
      <c r="R5" s="172"/>
      <c r="S5" s="17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</row>
    <row r="6" spans="1:84" s="15" customFormat="1" ht="12" customHeight="1">
      <c r="A6" s="9"/>
      <c r="B6" s="287">
        <v>1</v>
      </c>
      <c r="C6" s="313" t="s">
        <v>879</v>
      </c>
      <c r="D6" s="283" t="s">
        <v>1073</v>
      </c>
      <c r="E6" s="274" t="s">
        <v>227</v>
      </c>
      <c r="F6" s="308" t="s">
        <v>1074</v>
      </c>
      <c r="G6" s="284" t="s">
        <v>1772</v>
      </c>
      <c r="H6" s="311" t="s">
        <v>1075</v>
      </c>
      <c r="I6" s="274" t="s">
        <v>882</v>
      </c>
      <c r="J6" s="279" t="s">
        <v>1152</v>
      </c>
      <c r="K6" s="130" t="s">
        <v>1083</v>
      </c>
      <c r="L6" s="131" t="s">
        <v>1076</v>
      </c>
      <c r="M6" s="132" t="s">
        <v>1077</v>
      </c>
      <c r="N6" s="144" t="s">
        <v>1078</v>
      </c>
      <c r="O6" s="132" t="s">
        <v>1794</v>
      </c>
      <c r="P6" s="2"/>
      <c r="Q6" s="172"/>
      <c r="R6" s="172"/>
      <c r="S6" s="17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</row>
    <row r="7" spans="1:84" s="15" customFormat="1" ht="12">
      <c r="A7" s="9"/>
      <c r="B7" s="287"/>
      <c r="C7" s="314"/>
      <c r="D7" s="283"/>
      <c r="E7" s="275"/>
      <c r="F7" s="309"/>
      <c r="G7" s="285"/>
      <c r="H7" s="312"/>
      <c r="I7" s="278"/>
      <c r="J7" s="280"/>
      <c r="K7" s="130" t="s">
        <v>60</v>
      </c>
      <c r="L7" s="131" t="s">
        <v>1795</v>
      </c>
      <c r="M7" s="132" t="s">
        <v>1796</v>
      </c>
      <c r="N7" s="144" t="s">
        <v>1080</v>
      </c>
      <c r="O7" s="132" t="s">
        <v>1797</v>
      </c>
      <c r="P7" s="2"/>
      <c r="Q7" s="172"/>
      <c r="R7" s="172"/>
      <c r="S7" s="17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</row>
    <row r="8" spans="1:84" s="15" customFormat="1" ht="12" customHeight="1">
      <c r="A8" s="9"/>
      <c r="B8" s="287"/>
      <c r="C8" s="314"/>
      <c r="D8" s="283"/>
      <c r="E8" s="275"/>
      <c r="F8" s="310" t="s">
        <v>1798</v>
      </c>
      <c r="G8" s="286" t="s">
        <v>1773</v>
      </c>
      <c r="H8" s="311" t="s">
        <v>1799</v>
      </c>
      <c r="I8" s="274" t="s">
        <v>883</v>
      </c>
      <c r="J8" s="279" t="s">
        <v>1156</v>
      </c>
      <c r="K8" s="130" t="s">
        <v>1800</v>
      </c>
      <c r="L8" s="131" t="s">
        <v>1801</v>
      </c>
      <c r="M8" s="132" t="s">
        <v>1802</v>
      </c>
      <c r="N8" s="144" t="s">
        <v>1084</v>
      </c>
      <c r="O8" s="132" t="s">
        <v>1803</v>
      </c>
      <c r="P8" s="2"/>
      <c r="Q8" s="172"/>
      <c r="R8" s="172"/>
      <c r="S8" s="17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</row>
    <row r="9" spans="1:84" s="15" customFormat="1" ht="12">
      <c r="A9" s="9"/>
      <c r="B9" s="288"/>
      <c r="C9" s="282"/>
      <c r="D9" s="312"/>
      <c r="E9" s="276"/>
      <c r="F9" s="309"/>
      <c r="G9" s="285"/>
      <c r="H9" s="312"/>
      <c r="I9" s="278"/>
      <c r="J9" s="280"/>
      <c r="K9" s="141" t="s">
        <v>1804</v>
      </c>
      <c r="L9" s="142" t="s">
        <v>1805</v>
      </c>
      <c r="M9" s="143" t="s">
        <v>1806</v>
      </c>
      <c r="N9" s="145" t="s">
        <v>1807</v>
      </c>
      <c r="O9" s="143" t="s">
        <v>1808</v>
      </c>
      <c r="P9" s="2"/>
      <c r="Q9" s="172"/>
      <c r="R9" s="172"/>
      <c r="S9" s="17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</row>
    <row r="10" spans="1:84" s="15" customFormat="1" ht="4.5" customHeight="1">
      <c r="A10" s="9"/>
      <c r="B10" s="133"/>
      <c r="C10" s="133"/>
      <c r="D10" s="133"/>
      <c r="E10" s="133"/>
      <c r="F10" s="133"/>
      <c r="G10" s="133"/>
      <c r="H10" s="123"/>
      <c r="I10" s="133"/>
      <c r="J10" s="133"/>
      <c r="K10" s="133"/>
      <c r="L10" s="133"/>
      <c r="M10" s="133"/>
      <c r="N10" s="133"/>
      <c r="O10" s="133"/>
      <c r="P10" s="2"/>
      <c r="Q10" s="172"/>
      <c r="R10" s="172"/>
      <c r="S10" s="17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:84" s="15" customFormat="1" ht="12" customHeight="1">
      <c r="A11" s="9"/>
      <c r="B11" s="287">
        <v>2</v>
      </c>
      <c r="C11" s="313" t="s">
        <v>879</v>
      </c>
      <c r="D11" s="283" t="s">
        <v>1086</v>
      </c>
      <c r="E11" s="274" t="s">
        <v>228</v>
      </c>
      <c r="F11" s="308" t="s">
        <v>82</v>
      </c>
      <c r="G11" s="284" t="s">
        <v>229</v>
      </c>
      <c r="H11" s="311" t="s">
        <v>1809</v>
      </c>
      <c r="I11" s="274" t="s">
        <v>230</v>
      </c>
      <c r="J11" s="279" t="s">
        <v>231</v>
      </c>
      <c r="K11" s="130" t="s">
        <v>83</v>
      </c>
      <c r="L11" s="131" t="s">
        <v>1810</v>
      </c>
      <c r="M11" s="132" t="s">
        <v>1811</v>
      </c>
      <c r="N11" s="144" t="s">
        <v>1058</v>
      </c>
      <c r="O11" s="132" t="s">
        <v>1812</v>
      </c>
      <c r="P11" s="2"/>
      <c r="Q11" s="172"/>
      <c r="R11" s="172"/>
      <c r="S11" s="17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84" s="15" customFormat="1" ht="12">
      <c r="A12" s="9"/>
      <c r="B12" s="287"/>
      <c r="C12" s="314"/>
      <c r="D12" s="283"/>
      <c r="E12" s="275"/>
      <c r="F12" s="309"/>
      <c r="G12" s="285"/>
      <c r="H12" s="312"/>
      <c r="I12" s="278"/>
      <c r="J12" s="280"/>
      <c r="K12" s="130" t="s">
        <v>84</v>
      </c>
      <c r="L12" s="131" t="s">
        <v>1813</v>
      </c>
      <c r="M12" s="132" t="s">
        <v>1814</v>
      </c>
      <c r="N12" s="144" t="s">
        <v>1059</v>
      </c>
      <c r="O12" s="132" t="s">
        <v>232</v>
      </c>
      <c r="P12" s="2"/>
      <c r="Q12" s="172"/>
      <c r="R12" s="172"/>
      <c r="S12" s="17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:84" s="15" customFormat="1" ht="12" customHeight="1">
      <c r="A13" s="9"/>
      <c r="B13" s="287"/>
      <c r="C13" s="314"/>
      <c r="D13" s="283"/>
      <c r="E13" s="275"/>
      <c r="F13" s="310" t="s">
        <v>233</v>
      </c>
      <c r="G13" s="286" t="s">
        <v>1774</v>
      </c>
      <c r="H13" s="311" t="s">
        <v>234</v>
      </c>
      <c r="I13" s="274" t="s">
        <v>235</v>
      </c>
      <c r="J13" s="279" t="s">
        <v>236</v>
      </c>
      <c r="K13" s="130" t="s">
        <v>237</v>
      </c>
      <c r="L13" s="131" t="s">
        <v>238</v>
      </c>
      <c r="M13" s="132" t="s">
        <v>239</v>
      </c>
      <c r="N13" s="144" t="s">
        <v>654</v>
      </c>
      <c r="O13" s="132" t="s">
        <v>1088</v>
      </c>
      <c r="P13" s="2"/>
      <c r="Q13" s="172"/>
      <c r="R13" s="172"/>
      <c r="S13" s="17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84" s="15" customFormat="1" ht="12">
      <c r="A14" s="9"/>
      <c r="B14" s="288"/>
      <c r="C14" s="282"/>
      <c r="D14" s="312"/>
      <c r="E14" s="276"/>
      <c r="F14" s="309"/>
      <c r="G14" s="285"/>
      <c r="H14" s="312"/>
      <c r="I14" s="278"/>
      <c r="J14" s="280"/>
      <c r="K14" s="141" t="s">
        <v>655</v>
      </c>
      <c r="L14" s="142" t="s">
        <v>656</v>
      </c>
      <c r="M14" s="143" t="s">
        <v>657</v>
      </c>
      <c r="N14" s="145" t="s">
        <v>658</v>
      </c>
      <c r="O14" s="143" t="s">
        <v>659</v>
      </c>
      <c r="P14" s="2"/>
      <c r="Q14" s="172"/>
      <c r="R14" s="172"/>
      <c r="S14" s="17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</row>
    <row r="15" spans="1:84" s="15" customFormat="1" ht="4.5" customHeight="1">
      <c r="A15" s="9"/>
      <c r="B15" s="133"/>
      <c r="C15" s="133"/>
      <c r="D15" s="133"/>
      <c r="E15" s="133"/>
      <c r="F15" s="133"/>
      <c r="G15" s="133"/>
      <c r="H15" s="123"/>
      <c r="I15" s="133"/>
      <c r="J15" s="133"/>
      <c r="K15" s="133"/>
      <c r="L15" s="133"/>
      <c r="M15" s="133"/>
      <c r="N15" s="133"/>
      <c r="O15" s="133"/>
      <c r="P15" s="2"/>
      <c r="Q15" s="172"/>
      <c r="R15" s="172"/>
      <c r="S15" s="17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</row>
    <row r="16" spans="1:84" s="15" customFormat="1" ht="12" customHeight="1">
      <c r="A16" s="9"/>
      <c r="B16" s="287">
        <v>3</v>
      </c>
      <c r="C16" s="313" t="s">
        <v>879</v>
      </c>
      <c r="D16" s="283" t="s">
        <v>1089</v>
      </c>
      <c r="E16" s="274" t="s">
        <v>660</v>
      </c>
      <c r="F16" s="308" t="s">
        <v>82</v>
      </c>
      <c r="G16" s="284" t="s">
        <v>661</v>
      </c>
      <c r="H16" s="311" t="s">
        <v>1815</v>
      </c>
      <c r="I16" s="274" t="s">
        <v>618</v>
      </c>
      <c r="J16" s="279" t="s">
        <v>619</v>
      </c>
      <c r="K16" s="130" t="s">
        <v>83</v>
      </c>
      <c r="L16" s="131" t="s">
        <v>1816</v>
      </c>
      <c r="M16" s="132" t="s">
        <v>755</v>
      </c>
      <c r="N16" s="144" t="s">
        <v>1090</v>
      </c>
      <c r="O16" s="132" t="s">
        <v>1817</v>
      </c>
      <c r="P16" s="2"/>
      <c r="Q16" s="172"/>
      <c r="R16" s="172"/>
      <c r="S16" s="17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</row>
    <row r="17" spans="1:84" s="15" customFormat="1" ht="12">
      <c r="A17" s="9"/>
      <c r="B17" s="287"/>
      <c r="C17" s="314"/>
      <c r="D17" s="283"/>
      <c r="E17" s="275"/>
      <c r="F17" s="309"/>
      <c r="G17" s="285"/>
      <c r="H17" s="312"/>
      <c r="I17" s="278"/>
      <c r="J17" s="280"/>
      <c r="K17" s="130" t="s">
        <v>60</v>
      </c>
      <c r="L17" s="131" t="s">
        <v>756</v>
      </c>
      <c r="M17" s="132" t="s">
        <v>1818</v>
      </c>
      <c r="N17" s="144" t="s">
        <v>1819</v>
      </c>
      <c r="O17" s="132" t="s">
        <v>1820</v>
      </c>
      <c r="P17" s="2"/>
      <c r="Q17" s="172"/>
      <c r="R17" s="172"/>
      <c r="S17" s="17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</row>
    <row r="18" spans="1:84" s="15" customFormat="1" ht="12" customHeight="1">
      <c r="A18" s="9"/>
      <c r="B18" s="287"/>
      <c r="C18" s="314"/>
      <c r="D18" s="283"/>
      <c r="E18" s="275"/>
      <c r="F18" s="310" t="s">
        <v>61</v>
      </c>
      <c r="G18" s="286" t="s">
        <v>757</v>
      </c>
      <c r="H18" s="311" t="s">
        <v>1821</v>
      </c>
      <c r="I18" s="274" t="s">
        <v>758</v>
      </c>
      <c r="J18" s="279" t="s">
        <v>759</v>
      </c>
      <c r="K18" s="130" t="s">
        <v>59</v>
      </c>
      <c r="L18" s="131" t="s">
        <v>760</v>
      </c>
      <c r="M18" s="132" t="s">
        <v>1822</v>
      </c>
      <c r="N18" s="144" t="s">
        <v>1093</v>
      </c>
      <c r="O18" s="132" t="s">
        <v>1823</v>
      </c>
      <c r="P18" s="2"/>
      <c r="Q18" s="172"/>
      <c r="R18" s="172"/>
      <c r="S18" s="17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</row>
    <row r="19" spans="1:84" s="15" customFormat="1" ht="12.75">
      <c r="A19" s="9"/>
      <c r="B19" s="288"/>
      <c r="C19" s="282"/>
      <c r="D19" s="312"/>
      <c r="E19" s="276"/>
      <c r="F19" s="309"/>
      <c r="G19" s="285"/>
      <c r="H19" s="312"/>
      <c r="I19" s="278"/>
      <c r="J19" s="280"/>
      <c r="K19" s="141" t="s">
        <v>60</v>
      </c>
      <c r="L19" s="142" t="s">
        <v>761</v>
      </c>
      <c r="M19" s="143" t="s">
        <v>1824</v>
      </c>
      <c r="N19" s="145" t="s">
        <v>1825</v>
      </c>
      <c r="O19" s="143" t="s">
        <v>1826</v>
      </c>
      <c r="P19" s="2"/>
      <c r="Q19" s="172"/>
      <c r="R19" s="172"/>
      <c r="S19" s="17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</row>
    <row r="20" spans="1:84" s="15" customFormat="1" ht="4.5" customHeight="1">
      <c r="A20" s="9"/>
      <c r="B20" s="133"/>
      <c r="C20" s="133"/>
      <c r="D20" s="133"/>
      <c r="E20" s="133"/>
      <c r="F20" s="133"/>
      <c r="G20" s="133"/>
      <c r="H20" s="123"/>
      <c r="I20" s="133"/>
      <c r="J20" s="133"/>
      <c r="K20" s="133"/>
      <c r="L20" s="133"/>
      <c r="M20" s="133"/>
      <c r="N20" s="133"/>
      <c r="O20" s="133"/>
      <c r="P20" s="2"/>
      <c r="Q20" s="172"/>
      <c r="R20" s="172"/>
      <c r="S20" s="17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</row>
    <row r="21" spans="1:84" s="15" customFormat="1" ht="12" customHeight="1">
      <c r="A21" s="9"/>
      <c r="B21" s="287">
        <v>4</v>
      </c>
      <c r="C21" s="313" t="s">
        <v>879</v>
      </c>
      <c r="D21" s="283" t="s">
        <v>1094</v>
      </c>
      <c r="E21" s="274" t="s">
        <v>762</v>
      </c>
      <c r="F21" s="308" t="s">
        <v>58</v>
      </c>
      <c r="G21" s="284" t="s">
        <v>763</v>
      </c>
      <c r="H21" s="311" t="s">
        <v>1827</v>
      </c>
      <c r="I21" s="274" t="s">
        <v>764</v>
      </c>
      <c r="J21" s="279" t="s">
        <v>765</v>
      </c>
      <c r="K21" s="130" t="s">
        <v>59</v>
      </c>
      <c r="L21" s="131" t="s">
        <v>1828</v>
      </c>
      <c r="M21" s="132" t="s">
        <v>1829</v>
      </c>
      <c r="N21" s="144" t="s">
        <v>1360</v>
      </c>
      <c r="O21" s="132" t="s">
        <v>1361</v>
      </c>
      <c r="P21" s="2"/>
      <c r="Q21" s="203"/>
      <c r="R21" s="172"/>
      <c r="S21" s="17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</row>
    <row r="22" spans="1:84" s="15" customFormat="1" ht="12.75">
      <c r="A22" s="9"/>
      <c r="B22" s="287"/>
      <c r="C22" s="314"/>
      <c r="D22" s="283"/>
      <c r="E22" s="275"/>
      <c r="F22" s="309"/>
      <c r="G22" s="285"/>
      <c r="H22" s="312"/>
      <c r="I22" s="278"/>
      <c r="J22" s="280"/>
      <c r="K22" s="130" t="s">
        <v>84</v>
      </c>
      <c r="L22" s="131" t="s">
        <v>1830</v>
      </c>
      <c r="M22" s="132" t="s">
        <v>1831</v>
      </c>
      <c r="N22" s="144" t="s">
        <v>385</v>
      </c>
      <c r="O22" s="132" t="s">
        <v>1363</v>
      </c>
      <c r="P22" s="2"/>
      <c r="Q22" s="172"/>
      <c r="R22" s="172"/>
      <c r="S22" s="17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</row>
    <row r="23" spans="1:84" s="15" customFormat="1" ht="12" customHeight="1">
      <c r="A23" s="9"/>
      <c r="B23" s="287"/>
      <c r="C23" s="314"/>
      <c r="D23" s="283"/>
      <c r="E23" s="275"/>
      <c r="F23" s="310" t="s">
        <v>1081</v>
      </c>
      <c r="G23" s="286" t="s">
        <v>766</v>
      </c>
      <c r="H23" s="311" t="s">
        <v>767</v>
      </c>
      <c r="I23" s="274" t="s">
        <v>768</v>
      </c>
      <c r="J23" s="279" t="s">
        <v>1459</v>
      </c>
      <c r="K23" s="130" t="s">
        <v>237</v>
      </c>
      <c r="L23" s="131" t="s">
        <v>1364</v>
      </c>
      <c r="M23" s="132" t="s">
        <v>1365</v>
      </c>
      <c r="N23" s="144" t="s">
        <v>386</v>
      </c>
      <c r="O23" s="132" t="s">
        <v>1507</v>
      </c>
      <c r="P23" s="2"/>
      <c r="Q23" s="203" t="s">
        <v>117</v>
      </c>
      <c r="R23" s="172"/>
      <c r="S23" s="17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</row>
    <row r="24" spans="1:84" s="15" customFormat="1" ht="12.75">
      <c r="A24" s="9"/>
      <c r="B24" s="288"/>
      <c r="C24" s="282"/>
      <c r="D24" s="312"/>
      <c r="E24" s="276"/>
      <c r="F24" s="309"/>
      <c r="G24" s="285"/>
      <c r="H24" s="312"/>
      <c r="I24" s="278"/>
      <c r="J24" s="280"/>
      <c r="K24" s="141" t="s">
        <v>60</v>
      </c>
      <c r="L24" s="142" t="s">
        <v>120</v>
      </c>
      <c r="M24" s="143" t="s">
        <v>625</v>
      </c>
      <c r="N24" s="145" t="s">
        <v>1366</v>
      </c>
      <c r="O24" s="143" t="s">
        <v>1508</v>
      </c>
      <c r="P24" s="2"/>
      <c r="Q24" s="203" t="s">
        <v>112</v>
      </c>
      <c r="R24" s="198"/>
      <c r="S24" s="198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</row>
    <row r="25" spans="1:84" s="15" customFormat="1" ht="4.5" customHeight="1">
      <c r="A25" s="9"/>
      <c r="B25" s="133"/>
      <c r="C25" s="133"/>
      <c r="D25" s="133"/>
      <c r="E25" s="133"/>
      <c r="F25" s="133"/>
      <c r="G25" s="133"/>
      <c r="H25" s="123"/>
      <c r="I25" s="133"/>
      <c r="J25" s="133"/>
      <c r="K25" s="133"/>
      <c r="L25" s="133"/>
      <c r="M25" s="133"/>
      <c r="N25" s="133"/>
      <c r="O25" s="133"/>
      <c r="P25" s="2"/>
      <c r="Q25" s="172"/>
      <c r="R25" s="172"/>
      <c r="S25" s="17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</row>
    <row r="26" spans="1:84" s="15" customFormat="1" ht="12" customHeight="1">
      <c r="A26" s="9"/>
      <c r="B26" s="287">
        <v>5</v>
      </c>
      <c r="C26" s="313" t="s">
        <v>879</v>
      </c>
      <c r="D26" s="283" t="s">
        <v>1367</v>
      </c>
      <c r="E26" s="274"/>
      <c r="F26" s="308" t="s">
        <v>82</v>
      </c>
      <c r="G26" s="284"/>
      <c r="H26" s="311"/>
      <c r="I26" s="274"/>
      <c r="J26" s="279"/>
      <c r="K26" s="130" t="s">
        <v>83</v>
      </c>
      <c r="L26" s="131"/>
      <c r="M26" s="132"/>
      <c r="N26" s="144"/>
      <c r="O26" s="132"/>
      <c r="P26" s="2"/>
      <c r="Q26" s="172"/>
      <c r="R26" s="172"/>
      <c r="S26" s="17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</row>
    <row r="27" spans="1:84" s="15" customFormat="1" ht="12.75">
      <c r="A27" s="9"/>
      <c r="B27" s="287"/>
      <c r="C27" s="314"/>
      <c r="D27" s="283"/>
      <c r="E27" s="275"/>
      <c r="F27" s="309"/>
      <c r="G27" s="285"/>
      <c r="H27" s="312"/>
      <c r="I27" s="278"/>
      <c r="J27" s="280"/>
      <c r="K27" s="130" t="s">
        <v>84</v>
      </c>
      <c r="L27" s="131"/>
      <c r="M27" s="132"/>
      <c r="N27" s="144"/>
      <c r="O27" s="132"/>
      <c r="P27" s="2"/>
      <c r="Q27" s="172"/>
      <c r="R27" s="172"/>
      <c r="S27" s="17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</row>
    <row r="28" spans="1:84" s="15" customFormat="1" ht="12" customHeight="1">
      <c r="A28" s="9"/>
      <c r="B28" s="287"/>
      <c r="C28" s="314"/>
      <c r="D28" s="283"/>
      <c r="E28" s="275"/>
      <c r="F28" s="310" t="s">
        <v>85</v>
      </c>
      <c r="G28" s="286"/>
      <c r="H28" s="311"/>
      <c r="I28" s="274"/>
      <c r="J28" s="279"/>
      <c r="K28" s="130" t="s">
        <v>83</v>
      </c>
      <c r="L28" s="131"/>
      <c r="M28" s="132"/>
      <c r="N28" s="144"/>
      <c r="O28" s="132"/>
      <c r="P28" s="2"/>
      <c r="Q28" s="172"/>
      <c r="R28" s="172"/>
      <c r="S28" s="17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</row>
    <row r="29" spans="1:84" s="15" customFormat="1" ht="12">
      <c r="A29" s="9"/>
      <c r="B29" s="288"/>
      <c r="C29" s="282"/>
      <c r="D29" s="312"/>
      <c r="E29" s="276"/>
      <c r="F29" s="309"/>
      <c r="G29" s="285"/>
      <c r="H29" s="312"/>
      <c r="I29" s="278"/>
      <c r="J29" s="280"/>
      <c r="K29" s="141" t="s">
        <v>84</v>
      </c>
      <c r="L29" s="142"/>
      <c r="M29" s="143"/>
      <c r="N29" s="145"/>
      <c r="O29" s="143"/>
      <c r="P29" s="2"/>
      <c r="Q29" s="172"/>
      <c r="R29" s="172"/>
      <c r="S29" s="17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</row>
    <row r="30" spans="1:84" s="15" customFormat="1" ht="4.5" customHeight="1">
      <c r="A30" s="9"/>
      <c r="B30" s="133"/>
      <c r="C30" s="133"/>
      <c r="D30" s="133"/>
      <c r="E30" s="133"/>
      <c r="F30" s="133"/>
      <c r="G30" s="133"/>
      <c r="H30" s="123"/>
      <c r="I30" s="133"/>
      <c r="J30" s="133"/>
      <c r="K30" s="133"/>
      <c r="L30" s="133"/>
      <c r="M30" s="133"/>
      <c r="N30" s="133"/>
      <c r="O30" s="133"/>
      <c r="P30" s="2"/>
      <c r="Q30" s="172"/>
      <c r="R30" s="172"/>
      <c r="S30" s="17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</row>
    <row r="31" spans="1:84" s="15" customFormat="1" ht="12" customHeight="1">
      <c r="A31" s="9"/>
      <c r="B31" s="289">
        <v>6</v>
      </c>
      <c r="C31" s="313" t="s">
        <v>879</v>
      </c>
      <c r="D31" s="311" t="s">
        <v>1368</v>
      </c>
      <c r="E31" s="274" t="s">
        <v>873</v>
      </c>
      <c r="F31" s="310" t="s">
        <v>1074</v>
      </c>
      <c r="G31" s="286" t="s">
        <v>1775</v>
      </c>
      <c r="H31" s="311" t="s">
        <v>1815</v>
      </c>
      <c r="I31" s="274" t="s">
        <v>884</v>
      </c>
      <c r="J31" s="279" t="s">
        <v>1157</v>
      </c>
      <c r="K31" s="130" t="s">
        <v>1832</v>
      </c>
      <c r="L31" s="131" t="s">
        <v>1699</v>
      </c>
      <c r="M31" s="132" t="s">
        <v>1666</v>
      </c>
      <c r="N31" s="144" t="s">
        <v>1697</v>
      </c>
      <c r="O31" s="132" t="s">
        <v>1091</v>
      </c>
      <c r="P31" s="2"/>
      <c r="Q31" s="198"/>
      <c r="R31" s="172"/>
      <c r="S31" s="17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</row>
    <row r="32" spans="1:84" s="15" customFormat="1" ht="12">
      <c r="A32" s="9"/>
      <c r="B32" s="287"/>
      <c r="C32" s="314"/>
      <c r="D32" s="283"/>
      <c r="E32" s="275"/>
      <c r="F32" s="309"/>
      <c r="G32" s="285"/>
      <c r="H32" s="312"/>
      <c r="I32" s="278"/>
      <c r="J32" s="280"/>
      <c r="K32" s="130" t="s">
        <v>1079</v>
      </c>
      <c r="L32" s="131" t="s">
        <v>1690</v>
      </c>
      <c r="M32" s="132" t="s">
        <v>1667</v>
      </c>
      <c r="N32" s="144" t="s">
        <v>1698</v>
      </c>
      <c r="O32" s="132" t="s">
        <v>1668</v>
      </c>
      <c r="P32" s="2"/>
      <c r="Q32" s="198"/>
      <c r="R32" s="198" t="s">
        <v>115</v>
      </c>
      <c r="S32" s="17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</row>
    <row r="33" spans="1:84" s="15" customFormat="1" ht="12" customHeight="1">
      <c r="A33" s="9"/>
      <c r="B33" s="287"/>
      <c r="C33" s="314"/>
      <c r="D33" s="283"/>
      <c r="E33" s="275"/>
      <c r="F33" s="310" t="s">
        <v>1081</v>
      </c>
      <c r="G33" s="286" t="s">
        <v>226</v>
      </c>
      <c r="H33" s="311" t="s">
        <v>1827</v>
      </c>
      <c r="I33" s="274" t="s">
        <v>885</v>
      </c>
      <c r="J33" s="279" t="s">
        <v>1154</v>
      </c>
      <c r="K33" s="130" t="s">
        <v>1832</v>
      </c>
      <c r="L33" s="131" t="s">
        <v>1691</v>
      </c>
      <c r="M33" s="132" t="s">
        <v>1669</v>
      </c>
      <c r="N33" s="144" t="s">
        <v>1060</v>
      </c>
      <c r="O33" s="132" t="s">
        <v>1670</v>
      </c>
      <c r="P33" s="2"/>
      <c r="Q33" s="172"/>
      <c r="R33" s="172"/>
      <c r="S33" s="17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</row>
    <row r="34" spans="1:84" s="15" customFormat="1" ht="12">
      <c r="A34" s="9"/>
      <c r="B34" s="288"/>
      <c r="C34" s="282"/>
      <c r="D34" s="312"/>
      <c r="E34" s="276"/>
      <c r="F34" s="309"/>
      <c r="G34" s="285"/>
      <c r="H34" s="312"/>
      <c r="I34" s="278"/>
      <c r="J34" s="280"/>
      <c r="K34" s="130" t="s">
        <v>1833</v>
      </c>
      <c r="L34" s="131" t="s">
        <v>1692</v>
      </c>
      <c r="M34" s="132" t="s">
        <v>1694</v>
      </c>
      <c r="N34" s="145" t="s">
        <v>1696</v>
      </c>
      <c r="O34" s="132" t="s">
        <v>1695</v>
      </c>
      <c r="P34" s="2"/>
      <c r="Q34" s="172"/>
      <c r="R34" s="198" t="s">
        <v>1201</v>
      </c>
      <c r="S34" s="17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</row>
    <row r="35" spans="1:84" s="15" customFormat="1" ht="3" customHeight="1">
      <c r="A35" s="9"/>
      <c r="B35" s="136"/>
      <c r="C35" s="136"/>
      <c r="D35" s="136"/>
      <c r="E35" s="136"/>
      <c r="F35" s="136"/>
      <c r="G35" s="136"/>
      <c r="H35" s="201"/>
      <c r="I35" s="136"/>
      <c r="J35" s="136"/>
      <c r="K35" s="136"/>
      <c r="L35" s="136"/>
      <c r="M35" s="136"/>
      <c r="N35" s="136"/>
      <c r="O35" s="136"/>
      <c r="P35" s="2"/>
      <c r="Q35" s="172"/>
      <c r="R35" s="172"/>
      <c r="S35" s="17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</row>
    <row r="36" spans="1:84" s="15" customFormat="1" ht="3" customHeight="1">
      <c r="A36" s="9"/>
      <c r="B36" s="137"/>
      <c r="C36" s="137"/>
      <c r="D36" s="137"/>
      <c r="E36" s="137"/>
      <c r="F36" s="137"/>
      <c r="G36" s="137"/>
      <c r="H36" s="202"/>
      <c r="I36" s="137"/>
      <c r="J36" s="137"/>
      <c r="K36" s="137"/>
      <c r="L36" s="137"/>
      <c r="M36" s="137"/>
      <c r="N36" s="137"/>
      <c r="O36" s="137"/>
      <c r="P36" s="2"/>
      <c r="Q36" s="172"/>
      <c r="R36" s="172"/>
      <c r="S36" s="17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</row>
    <row r="37" spans="1:84" s="15" customFormat="1" ht="12" customHeight="1">
      <c r="A37" s="9"/>
      <c r="B37" s="287">
        <v>7</v>
      </c>
      <c r="C37" s="313" t="s">
        <v>880</v>
      </c>
      <c r="D37" s="283" t="s">
        <v>1369</v>
      </c>
      <c r="E37" s="274" t="s">
        <v>874</v>
      </c>
      <c r="F37" s="308" t="s">
        <v>1074</v>
      </c>
      <c r="G37" s="284" t="s">
        <v>1776</v>
      </c>
      <c r="H37" s="311" t="s">
        <v>1095</v>
      </c>
      <c r="I37" s="274" t="s">
        <v>1158</v>
      </c>
      <c r="J37" s="279" t="s">
        <v>1154</v>
      </c>
      <c r="K37" s="130" t="s">
        <v>1083</v>
      </c>
      <c r="L37" s="131" t="s">
        <v>1370</v>
      </c>
      <c r="M37" s="132" t="s">
        <v>1359</v>
      </c>
      <c r="N37" s="144" t="s">
        <v>1371</v>
      </c>
      <c r="O37" s="132" t="s">
        <v>160</v>
      </c>
      <c r="P37" s="2"/>
      <c r="Q37" s="172"/>
      <c r="R37" s="172"/>
      <c r="S37" s="17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1:84" s="15" customFormat="1" ht="12">
      <c r="A38" s="9"/>
      <c r="B38" s="287"/>
      <c r="C38" s="314"/>
      <c r="D38" s="283"/>
      <c r="E38" s="275"/>
      <c r="F38" s="309"/>
      <c r="G38" s="285"/>
      <c r="H38" s="312"/>
      <c r="I38" s="278"/>
      <c r="J38" s="280"/>
      <c r="K38" s="130" t="s">
        <v>1079</v>
      </c>
      <c r="L38" s="131" t="s">
        <v>52</v>
      </c>
      <c r="M38" s="132" t="s">
        <v>1362</v>
      </c>
      <c r="N38" s="144" t="s">
        <v>865</v>
      </c>
      <c r="O38" s="132" t="s">
        <v>683</v>
      </c>
      <c r="P38" s="2"/>
      <c r="Q38" s="172"/>
      <c r="R38" s="172"/>
      <c r="S38" s="17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spans="1:84" s="15" customFormat="1" ht="12" customHeight="1">
      <c r="A39" s="9"/>
      <c r="B39" s="287"/>
      <c r="C39" s="314"/>
      <c r="D39" s="283"/>
      <c r="E39" s="275"/>
      <c r="F39" s="310" t="s">
        <v>61</v>
      </c>
      <c r="G39" s="286" t="s">
        <v>1777</v>
      </c>
      <c r="H39" s="311" t="s">
        <v>1087</v>
      </c>
      <c r="I39" s="274" t="s">
        <v>886</v>
      </c>
      <c r="J39" s="279" t="s">
        <v>236</v>
      </c>
      <c r="K39" s="130" t="s">
        <v>237</v>
      </c>
      <c r="L39" s="131" t="s">
        <v>54</v>
      </c>
      <c r="M39" s="132" t="s">
        <v>239</v>
      </c>
      <c r="N39" s="144" t="s">
        <v>866</v>
      </c>
      <c r="O39" s="132" t="s">
        <v>684</v>
      </c>
      <c r="P39" s="2"/>
      <c r="Q39" s="172"/>
      <c r="R39" s="172"/>
      <c r="S39" s="17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</row>
    <row r="40" spans="1:84" s="15" customFormat="1" ht="12">
      <c r="A40" s="9"/>
      <c r="B40" s="288"/>
      <c r="C40" s="282"/>
      <c r="D40" s="312"/>
      <c r="E40" s="276"/>
      <c r="F40" s="309"/>
      <c r="G40" s="285"/>
      <c r="H40" s="312"/>
      <c r="I40" s="278"/>
      <c r="J40" s="280"/>
      <c r="K40" s="141" t="s">
        <v>60</v>
      </c>
      <c r="L40" s="142" t="s">
        <v>55</v>
      </c>
      <c r="M40" s="143" t="s">
        <v>657</v>
      </c>
      <c r="N40" s="145" t="s">
        <v>867</v>
      </c>
      <c r="O40" s="143" t="s">
        <v>685</v>
      </c>
      <c r="P40" s="2"/>
      <c r="Q40" s="172"/>
      <c r="R40" s="172"/>
      <c r="S40" s="17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</row>
    <row r="41" spans="1:84" s="15" customFormat="1" ht="4.5" customHeight="1">
      <c r="A41" s="9"/>
      <c r="B41" s="133"/>
      <c r="C41" s="133"/>
      <c r="D41" s="133"/>
      <c r="E41" s="133"/>
      <c r="F41" s="133"/>
      <c r="G41" s="133"/>
      <c r="H41" s="123"/>
      <c r="I41" s="133"/>
      <c r="J41" s="133"/>
      <c r="K41" s="133"/>
      <c r="L41" s="133"/>
      <c r="M41" s="133"/>
      <c r="N41" s="133"/>
      <c r="O41" s="133"/>
      <c r="P41" s="2"/>
      <c r="Q41" s="172"/>
      <c r="R41" s="172"/>
      <c r="S41" s="17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</row>
    <row r="42" spans="1:84" s="15" customFormat="1" ht="12" customHeight="1">
      <c r="A42" s="9"/>
      <c r="B42" s="287">
        <v>8</v>
      </c>
      <c r="C42" s="313" t="s">
        <v>1460</v>
      </c>
      <c r="D42" s="283" t="s">
        <v>57</v>
      </c>
      <c r="E42" s="274" t="s">
        <v>875</v>
      </c>
      <c r="F42" s="308" t="s">
        <v>1074</v>
      </c>
      <c r="G42" s="284" t="s">
        <v>1778</v>
      </c>
      <c r="H42" s="311" t="s">
        <v>1082</v>
      </c>
      <c r="I42" s="274" t="s">
        <v>887</v>
      </c>
      <c r="J42" s="279" t="s">
        <v>687</v>
      </c>
      <c r="K42" s="130" t="s">
        <v>59</v>
      </c>
      <c r="L42" s="131" t="s">
        <v>1758</v>
      </c>
      <c r="M42" s="132" t="s">
        <v>688</v>
      </c>
      <c r="N42" s="144" t="s">
        <v>1762</v>
      </c>
      <c r="O42" s="132" t="s">
        <v>689</v>
      </c>
      <c r="P42" s="2"/>
      <c r="Q42" s="172"/>
      <c r="R42" s="172"/>
      <c r="S42" s="17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</row>
    <row r="43" spans="1:84" s="15" customFormat="1" ht="12">
      <c r="A43" s="9"/>
      <c r="B43" s="287"/>
      <c r="C43" s="314"/>
      <c r="D43" s="283"/>
      <c r="E43" s="275"/>
      <c r="F43" s="309"/>
      <c r="G43" s="285"/>
      <c r="H43" s="312"/>
      <c r="I43" s="278"/>
      <c r="J43" s="280"/>
      <c r="K43" s="130" t="s">
        <v>60</v>
      </c>
      <c r="L43" s="131" t="s">
        <v>690</v>
      </c>
      <c r="M43" s="132" t="s">
        <v>691</v>
      </c>
      <c r="N43" s="144" t="s">
        <v>1761</v>
      </c>
      <c r="O43" s="132" t="s">
        <v>692</v>
      </c>
      <c r="P43" s="2"/>
      <c r="Q43" s="172"/>
      <c r="R43" s="172"/>
      <c r="S43" s="17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</row>
    <row r="44" spans="1:84" s="15" customFormat="1" ht="12" customHeight="1">
      <c r="A44" s="9"/>
      <c r="B44" s="287"/>
      <c r="C44" s="314"/>
      <c r="D44" s="283"/>
      <c r="E44" s="275"/>
      <c r="F44" s="310" t="s">
        <v>61</v>
      </c>
      <c r="G44" s="286" t="s">
        <v>693</v>
      </c>
      <c r="H44" s="311" t="s">
        <v>1835</v>
      </c>
      <c r="I44" s="274" t="s">
        <v>221</v>
      </c>
      <c r="J44" s="279" t="s">
        <v>1153</v>
      </c>
      <c r="K44" s="130" t="s">
        <v>1083</v>
      </c>
      <c r="L44" s="131" t="s">
        <v>222</v>
      </c>
      <c r="M44" s="132" t="s">
        <v>1461</v>
      </c>
      <c r="N44" s="144" t="s">
        <v>1760</v>
      </c>
      <c r="O44" s="132" t="s">
        <v>494</v>
      </c>
      <c r="P44" s="2"/>
      <c r="Q44" s="172"/>
      <c r="R44" s="172"/>
      <c r="S44" s="17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</row>
    <row r="45" spans="1:84" s="15" customFormat="1" ht="12">
      <c r="A45" s="9"/>
      <c r="B45" s="288"/>
      <c r="C45" s="282"/>
      <c r="D45" s="312"/>
      <c r="E45" s="276"/>
      <c r="F45" s="309"/>
      <c r="G45" s="285"/>
      <c r="H45" s="312"/>
      <c r="I45" s="278"/>
      <c r="J45" s="280"/>
      <c r="K45" s="141" t="s">
        <v>60</v>
      </c>
      <c r="L45" s="142" t="s">
        <v>1462</v>
      </c>
      <c r="M45" s="143" t="s">
        <v>1463</v>
      </c>
      <c r="N45" s="145" t="s">
        <v>1759</v>
      </c>
      <c r="O45" s="143" t="s">
        <v>56</v>
      </c>
      <c r="P45" s="2"/>
      <c r="Q45" s="172"/>
      <c r="R45" s="172"/>
      <c r="S45" s="17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</row>
    <row r="46" spans="1:84" s="15" customFormat="1" ht="4.5" customHeight="1">
      <c r="A46" s="9"/>
      <c r="B46" s="133"/>
      <c r="C46" s="133"/>
      <c r="D46" s="133"/>
      <c r="E46" s="133"/>
      <c r="F46" s="133"/>
      <c r="G46" s="133"/>
      <c r="H46" s="123"/>
      <c r="I46" s="133"/>
      <c r="J46" s="133"/>
      <c r="K46" s="133"/>
      <c r="L46" s="133"/>
      <c r="M46" s="133"/>
      <c r="N46" s="133"/>
      <c r="O46" s="133"/>
      <c r="P46" s="2"/>
      <c r="Q46" s="172"/>
      <c r="R46" s="172"/>
      <c r="S46" s="17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</row>
    <row r="47" spans="1:84" s="15" customFormat="1" ht="12" customHeight="1">
      <c r="A47" s="9"/>
      <c r="B47" s="287">
        <v>9</v>
      </c>
      <c r="C47" s="313" t="s">
        <v>686</v>
      </c>
      <c r="D47" s="283" t="s">
        <v>81</v>
      </c>
      <c r="E47" s="274" t="s">
        <v>1040</v>
      </c>
      <c r="F47" s="308" t="s">
        <v>1509</v>
      </c>
      <c r="G47" s="284" t="s">
        <v>1041</v>
      </c>
      <c r="H47" s="311" t="s">
        <v>1510</v>
      </c>
      <c r="I47" s="274" t="s">
        <v>1511</v>
      </c>
      <c r="J47" s="279" t="s">
        <v>1512</v>
      </c>
      <c r="K47" s="130" t="s">
        <v>1513</v>
      </c>
      <c r="L47" s="131" t="s">
        <v>1514</v>
      </c>
      <c r="M47" s="132" t="s">
        <v>870</v>
      </c>
      <c r="N47" s="144" t="s">
        <v>1045</v>
      </c>
      <c r="O47" s="132" t="s">
        <v>868</v>
      </c>
      <c r="P47" s="2"/>
      <c r="Q47" s="172"/>
      <c r="R47" s="172"/>
      <c r="S47" s="17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</row>
    <row r="48" spans="1:84" s="15" customFormat="1" ht="12">
      <c r="A48" s="9"/>
      <c r="B48" s="287"/>
      <c r="C48" s="314"/>
      <c r="D48" s="283"/>
      <c r="E48" s="275"/>
      <c r="F48" s="309"/>
      <c r="G48" s="285"/>
      <c r="H48" s="312"/>
      <c r="I48" s="278"/>
      <c r="J48" s="280"/>
      <c r="K48" s="130" t="s">
        <v>84</v>
      </c>
      <c r="L48" s="131" t="s">
        <v>1515</v>
      </c>
      <c r="M48" s="132" t="s">
        <v>1516</v>
      </c>
      <c r="N48" s="144" t="s">
        <v>1517</v>
      </c>
      <c r="O48" s="132" t="s">
        <v>34</v>
      </c>
      <c r="P48" s="2"/>
      <c r="Q48" s="172"/>
      <c r="R48" s="172"/>
      <c r="S48" s="17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84" s="15" customFormat="1" ht="12" customHeight="1">
      <c r="A49" s="9"/>
      <c r="B49" s="287"/>
      <c r="C49" s="314"/>
      <c r="D49" s="283"/>
      <c r="E49" s="275"/>
      <c r="F49" s="310" t="s">
        <v>85</v>
      </c>
      <c r="G49" s="286" t="s">
        <v>1042</v>
      </c>
      <c r="H49" s="311" t="s">
        <v>497</v>
      </c>
      <c r="I49" s="274" t="s">
        <v>35</v>
      </c>
      <c r="J49" s="279" t="s">
        <v>1154</v>
      </c>
      <c r="K49" s="130" t="s">
        <v>1083</v>
      </c>
      <c r="L49" s="131" t="s">
        <v>1043</v>
      </c>
      <c r="M49" s="132" t="s">
        <v>583</v>
      </c>
      <c r="N49" s="144" t="s">
        <v>1834</v>
      </c>
      <c r="O49" s="132" t="s">
        <v>582</v>
      </c>
      <c r="P49" s="2"/>
      <c r="Q49" s="172"/>
      <c r="R49" s="172"/>
      <c r="S49" s="17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84" s="15" customFormat="1" ht="12">
      <c r="A50" s="9"/>
      <c r="B50" s="288"/>
      <c r="C50" s="282"/>
      <c r="D50" s="312"/>
      <c r="E50" s="276"/>
      <c r="F50" s="309"/>
      <c r="G50" s="285"/>
      <c r="H50" s="312"/>
      <c r="I50" s="278"/>
      <c r="J50" s="280"/>
      <c r="K50" s="141" t="s">
        <v>84</v>
      </c>
      <c r="L50" s="142" t="s">
        <v>1044</v>
      </c>
      <c r="M50" s="143" t="s">
        <v>496</v>
      </c>
      <c r="N50" s="145" t="s">
        <v>1046</v>
      </c>
      <c r="O50" s="143" t="s">
        <v>495</v>
      </c>
      <c r="P50" s="2"/>
      <c r="Q50" s="172"/>
      <c r="R50" s="172"/>
      <c r="S50" s="17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</row>
    <row r="51" spans="1:84" s="15" customFormat="1" ht="4.5" customHeight="1">
      <c r="A51" s="9"/>
      <c r="B51" s="133"/>
      <c r="C51" s="133"/>
      <c r="D51" s="133"/>
      <c r="E51" s="133"/>
      <c r="F51" s="133"/>
      <c r="G51" s="133"/>
      <c r="H51" s="123"/>
      <c r="I51" s="133"/>
      <c r="J51" s="133"/>
      <c r="K51" s="133"/>
      <c r="L51" s="133"/>
      <c r="M51" s="133"/>
      <c r="N51" s="133"/>
      <c r="O51" s="133"/>
      <c r="P51" s="2"/>
      <c r="Q51" s="172"/>
      <c r="R51" s="172"/>
      <c r="S51" s="17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</row>
    <row r="52" spans="1:84" s="15" customFormat="1" ht="12" customHeight="1">
      <c r="A52" s="9"/>
      <c r="B52" s="287">
        <v>10</v>
      </c>
      <c r="C52" s="313" t="s">
        <v>1464</v>
      </c>
      <c r="D52" s="283" t="s">
        <v>86</v>
      </c>
      <c r="E52" s="274" t="s">
        <v>1047</v>
      </c>
      <c r="F52" s="308" t="s">
        <v>1518</v>
      </c>
      <c r="G52" s="284" t="s">
        <v>1048</v>
      </c>
      <c r="H52" s="311" t="s">
        <v>1519</v>
      </c>
      <c r="I52" s="274" t="s">
        <v>1520</v>
      </c>
      <c r="J52" s="279" t="s">
        <v>1521</v>
      </c>
      <c r="K52" s="130" t="s">
        <v>1522</v>
      </c>
      <c r="L52" s="131" t="s">
        <v>1523</v>
      </c>
      <c r="M52" s="132" t="s">
        <v>1764</v>
      </c>
      <c r="N52" s="144" t="s">
        <v>861</v>
      </c>
      <c r="O52" s="132" t="s">
        <v>1763</v>
      </c>
      <c r="P52" s="2"/>
      <c r="Q52" s="172"/>
      <c r="R52" s="172"/>
      <c r="S52" s="17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</row>
    <row r="53" spans="1:84" s="15" customFormat="1" ht="12">
      <c r="A53" s="9"/>
      <c r="B53" s="287"/>
      <c r="C53" s="314"/>
      <c r="D53" s="283"/>
      <c r="E53" s="275"/>
      <c r="F53" s="309"/>
      <c r="G53" s="285"/>
      <c r="H53" s="312"/>
      <c r="I53" s="278"/>
      <c r="J53" s="280"/>
      <c r="K53" s="130" t="s">
        <v>60</v>
      </c>
      <c r="L53" s="131" t="s">
        <v>1524</v>
      </c>
      <c r="M53" s="132" t="s">
        <v>1836</v>
      </c>
      <c r="N53" s="144" t="s">
        <v>862</v>
      </c>
      <c r="O53" s="132" t="s">
        <v>1525</v>
      </c>
      <c r="P53" s="2"/>
      <c r="Q53" s="172"/>
      <c r="R53" s="172"/>
      <c r="S53" s="17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</row>
    <row r="54" spans="1:84" s="15" customFormat="1" ht="12" customHeight="1">
      <c r="A54" s="9"/>
      <c r="B54" s="287"/>
      <c r="C54" s="314"/>
      <c r="D54" s="283"/>
      <c r="E54" s="275"/>
      <c r="F54" s="310" t="s">
        <v>61</v>
      </c>
      <c r="G54" s="286" t="s">
        <v>1049</v>
      </c>
      <c r="H54" s="311" t="s">
        <v>1465</v>
      </c>
      <c r="I54" s="274" t="s">
        <v>223</v>
      </c>
      <c r="J54" s="279" t="s">
        <v>1155</v>
      </c>
      <c r="K54" s="130" t="s">
        <v>1083</v>
      </c>
      <c r="L54" s="131" t="s">
        <v>224</v>
      </c>
      <c r="M54" s="132" t="s">
        <v>1092</v>
      </c>
      <c r="N54" s="144" t="s">
        <v>863</v>
      </c>
      <c r="O54" s="132" t="s">
        <v>1767</v>
      </c>
      <c r="P54" s="2"/>
      <c r="Q54" s="172"/>
      <c r="R54" s="172"/>
      <c r="S54" s="17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</row>
    <row r="55" spans="1:84" s="15" customFormat="1" ht="12">
      <c r="A55" s="9"/>
      <c r="B55" s="288"/>
      <c r="C55" s="282"/>
      <c r="D55" s="312"/>
      <c r="E55" s="276"/>
      <c r="F55" s="309"/>
      <c r="G55" s="285"/>
      <c r="H55" s="312"/>
      <c r="I55" s="278"/>
      <c r="J55" s="280"/>
      <c r="K55" s="141" t="s">
        <v>1079</v>
      </c>
      <c r="L55" s="142" t="s">
        <v>225</v>
      </c>
      <c r="M55" s="143" t="s">
        <v>139</v>
      </c>
      <c r="N55" s="145" t="s">
        <v>864</v>
      </c>
      <c r="O55" s="143" t="s">
        <v>1787</v>
      </c>
      <c r="P55" s="2"/>
      <c r="Q55" s="172"/>
      <c r="R55" s="172"/>
      <c r="S55" s="17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</row>
    <row r="56" spans="1:84" s="15" customFormat="1" ht="4.5" customHeight="1">
      <c r="A56" s="9"/>
      <c r="B56" s="133"/>
      <c r="C56" s="133"/>
      <c r="D56" s="133"/>
      <c r="E56" s="133"/>
      <c r="F56" s="133"/>
      <c r="G56" s="133"/>
      <c r="H56" s="123"/>
      <c r="I56" s="133"/>
      <c r="J56" s="133"/>
      <c r="K56" s="133"/>
      <c r="L56" s="133"/>
      <c r="M56" s="133"/>
      <c r="N56" s="133"/>
      <c r="O56" s="133"/>
      <c r="P56" s="2"/>
      <c r="Q56" s="172"/>
      <c r="R56" s="172"/>
      <c r="S56" s="17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</row>
    <row r="57" spans="1:84" s="15" customFormat="1" ht="12" customHeight="1">
      <c r="A57" s="9"/>
      <c r="B57" s="289">
        <v>11</v>
      </c>
      <c r="C57" s="313" t="s">
        <v>1526</v>
      </c>
      <c r="D57" s="311" t="s">
        <v>88</v>
      </c>
      <c r="E57" s="274"/>
      <c r="F57" s="310" t="s">
        <v>82</v>
      </c>
      <c r="G57" s="286"/>
      <c r="H57" s="311"/>
      <c r="I57" s="274"/>
      <c r="J57" s="279"/>
      <c r="K57" s="130" t="s">
        <v>83</v>
      </c>
      <c r="L57" s="131"/>
      <c r="M57" s="132"/>
      <c r="N57" s="144"/>
      <c r="O57" s="132"/>
      <c r="P57" s="2"/>
      <c r="Q57" s="172"/>
      <c r="R57" s="172"/>
      <c r="S57" s="17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</row>
    <row r="58" spans="1:84" s="15" customFormat="1" ht="12">
      <c r="A58" s="9"/>
      <c r="B58" s="287"/>
      <c r="C58" s="314"/>
      <c r="D58" s="283"/>
      <c r="E58" s="275"/>
      <c r="F58" s="309"/>
      <c r="G58" s="285"/>
      <c r="H58" s="312"/>
      <c r="I58" s="278"/>
      <c r="J58" s="280"/>
      <c r="K58" s="130" t="s">
        <v>84</v>
      </c>
      <c r="L58" s="131"/>
      <c r="M58" s="132"/>
      <c r="N58" s="144"/>
      <c r="O58" s="132"/>
      <c r="P58" s="2"/>
      <c r="Q58" s="172"/>
      <c r="R58" s="172"/>
      <c r="S58" s="17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</row>
    <row r="59" spans="1:84" s="15" customFormat="1" ht="12" customHeight="1">
      <c r="A59" s="9"/>
      <c r="B59" s="287"/>
      <c r="C59" s="314"/>
      <c r="D59" s="283"/>
      <c r="E59" s="275"/>
      <c r="F59" s="310" t="s">
        <v>85</v>
      </c>
      <c r="G59" s="286"/>
      <c r="H59" s="311"/>
      <c r="I59" s="274"/>
      <c r="J59" s="279"/>
      <c r="K59" s="130" t="s">
        <v>83</v>
      </c>
      <c r="L59" s="131"/>
      <c r="M59" s="132"/>
      <c r="N59" s="144"/>
      <c r="O59" s="132"/>
      <c r="P59" s="2"/>
      <c r="Q59" s="172"/>
      <c r="R59" s="172"/>
      <c r="S59" s="17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</row>
    <row r="60" spans="1:84" s="15" customFormat="1" ht="12">
      <c r="A60" s="9"/>
      <c r="B60" s="288"/>
      <c r="C60" s="282"/>
      <c r="D60" s="312"/>
      <c r="E60" s="276"/>
      <c r="F60" s="309"/>
      <c r="G60" s="285"/>
      <c r="H60" s="312"/>
      <c r="I60" s="278"/>
      <c r="J60" s="280"/>
      <c r="K60" s="130" t="s">
        <v>84</v>
      </c>
      <c r="L60" s="131"/>
      <c r="M60" s="132"/>
      <c r="N60" s="145"/>
      <c r="O60" s="132"/>
      <c r="P60" s="2"/>
      <c r="Q60" s="172"/>
      <c r="R60" s="172"/>
      <c r="S60" s="17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</row>
    <row r="61" spans="1:84" s="15" customFormat="1" ht="3" customHeight="1">
      <c r="A61" s="9"/>
      <c r="B61" s="136"/>
      <c r="C61" s="136"/>
      <c r="D61" s="136"/>
      <c r="E61" s="136"/>
      <c r="F61" s="136"/>
      <c r="G61" s="136"/>
      <c r="H61" s="201"/>
      <c r="I61" s="136"/>
      <c r="J61" s="136"/>
      <c r="K61" s="136"/>
      <c r="L61" s="136"/>
      <c r="M61" s="136"/>
      <c r="N61" s="136"/>
      <c r="O61" s="136"/>
      <c r="P61" s="2"/>
      <c r="Q61" s="172"/>
      <c r="R61" s="172"/>
      <c r="S61" s="17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</row>
    <row r="62" spans="1:84" s="15" customFormat="1" ht="3" customHeight="1">
      <c r="A62" s="9"/>
      <c r="B62" s="137"/>
      <c r="C62" s="137"/>
      <c r="D62" s="137"/>
      <c r="E62" s="137"/>
      <c r="F62" s="137"/>
      <c r="G62" s="137"/>
      <c r="H62" s="202"/>
      <c r="I62" s="137"/>
      <c r="J62" s="137"/>
      <c r="K62" s="137"/>
      <c r="L62" s="137"/>
      <c r="M62" s="137"/>
      <c r="N62" s="137"/>
      <c r="O62" s="137"/>
      <c r="P62" s="2"/>
      <c r="Q62" s="172"/>
      <c r="R62" s="172"/>
      <c r="S62" s="17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</row>
    <row r="63" spans="1:84" s="15" customFormat="1" ht="12" customHeight="1">
      <c r="A63" s="9"/>
      <c r="B63" s="287">
        <v>12</v>
      </c>
      <c r="C63" s="313" t="s">
        <v>881</v>
      </c>
      <c r="D63" s="283" t="s">
        <v>89</v>
      </c>
      <c r="E63" s="274" t="s">
        <v>876</v>
      </c>
      <c r="F63" s="308" t="s">
        <v>1527</v>
      </c>
      <c r="G63" s="284" t="s">
        <v>804</v>
      </c>
      <c r="H63" s="311" t="s">
        <v>1528</v>
      </c>
      <c r="I63" s="274" t="s">
        <v>36</v>
      </c>
      <c r="J63" s="279" t="s">
        <v>1153</v>
      </c>
      <c r="K63" s="130" t="s">
        <v>1083</v>
      </c>
      <c r="L63" s="131" t="s">
        <v>1765</v>
      </c>
      <c r="M63" s="132" t="s">
        <v>1764</v>
      </c>
      <c r="N63" s="144" t="s">
        <v>1768</v>
      </c>
      <c r="O63" s="132" t="s">
        <v>1763</v>
      </c>
      <c r="P63" s="2"/>
      <c r="Q63" s="172"/>
      <c r="R63" s="172"/>
      <c r="S63" s="17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</row>
    <row r="64" spans="1:84" s="15" customFormat="1" ht="12">
      <c r="A64" s="9"/>
      <c r="B64" s="287"/>
      <c r="C64" s="314"/>
      <c r="D64" s="283"/>
      <c r="E64" s="275"/>
      <c r="F64" s="309"/>
      <c r="G64" s="285"/>
      <c r="H64" s="312"/>
      <c r="I64" s="278"/>
      <c r="J64" s="280"/>
      <c r="K64" s="130" t="s">
        <v>1079</v>
      </c>
      <c r="L64" s="131" t="s">
        <v>1766</v>
      </c>
      <c r="M64" s="132" t="s">
        <v>87</v>
      </c>
      <c r="N64" s="144" t="s">
        <v>1769</v>
      </c>
      <c r="O64" s="132" t="s">
        <v>1792</v>
      </c>
      <c r="P64" s="2"/>
      <c r="Q64" s="172"/>
      <c r="R64" s="172"/>
      <c r="S64" s="17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</row>
    <row r="65" spans="1:84" s="15" customFormat="1" ht="12" customHeight="1">
      <c r="A65" s="9"/>
      <c r="B65" s="287"/>
      <c r="C65" s="314"/>
      <c r="D65" s="283"/>
      <c r="E65" s="275"/>
      <c r="F65" s="310" t="s">
        <v>1081</v>
      </c>
      <c r="G65" s="286" t="s">
        <v>805</v>
      </c>
      <c r="H65" s="311" t="s">
        <v>1466</v>
      </c>
      <c r="I65" s="274" t="s">
        <v>833</v>
      </c>
      <c r="J65" s="279" t="s">
        <v>759</v>
      </c>
      <c r="K65" s="130" t="s">
        <v>59</v>
      </c>
      <c r="L65" s="131" t="s">
        <v>834</v>
      </c>
      <c r="M65" s="132" t="s">
        <v>1822</v>
      </c>
      <c r="N65" s="144" t="s">
        <v>1770</v>
      </c>
      <c r="O65" s="132" t="s">
        <v>1767</v>
      </c>
      <c r="P65" s="2"/>
      <c r="Q65" s="172"/>
      <c r="R65" s="172"/>
      <c r="S65" s="17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</row>
    <row r="66" spans="1:84" s="15" customFormat="1" ht="12">
      <c r="A66" s="9"/>
      <c r="B66" s="288"/>
      <c r="C66" s="282"/>
      <c r="D66" s="312"/>
      <c r="E66" s="276"/>
      <c r="F66" s="309"/>
      <c r="G66" s="285"/>
      <c r="H66" s="312"/>
      <c r="I66" s="278"/>
      <c r="J66" s="280"/>
      <c r="K66" s="141" t="s">
        <v>60</v>
      </c>
      <c r="L66" s="142" t="s">
        <v>835</v>
      </c>
      <c r="M66" s="143" t="s">
        <v>1467</v>
      </c>
      <c r="N66" s="145" t="s">
        <v>1771</v>
      </c>
      <c r="O66" s="143" t="s">
        <v>1787</v>
      </c>
      <c r="P66" s="2"/>
      <c r="Q66" s="172"/>
      <c r="R66" s="172"/>
      <c r="S66" s="17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</row>
    <row r="67" spans="1:84" s="15" customFormat="1" ht="4.5" customHeight="1">
      <c r="A67" s="9"/>
      <c r="B67" s="133"/>
      <c r="C67" s="133"/>
      <c r="D67" s="133"/>
      <c r="E67" s="133"/>
      <c r="F67" s="133"/>
      <c r="G67" s="133"/>
      <c r="H67" s="123"/>
      <c r="I67" s="133"/>
      <c r="J67" s="133"/>
      <c r="K67" s="133"/>
      <c r="L67" s="133"/>
      <c r="M67" s="133"/>
      <c r="N67" s="133"/>
      <c r="O67" s="133"/>
      <c r="P67" s="2"/>
      <c r="Q67" s="172"/>
      <c r="R67" s="172"/>
      <c r="S67" s="17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</row>
    <row r="68" spans="1:84" s="15" customFormat="1" ht="12" customHeight="1">
      <c r="A68" s="9"/>
      <c r="B68" s="287">
        <v>13</v>
      </c>
      <c r="C68" s="313" t="s">
        <v>881</v>
      </c>
      <c r="D68" s="283" t="s">
        <v>474</v>
      </c>
      <c r="E68" s="274" t="s">
        <v>877</v>
      </c>
      <c r="F68" s="308" t="s">
        <v>1468</v>
      </c>
      <c r="G68" s="284" t="s">
        <v>806</v>
      </c>
      <c r="H68" s="311" t="s">
        <v>1469</v>
      </c>
      <c r="I68" s="274" t="s">
        <v>522</v>
      </c>
      <c r="J68" s="279" t="s">
        <v>1470</v>
      </c>
      <c r="K68" s="130" t="s">
        <v>237</v>
      </c>
      <c r="L68" s="131" t="s">
        <v>122</v>
      </c>
      <c r="M68" s="132" t="s">
        <v>583</v>
      </c>
      <c r="N68" s="144" t="s">
        <v>92</v>
      </c>
      <c r="O68" s="132" t="s">
        <v>582</v>
      </c>
      <c r="P68" s="2"/>
      <c r="Q68" s="247" t="s">
        <v>117</v>
      </c>
      <c r="R68" s="198"/>
      <c r="S68" s="17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</row>
    <row r="69" spans="1:84" s="15" customFormat="1" ht="12">
      <c r="A69" s="9"/>
      <c r="B69" s="287"/>
      <c r="C69" s="314"/>
      <c r="D69" s="283"/>
      <c r="E69" s="275"/>
      <c r="F69" s="309"/>
      <c r="G69" s="285"/>
      <c r="H69" s="312"/>
      <c r="I69" s="278"/>
      <c r="J69" s="280"/>
      <c r="K69" s="130" t="s">
        <v>1079</v>
      </c>
      <c r="L69" s="131" t="s">
        <v>1530</v>
      </c>
      <c r="M69" s="132" t="s">
        <v>1359</v>
      </c>
      <c r="N69" s="144" t="s">
        <v>93</v>
      </c>
      <c r="O69" s="132" t="s">
        <v>1032</v>
      </c>
      <c r="P69" s="2"/>
      <c r="Q69" s="198"/>
      <c r="R69" s="198"/>
      <c r="S69" s="198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</row>
    <row r="70" spans="1:84" s="15" customFormat="1" ht="12" customHeight="1">
      <c r="A70" s="9"/>
      <c r="B70" s="287"/>
      <c r="C70" s="314"/>
      <c r="D70" s="283"/>
      <c r="E70" s="275"/>
      <c r="F70" s="310" t="s">
        <v>1081</v>
      </c>
      <c r="G70" s="286" t="s">
        <v>807</v>
      </c>
      <c r="H70" s="311" t="s">
        <v>1082</v>
      </c>
      <c r="I70" s="274" t="s">
        <v>1531</v>
      </c>
      <c r="J70" s="279" t="s">
        <v>1156</v>
      </c>
      <c r="K70" s="130" t="s">
        <v>1083</v>
      </c>
      <c r="L70" s="131" t="s">
        <v>1779</v>
      </c>
      <c r="M70" s="132" t="s">
        <v>1471</v>
      </c>
      <c r="N70" s="144" t="s">
        <v>1780</v>
      </c>
      <c r="O70" s="132" t="s">
        <v>1085</v>
      </c>
      <c r="P70" s="2"/>
      <c r="Q70" s="172"/>
      <c r="R70" s="172"/>
      <c r="S70" s="17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</row>
    <row r="71" spans="1:84" s="15" customFormat="1" ht="12">
      <c r="A71" s="9"/>
      <c r="B71" s="288"/>
      <c r="C71" s="282"/>
      <c r="D71" s="312"/>
      <c r="E71" s="276"/>
      <c r="F71" s="309"/>
      <c r="G71" s="285"/>
      <c r="H71" s="312"/>
      <c r="I71" s="278"/>
      <c r="J71" s="280"/>
      <c r="K71" s="141" t="s">
        <v>1837</v>
      </c>
      <c r="L71" s="142" t="s">
        <v>1838</v>
      </c>
      <c r="M71" s="143" t="s">
        <v>492</v>
      </c>
      <c r="N71" s="145" t="s">
        <v>1781</v>
      </c>
      <c r="O71" s="143" t="s">
        <v>493</v>
      </c>
      <c r="P71" s="2"/>
      <c r="Q71" s="198"/>
      <c r="R71" s="198"/>
      <c r="S71" s="198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</row>
    <row r="72" spans="1:84" s="15" customFormat="1" ht="4.5" customHeight="1">
      <c r="A72" s="9"/>
      <c r="B72" s="133"/>
      <c r="C72" s="133"/>
      <c r="D72" s="133"/>
      <c r="E72" s="133"/>
      <c r="F72" s="133"/>
      <c r="G72" s="133"/>
      <c r="H72" s="123"/>
      <c r="I72" s="133"/>
      <c r="J72" s="133"/>
      <c r="K72" s="133"/>
      <c r="L72" s="133"/>
      <c r="M72" s="133"/>
      <c r="N72" s="133"/>
      <c r="O72" s="133"/>
      <c r="P72" s="2"/>
      <c r="Q72" s="172"/>
      <c r="R72" s="172"/>
      <c r="S72" s="17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</row>
    <row r="73" spans="1:84" s="15" customFormat="1" ht="12" customHeight="1">
      <c r="A73" s="9"/>
      <c r="B73" s="287">
        <v>14</v>
      </c>
      <c r="C73" s="313" t="s">
        <v>881</v>
      </c>
      <c r="D73" s="283" t="s">
        <v>1782</v>
      </c>
      <c r="E73" s="274" t="s">
        <v>808</v>
      </c>
      <c r="F73" s="308" t="s">
        <v>1532</v>
      </c>
      <c r="G73" s="284" t="s">
        <v>809</v>
      </c>
      <c r="H73" s="311" t="s">
        <v>1533</v>
      </c>
      <c r="I73" s="274" t="s">
        <v>37</v>
      </c>
      <c r="J73" s="279" t="s">
        <v>236</v>
      </c>
      <c r="K73" s="130" t="s">
        <v>237</v>
      </c>
      <c r="L73" s="131" t="s">
        <v>1025</v>
      </c>
      <c r="M73" s="132" t="s">
        <v>1472</v>
      </c>
      <c r="N73" s="144" t="s">
        <v>813</v>
      </c>
      <c r="O73" s="132" t="s">
        <v>1534</v>
      </c>
      <c r="P73" s="2"/>
      <c r="Q73" s="172"/>
      <c r="R73" s="172"/>
      <c r="S73" s="17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</row>
    <row r="74" spans="1:84" s="15" customFormat="1" ht="12">
      <c r="A74" s="9"/>
      <c r="B74" s="287"/>
      <c r="C74" s="314"/>
      <c r="D74" s="283"/>
      <c r="E74" s="275"/>
      <c r="F74" s="309"/>
      <c r="G74" s="285"/>
      <c r="H74" s="312"/>
      <c r="I74" s="278"/>
      <c r="J74" s="280"/>
      <c r="K74" s="130" t="s">
        <v>84</v>
      </c>
      <c r="L74" s="131" t="s">
        <v>1024</v>
      </c>
      <c r="M74" s="132" t="s">
        <v>1836</v>
      </c>
      <c r="N74" s="144" t="s">
        <v>1022</v>
      </c>
      <c r="O74" s="132" t="s">
        <v>1535</v>
      </c>
      <c r="P74" s="2"/>
      <c r="Q74" s="172"/>
      <c r="R74" s="172"/>
      <c r="S74" s="17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</row>
    <row r="75" spans="1:84" s="15" customFormat="1" ht="12" customHeight="1">
      <c r="A75" s="9"/>
      <c r="B75" s="287"/>
      <c r="C75" s="314"/>
      <c r="D75" s="283"/>
      <c r="E75" s="275"/>
      <c r="F75" s="310" t="s">
        <v>61</v>
      </c>
      <c r="G75" s="286" t="s">
        <v>810</v>
      </c>
      <c r="H75" s="311" t="s">
        <v>1473</v>
      </c>
      <c r="I75" s="274" t="s">
        <v>38</v>
      </c>
      <c r="J75" s="279" t="s">
        <v>1474</v>
      </c>
      <c r="K75" s="130" t="s">
        <v>1536</v>
      </c>
      <c r="L75" s="131" t="s">
        <v>811</v>
      </c>
      <c r="M75" s="132" t="s">
        <v>1475</v>
      </c>
      <c r="N75" s="144" t="s">
        <v>1023</v>
      </c>
      <c r="O75" s="132" t="s">
        <v>1529</v>
      </c>
      <c r="P75" s="2"/>
      <c r="Q75" s="203"/>
      <c r="R75" s="198"/>
      <c r="S75" s="17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</row>
    <row r="76" spans="1:84" s="15" customFormat="1" ht="12">
      <c r="A76" s="9"/>
      <c r="B76" s="288"/>
      <c r="C76" s="282"/>
      <c r="D76" s="312"/>
      <c r="E76" s="276"/>
      <c r="F76" s="309"/>
      <c r="G76" s="285"/>
      <c r="H76" s="312"/>
      <c r="I76" s="278"/>
      <c r="J76" s="280"/>
      <c r="K76" s="141" t="s">
        <v>60</v>
      </c>
      <c r="L76" s="142" t="s">
        <v>812</v>
      </c>
      <c r="M76" s="143" t="s">
        <v>1476</v>
      </c>
      <c r="N76" s="145" t="s">
        <v>1537</v>
      </c>
      <c r="O76" s="143" t="s">
        <v>1477</v>
      </c>
      <c r="P76" s="2"/>
      <c r="Q76" s="203" t="s">
        <v>113</v>
      </c>
      <c r="R76" s="198" t="s">
        <v>1201</v>
      </c>
      <c r="S76" s="17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</row>
    <row r="77" spans="1:84" s="15" customFormat="1" ht="4.5" customHeight="1">
      <c r="A77" s="9"/>
      <c r="B77" s="133"/>
      <c r="C77" s="133"/>
      <c r="D77" s="133"/>
      <c r="E77" s="133"/>
      <c r="F77" s="133"/>
      <c r="G77" s="133"/>
      <c r="H77" s="123"/>
      <c r="I77" s="133"/>
      <c r="J77" s="133"/>
      <c r="K77" s="133"/>
      <c r="L77" s="133"/>
      <c r="M77" s="133"/>
      <c r="N77" s="133"/>
      <c r="O77" s="133"/>
      <c r="P77" s="2"/>
      <c r="Q77" s="172"/>
      <c r="R77" s="172"/>
      <c r="S77" s="17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</row>
    <row r="78" spans="1:84" s="15" customFormat="1" ht="12" customHeight="1">
      <c r="A78" s="9"/>
      <c r="B78" s="287">
        <v>15</v>
      </c>
      <c r="C78" s="313" t="s">
        <v>1888</v>
      </c>
      <c r="D78" s="283" t="s">
        <v>1783</v>
      </c>
      <c r="E78" s="274" t="s">
        <v>1026</v>
      </c>
      <c r="F78" s="308" t="s">
        <v>1074</v>
      </c>
      <c r="G78" s="284" t="s">
        <v>1027</v>
      </c>
      <c r="H78" s="311" t="s">
        <v>1095</v>
      </c>
      <c r="I78" s="274" t="s">
        <v>39</v>
      </c>
      <c r="J78" s="279" t="s">
        <v>1154</v>
      </c>
      <c r="K78" s="130" t="s">
        <v>1083</v>
      </c>
      <c r="L78" s="131" t="s">
        <v>1029</v>
      </c>
      <c r="M78" s="132" t="s">
        <v>1538</v>
      </c>
      <c r="N78" s="144" t="s">
        <v>1034</v>
      </c>
      <c r="O78" s="132" t="s">
        <v>1539</v>
      </c>
      <c r="P78" s="2"/>
      <c r="Q78" s="172"/>
      <c r="R78" s="172"/>
      <c r="S78" s="17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</row>
    <row r="79" spans="1:84" s="15" customFormat="1" ht="12">
      <c r="A79" s="9"/>
      <c r="B79" s="287"/>
      <c r="C79" s="314"/>
      <c r="D79" s="283"/>
      <c r="E79" s="275"/>
      <c r="F79" s="309"/>
      <c r="G79" s="285"/>
      <c r="H79" s="312"/>
      <c r="I79" s="278"/>
      <c r="J79" s="280"/>
      <c r="K79" s="130" t="s">
        <v>60</v>
      </c>
      <c r="L79" s="131" t="s">
        <v>1030</v>
      </c>
      <c r="M79" s="132" t="s">
        <v>1831</v>
      </c>
      <c r="N79" s="144" t="s">
        <v>1035</v>
      </c>
      <c r="O79" s="132" t="s">
        <v>53</v>
      </c>
      <c r="P79" s="2"/>
      <c r="Q79" s="172"/>
      <c r="R79" s="172"/>
      <c r="S79" s="17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</row>
    <row r="80" spans="1:84" s="15" customFormat="1" ht="12" customHeight="1">
      <c r="A80" s="9"/>
      <c r="B80" s="287"/>
      <c r="C80" s="314"/>
      <c r="D80" s="283"/>
      <c r="E80" s="275"/>
      <c r="F80" s="310" t="s">
        <v>1081</v>
      </c>
      <c r="G80" s="286" t="s">
        <v>1028</v>
      </c>
      <c r="H80" s="311" t="s">
        <v>1478</v>
      </c>
      <c r="I80" s="274" t="s">
        <v>40</v>
      </c>
      <c r="J80" s="279" t="s">
        <v>1479</v>
      </c>
      <c r="K80" s="130" t="s">
        <v>59</v>
      </c>
      <c r="L80" s="131" t="s">
        <v>1031</v>
      </c>
      <c r="M80" s="132" t="s">
        <v>624</v>
      </c>
      <c r="N80" s="144" t="s">
        <v>1036</v>
      </c>
      <c r="O80" s="132" t="s">
        <v>1033</v>
      </c>
      <c r="P80" s="2"/>
      <c r="Q80" s="172"/>
      <c r="R80" s="172"/>
      <c r="S80" s="17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</row>
    <row r="81" spans="1:84" s="15" customFormat="1" ht="12">
      <c r="A81" s="9"/>
      <c r="B81" s="288"/>
      <c r="C81" s="282"/>
      <c r="D81" s="312"/>
      <c r="E81" s="276"/>
      <c r="F81" s="309"/>
      <c r="G81" s="285"/>
      <c r="H81" s="312"/>
      <c r="I81" s="278"/>
      <c r="J81" s="280"/>
      <c r="K81" s="141" t="s">
        <v>84</v>
      </c>
      <c r="L81" s="142" t="s">
        <v>1540</v>
      </c>
      <c r="M81" s="143" t="s">
        <v>625</v>
      </c>
      <c r="N81" s="145" t="s">
        <v>1037</v>
      </c>
      <c r="O81" s="143" t="s">
        <v>574</v>
      </c>
      <c r="P81" s="2"/>
      <c r="Q81" s="172"/>
      <c r="R81" s="172"/>
      <c r="S81" s="17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</row>
    <row r="82" spans="1:84" s="15" customFormat="1" ht="4.5" customHeight="1">
      <c r="A82" s="9"/>
      <c r="B82" s="133"/>
      <c r="C82" s="133"/>
      <c r="D82" s="133"/>
      <c r="E82" s="133"/>
      <c r="F82" s="133"/>
      <c r="G82" s="133"/>
      <c r="H82" s="123"/>
      <c r="I82" s="133"/>
      <c r="J82" s="133"/>
      <c r="K82" s="133"/>
      <c r="L82" s="133"/>
      <c r="M82" s="133"/>
      <c r="N82" s="133"/>
      <c r="O82" s="133"/>
      <c r="P82" s="2"/>
      <c r="Q82" s="172"/>
      <c r="R82" s="172"/>
      <c r="S82" s="17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</row>
    <row r="83" spans="1:84" s="15" customFormat="1" ht="12" customHeight="1">
      <c r="A83" s="9"/>
      <c r="B83" s="287">
        <v>16</v>
      </c>
      <c r="C83" s="313" t="s">
        <v>44</v>
      </c>
      <c r="D83" s="283" t="s">
        <v>1784</v>
      </c>
      <c r="E83" s="274" t="s">
        <v>1038</v>
      </c>
      <c r="F83" s="308" t="s">
        <v>58</v>
      </c>
      <c r="G83" s="284" t="s">
        <v>1039</v>
      </c>
      <c r="H83" s="311" t="s">
        <v>1827</v>
      </c>
      <c r="I83" s="274" t="s">
        <v>41</v>
      </c>
      <c r="J83" s="279" t="s">
        <v>1470</v>
      </c>
      <c r="K83" s="130" t="s">
        <v>237</v>
      </c>
      <c r="L83" s="131" t="s">
        <v>1785</v>
      </c>
      <c r="M83" s="132" t="s">
        <v>575</v>
      </c>
      <c r="N83" s="144" t="s">
        <v>694</v>
      </c>
      <c r="O83" s="132" t="s">
        <v>1839</v>
      </c>
      <c r="P83" s="2"/>
      <c r="Q83" s="172"/>
      <c r="R83" s="172"/>
      <c r="S83" s="17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</row>
    <row r="84" spans="1:84" s="15" customFormat="1" ht="12">
      <c r="A84" s="9"/>
      <c r="B84" s="287"/>
      <c r="C84" s="314"/>
      <c r="D84" s="283"/>
      <c r="E84" s="275"/>
      <c r="F84" s="309"/>
      <c r="G84" s="285"/>
      <c r="H84" s="312"/>
      <c r="I84" s="278"/>
      <c r="J84" s="280"/>
      <c r="K84" s="130" t="s">
        <v>84</v>
      </c>
      <c r="L84" s="131" t="s">
        <v>1840</v>
      </c>
      <c r="M84" s="132" t="s">
        <v>1831</v>
      </c>
      <c r="N84" s="144" t="s">
        <v>695</v>
      </c>
      <c r="O84" s="132" t="s">
        <v>1841</v>
      </c>
      <c r="P84" s="2"/>
      <c r="Q84" s="172"/>
      <c r="R84" s="172"/>
      <c r="S84" s="17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</row>
    <row r="85" spans="1:84" s="15" customFormat="1" ht="12" customHeight="1">
      <c r="A85" s="9"/>
      <c r="B85" s="287"/>
      <c r="C85" s="314"/>
      <c r="D85" s="283"/>
      <c r="E85" s="275"/>
      <c r="F85" s="310" t="s">
        <v>85</v>
      </c>
      <c r="G85" s="286" t="s">
        <v>211</v>
      </c>
      <c r="H85" s="311" t="s">
        <v>1842</v>
      </c>
      <c r="I85" s="274" t="s">
        <v>212</v>
      </c>
      <c r="J85" s="279" t="s">
        <v>576</v>
      </c>
      <c r="K85" s="130" t="s">
        <v>83</v>
      </c>
      <c r="L85" s="131" t="s">
        <v>1657</v>
      </c>
      <c r="M85" s="132" t="s">
        <v>1786</v>
      </c>
      <c r="N85" s="144" t="s">
        <v>696</v>
      </c>
      <c r="O85" s="132" t="s">
        <v>1658</v>
      </c>
      <c r="P85" s="2"/>
      <c r="Q85" s="172"/>
      <c r="R85" s="172"/>
      <c r="S85" s="17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</row>
    <row r="86" spans="1:84" s="15" customFormat="1" ht="12.75">
      <c r="A86" s="9"/>
      <c r="B86" s="288"/>
      <c r="C86" s="282"/>
      <c r="D86" s="312"/>
      <c r="E86" s="276"/>
      <c r="F86" s="309"/>
      <c r="G86" s="285"/>
      <c r="H86" s="312"/>
      <c r="I86" s="278"/>
      <c r="J86" s="280"/>
      <c r="K86" s="141" t="s">
        <v>84</v>
      </c>
      <c r="L86" s="142" t="s">
        <v>1659</v>
      </c>
      <c r="M86" s="143" t="s">
        <v>139</v>
      </c>
      <c r="N86" s="145" t="s">
        <v>697</v>
      </c>
      <c r="O86" s="143" t="s">
        <v>1660</v>
      </c>
      <c r="P86" s="2"/>
      <c r="Q86" s="172"/>
      <c r="R86" s="172"/>
      <c r="S86" s="17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</row>
    <row r="87" spans="1:84" s="15" customFormat="1" ht="4.5" customHeight="1">
      <c r="A87" s="9"/>
      <c r="B87" s="133"/>
      <c r="C87" s="133"/>
      <c r="D87" s="133"/>
      <c r="E87" s="133"/>
      <c r="F87" s="133"/>
      <c r="G87" s="133"/>
      <c r="H87" s="123"/>
      <c r="I87" s="133"/>
      <c r="J87" s="133"/>
      <c r="K87" s="133"/>
      <c r="L87" s="133"/>
      <c r="M87" s="133"/>
      <c r="N87" s="133"/>
      <c r="O87" s="133"/>
      <c r="P87" s="2"/>
      <c r="Q87" s="172"/>
      <c r="R87" s="172"/>
      <c r="S87" s="17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</row>
    <row r="88" spans="1:84" s="15" customFormat="1" ht="12" customHeight="1">
      <c r="A88" s="9"/>
      <c r="B88" s="287">
        <v>17</v>
      </c>
      <c r="C88" s="313" t="s">
        <v>1888</v>
      </c>
      <c r="D88" s="283" t="s">
        <v>1788</v>
      </c>
      <c r="E88" s="274" t="s">
        <v>623</v>
      </c>
      <c r="F88" s="308" t="s">
        <v>1789</v>
      </c>
      <c r="G88" s="284" t="s">
        <v>213</v>
      </c>
      <c r="H88" s="311" t="s">
        <v>1661</v>
      </c>
      <c r="I88" s="274" t="s">
        <v>121</v>
      </c>
      <c r="J88" s="279" t="s">
        <v>214</v>
      </c>
      <c r="K88" s="130" t="s">
        <v>215</v>
      </c>
      <c r="L88" s="131" t="s">
        <v>622</v>
      </c>
      <c r="M88" s="132" t="s">
        <v>1790</v>
      </c>
      <c r="N88" s="144" t="s">
        <v>1505</v>
      </c>
      <c r="O88" s="132" t="s">
        <v>1791</v>
      </c>
      <c r="P88" s="2"/>
      <c r="Q88" s="198" t="s">
        <v>116</v>
      </c>
      <c r="R88" s="198" t="s">
        <v>114</v>
      </c>
      <c r="S88" s="198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</row>
    <row r="89" spans="1:84" s="15" customFormat="1" ht="12.75">
      <c r="A89" s="9"/>
      <c r="B89" s="287"/>
      <c r="C89" s="314"/>
      <c r="D89" s="283"/>
      <c r="E89" s="275"/>
      <c r="F89" s="309"/>
      <c r="G89" s="285"/>
      <c r="H89" s="312"/>
      <c r="I89" s="278"/>
      <c r="J89" s="280"/>
      <c r="K89" s="130" t="s">
        <v>84</v>
      </c>
      <c r="L89" s="131" t="s">
        <v>1662</v>
      </c>
      <c r="M89" s="132" t="s">
        <v>216</v>
      </c>
      <c r="N89" s="144" t="s">
        <v>1506</v>
      </c>
      <c r="O89" s="132" t="s">
        <v>217</v>
      </c>
      <c r="P89" s="2"/>
      <c r="Q89" s="198"/>
      <c r="R89" s="172"/>
      <c r="S89" s="17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</row>
    <row r="90" spans="1:84" s="15" customFormat="1" ht="12" customHeight="1">
      <c r="A90" s="9"/>
      <c r="B90" s="287"/>
      <c r="C90" s="314"/>
      <c r="D90" s="283"/>
      <c r="E90" s="275"/>
      <c r="F90" s="310" t="s">
        <v>85</v>
      </c>
      <c r="G90" s="286" t="s">
        <v>218</v>
      </c>
      <c r="H90" s="311" t="s">
        <v>1663</v>
      </c>
      <c r="I90" s="274" t="s">
        <v>118</v>
      </c>
      <c r="J90" s="279" t="s">
        <v>577</v>
      </c>
      <c r="K90" s="130" t="s">
        <v>83</v>
      </c>
      <c r="L90" s="131" t="s">
        <v>1664</v>
      </c>
      <c r="M90" s="132" t="s">
        <v>578</v>
      </c>
      <c r="N90" s="144" t="s">
        <v>1211</v>
      </c>
      <c r="O90" s="132" t="s">
        <v>1665</v>
      </c>
      <c r="P90" s="2"/>
      <c r="Q90" s="198"/>
      <c r="R90" s="172"/>
      <c r="S90" s="17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</row>
    <row r="91" spans="1:84" s="15" customFormat="1" ht="12.75">
      <c r="A91" s="9"/>
      <c r="B91" s="288"/>
      <c r="C91" s="282"/>
      <c r="D91" s="312"/>
      <c r="E91" s="276"/>
      <c r="F91" s="309"/>
      <c r="G91" s="285"/>
      <c r="H91" s="312"/>
      <c r="I91" s="278"/>
      <c r="J91" s="280"/>
      <c r="K91" s="141" t="s">
        <v>84</v>
      </c>
      <c r="L91" s="142" t="s">
        <v>119</v>
      </c>
      <c r="M91" s="143" t="s">
        <v>625</v>
      </c>
      <c r="N91" s="145" t="s">
        <v>2169</v>
      </c>
      <c r="O91" s="143" t="s">
        <v>574</v>
      </c>
      <c r="P91" s="2"/>
      <c r="Q91" s="198" t="s">
        <v>113</v>
      </c>
      <c r="R91" s="172"/>
      <c r="S91" s="17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</row>
    <row r="92" spans="1:84" s="15" customFormat="1" ht="4.5" customHeight="1">
      <c r="A92" s="9"/>
      <c r="B92" s="133"/>
      <c r="C92" s="133"/>
      <c r="D92" s="133"/>
      <c r="E92" s="133"/>
      <c r="F92" s="133"/>
      <c r="G92" s="133"/>
      <c r="H92" s="123"/>
      <c r="I92" s="133"/>
      <c r="J92" s="133"/>
      <c r="K92" s="133"/>
      <c r="L92" s="133"/>
      <c r="M92" s="133"/>
      <c r="N92" s="133"/>
      <c r="O92" s="133"/>
      <c r="P92" s="2"/>
      <c r="Q92" s="172"/>
      <c r="R92" s="172"/>
      <c r="S92" s="17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</row>
    <row r="93" spans="1:84" s="15" customFormat="1" ht="12" customHeight="1">
      <c r="A93" s="9"/>
      <c r="B93" s="289">
        <v>18</v>
      </c>
      <c r="C93" s="313" t="s">
        <v>1889</v>
      </c>
      <c r="D93" s="311" t="s">
        <v>1793</v>
      </c>
      <c r="E93" s="274" t="s">
        <v>1050</v>
      </c>
      <c r="F93" s="310" t="s">
        <v>1074</v>
      </c>
      <c r="G93" s="286" t="s">
        <v>1051</v>
      </c>
      <c r="H93" s="311" t="s">
        <v>1095</v>
      </c>
      <c r="I93" s="274" t="s">
        <v>42</v>
      </c>
      <c r="J93" s="279" t="s">
        <v>1154</v>
      </c>
      <c r="K93" s="130" t="s">
        <v>1083</v>
      </c>
      <c r="L93" s="131" t="s">
        <v>1053</v>
      </c>
      <c r="M93" s="132" t="s">
        <v>1359</v>
      </c>
      <c r="N93" s="144" t="s">
        <v>871</v>
      </c>
      <c r="O93" s="132" t="s">
        <v>1539</v>
      </c>
      <c r="P93" s="2"/>
      <c r="Q93" s="172"/>
      <c r="R93" s="172"/>
      <c r="S93" s="17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spans="1:84" s="15" customFormat="1" ht="12.75">
      <c r="A94" s="9"/>
      <c r="B94" s="287"/>
      <c r="C94" s="314"/>
      <c r="D94" s="283"/>
      <c r="E94" s="275"/>
      <c r="F94" s="309"/>
      <c r="G94" s="285"/>
      <c r="H94" s="312"/>
      <c r="I94" s="278"/>
      <c r="J94" s="280"/>
      <c r="K94" s="130" t="s">
        <v>60</v>
      </c>
      <c r="L94" s="131" t="s">
        <v>1055</v>
      </c>
      <c r="M94" s="132" t="s">
        <v>1362</v>
      </c>
      <c r="N94" s="144" t="s">
        <v>1056</v>
      </c>
      <c r="O94" s="132" t="s">
        <v>53</v>
      </c>
      <c r="P94" s="2"/>
      <c r="Q94" s="172"/>
      <c r="R94" s="172"/>
      <c r="S94" s="17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s="15" customFormat="1" ht="12" customHeight="1">
      <c r="A95" s="9"/>
      <c r="B95" s="287"/>
      <c r="C95" s="314"/>
      <c r="D95" s="283"/>
      <c r="E95" s="275"/>
      <c r="F95" s="310" t="s">
        <v>1081</v>
      </c>
      <c r="G95" s="286" t="s">
        <v>1052</v>
      </c>
      <c r="H95" s="311" t="s">
        <v>1087</v>
      </c>
      <c r="I95" s="274" t="s">
        <v>43</v>
      </c>
      <c r="J95" s="279" t="s">
        <v>1153</v>
      </c>
      <c r="K95" s="130" t="s">
        <v>1083</v>
      </c>
      <c r="L95" s="131" t="s">
        <v>1054</v>
      </c>
      <c r="M95" s="132" t="s">
        <v>1502</v>
      </c>
      <c r="N95" s="144" t="s">
        <v>219</v>
      </c>
      <c r="O95" s="132" t="s">
        <v>1503</v>
      </c>
      <c r="P95" s="2"/>
      <c r="Q95" s="172"/>
      <c r="R95" s="172"/>
      <c r="S95" s="17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</row>
    <row r="96" spans="1:84" s="15" customFormat="1" ht="12">
      <c r="A96" s="9"/>
      <c r="B96" s="288"/>
      <c r="C96" s="282"/>
      <c r="D96" s="312"/>
      <c r="E96" s="276"/>
      <c r="F96" s="309"/>
      <c r="G96" s="285"/>
      <c r="H96" s="312"/>
      <c r="I96" s="278"/>
      <c r="J96" s="280"/>
      <c r="K96" s="141" t="s">
        <v>84</v>
      </c>
      <c r="L96" s="142" t="s">
        <v>220</v>
      </c>
      <c r="M96" s="143" t="s">
        <v>1504</v>
      </c>
      <c r="N96" s="145" t="s">
        <v>1057</v>
      </c>
      <c r="O96" s="143" t="s">
        <v>685</v>
      </c>
      <c r="P96" s="2"/>
      <c r="Q96" s="172"/>
      <c r="R96" s="172"/>
      <c r="S96" s="17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</row>
    <row r="97" spans="1:84" s="15" customFormat="1" ht="12">
      <c r="A97" s="9"/>
      <c r="B97" s="70"/>
      <c r="C97" s="70"/>
      <c r="D97" s="70"/>
      <c r="E97" s="70"/>
      <c r="F97" s="70"/>
      <c r="G97" s="70"/>
      <c r="H97" s="42"/>
      <c r="I97" s="70"/>
      <c r="J97" s="70"/>
      <c r="K97" s="70"/>
      <c r="L97" s="70"/>
      <c r="M97" s="70"/>
      <c r="N97" s="70"/>
      <c r="O97" s="70"/>
      <c r="P97" s="2"/>
      <c r="Q97" s="172"/>
      <c r="R97" s="172"/>
      <c r="S97" s="17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spans="1:84" s="15" customFormat="1" ht="12">
      <c r="A98" s="9"/>
      <c r="B98" s="70"/>
      <c r="C98" s="70"/>
      <c r="D98" s="70"/>
      <c r="E98" s="70"/>
      <c r="F98" s="70"/>
      <c r="G98" s="70"/>
      <c r="H98" s="42"/>
      <c r="I98" s="70"/>
      <c r="J98" s="70"/>
      <c r="K98" s="70"/>
      <c r="L98" s="70"/>
      <c r="M98" s="70"/>
      <c r="N98" s="70"/>
      <c r="O98" s="70"/>
      <c r="P98" s="2"/>
      <c r="Q98" s="172"/>
      <c r="R98" s="172"/>
      <c r="S98" s="17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s="15" customFormat="1" ht="12">
      <c r="A99" s="9"/>
      <c r="B99" s="70"/>
      <c r="C99" s="70"/>
      <c r="D99" s="70"/>
      <c r="E99" s="70"/>
      <c r="F99" s="70"/>
      <c r="G99" s="70"/>
      <c r="H99" s="42"/>
      <c r="I99" s="70"/>
      <c r="J99" s="70"/>
      <c r="K99" s="70"/>
      <c r="L99" s="70"/>
      <c r="M99" s="70"/>
      <c r="N99" s="70"/>
      <c r="O99" s="70"/>
      <c r="P99" s="2"/>
      <c r="Q99" s="172"/>
      <c r="R99" s="172"/>
      <c r="S99" s="17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</row>
    <row r="100" spans="1:84" s="15" customFormat="1" ht="12">
      <c r="A100" s="9"/>
      <c r="B100" s="70"/>
      <c r="C100" s="70"/>
      <c r="D100" s="70"/>
      <c r="E100" s="70"/>
      <c r="F100" s="70"/>
      <c r="G100" s="70"/>
      <c r="H100" s="42"/>
      <c r="I100" s="70"/>
      <c r="J100" s="70"/>
      <c r="K100" s="70"/>
      <c r="L100" s="70"/>
      <c r="M100" s="70"/>
      <c r="N100" s="70"/>
      <c r="O100" s="70"/>
      <c r="P100" s="2"/>
      <c r="Q100" s="172"/>
      <c r="R100" s="172"/>
      <c r="S100" s="17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</row>
    <row r="101" spans="1:84" s="15" customFormat="1" ht="12">
      <c r="A101" s="9"/>
      <c r="B101" s="70"/>
      <c r="C101" s="70"/>
      <c r="D101" s="70"/>
      <c r="E101" s="70"/>
      <c r="F101" s="70"/>
      <c r="G101" s="70"/>
      <c r="H101" s="42"/>
      <c r="I101" s="70"/>
      <c r="J101" s="70"/>
      <c r="K101" s="70"/>
      <c r="L101" s="70"/>
      <c r="M101" s="70"/>
      <c r="N101" s="70"/>
      <c r="O101" s="70"/>
      <c r="P101" s="2"/>
      <c r="Q101" s="172"/>
      <c r="R101" s="172"/>
      <c r="S101" s="17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s="15" customFormat="1" ht="12">
      <c r="A102" s="9"/>
      <c r="B102" s="70"/>
      <c r="C102" s="70"/>
      <c r="D102" s="70"/>
      <c r="E102" s="70"/>
      <c r="F102" s="70"/>
      <c r="G102" s="70"/>
      <c r="H102" s="42"/>
      <c r="I102" s="70"/>
      <c r="J102" s="70"/>
      <c r="K102" s="70"/>
      <c r="L102" s="70"/>
      <c r="M102" s="70"/>
      <c r="N102" s="70"/>
      <c r="O102" s="70"/>
      <c r="P102" s="2"/>
      <c r="Q102" s="172"/>
      <c r="R102" s="172"/>
      <c r="S102" s="17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s="15" customFormat="1" ht="12">
      <c r="A103" s="9"/>
      <c r="B103" s="70"/>
      <c r="C103" s="70"/>
      <c r="D103" s="70"/>
      <c r="E103" s="70"/>
      <c r="F103" s="70"/>
      <c r="G103" s="70"/>
      <c r="H103" s="42"/>
      <c r="I103" s="70"/>
      <c r="J103" s="70"/>
      <c r="K103" s="70"/>
      <c r="L103" s="70"/>
      <c r="M103" s="70"/>
      <c r="N103" s="70"/>
      <c r="O103" s="70"/>
      <c r="P103" s="2"/>
      <c r="Q103" s="172"/>
      <c r="R103" s="172"/>
      <c r="S103" s="17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</row>
    <row r="104" spans="1:84" s="15" customFormat="1" ht="12">
      <c r="A104" s="9"/>
      <c r="B104" s="70"/>
      <c r="C104" s="70"/>
      <c r="D104" s="70"/>
      <c r="E104" s="70"/>
      <c r="F104" s="70"/>
      <c r="G104" s="70"/>
      <c r="H104" s="42"/>
      <c r="I104" s="70"/>
      <c r="J104" s="70"/>
      <c r="K104" s="70"/>
      <c r="L104" s="70"/>
      <c r="M104" s="70"/>
      <c r="N104" s="70"/>
      <c r="O104" s="70"/>
      <c r="P104" s="2"/>
      <c r="Q104" s="172"/>
      <c r="R104" s="172"/>
      <c r="S104" s="17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</row>
    <row r="105" spans="1:84" s="15" customFormat="1" ht="12">
      <c r="A105" s="9"/>
      <c r="B105" s="70"/>
      <c r="C105" s="70"/>
      <c r="D105" s="70"/>
      <c r="E105" s="70"/>
      <c r="F105" s="70"/>
      <c r="G105" s="70"/>
      <c r="H105" s="42"/>
      <c r="I105" s="70"/>
      <c r="J105" s="70"/>
      <c r="K105" s="70"/>
      <c r="L105" s="70"/>
      <c r="M105" s="70"/>
      <c r="N105" s="70"/>
      <c r="O105" s="70"/>
      <c r="P105" s="2"/>
      <c r="Q105" s="172"/>
      <c r="R105" s="172"/>
      <c r="S105" s="17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</row>
    <row r="106" spans="1:84" s="15" customFormat="1" ht="12">
      <c r="A106" s="9"/>
      <c r="B106" s="70"/>
      <c r="C106" s="70"/>
      <c r="D106" s="70"/>
      <c r="E106" s="70"/>
      <c r="F106" s="70"/>
      <c r="G106" s="70"/>
      <c r="H106" s="42"/>
      <c r="I106" s="70"/>
      <c r="J106" s="70"/>
      <c r="K106" s="70"/>
      <c r="L106" s="70"/>
      <c r="M106" s="70"/>
      <c r="N106" s="70"/>
      <c r="O106" s="70"/>
      <c r="P106" s="2"/>
      <c r="Q106" s="172"/>
      <c r="R106" s="172"/>
      <c r="S106" s="17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s="15" customFormat="1" ht="12">
      <c r="A107" s="9"/>
      <c r="B107" s="70"/>
      <c r="C107" s="70"/>
      <c r="D107" s="70"/>
      <c r="E107" s="70"/>
      <c r="F107" s="70"/>
      <c r="G107" s="70"/>
      <c r="H107" s="42"/>
      <c r="I107" s="70"/>
      <c r="J107" s="70"/>
      <c r="K107" s="70"/>
      <c r="L107" s="70"/>
      <c r="M107" s="70"/>
      <c r="N107" s="70"/>
      <c r="O107" s="70"/>
      <c r="P107" s="2"/>
      <c r="Q107" s="172"/>
      <c r="R107" s="172"/>
      <c r="S107" s="17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spans="1:84" s="15" customFormat="1" ht="12">
      <c r="A108" s="9"/>
      <c r="B108" s="70"/>
      <c r="C108" s="70"/>
      <c r="D108" s="70"/>
      <c r="E108" s="70"/>
      <c r="F108" s="70"/>
      <c r="G108" s="70"/>
      <c r="H108" s="42"/>
      <c r="I108" s="70"/>
      <c r="J108" s="70"/>
      <c r="K108" s="70"/>
      <c r="L108" s="70"/>
      <c r="M108" s="70"/>
      <c r="N108" s="70"/>
      <c r="O108" s="70"/>
      <c r="P108" s="2"/>
      <c r="Q108" s="172"/>
      <c r="R108" s="172"/>
      <c r="S108" s="17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</row>
    <row r="109" spans="1:84" s="15" customFormat="1" ht="12">
      <c r="A109" s="9"/>
      <c r="B109" s="70"/>
      <c r="C109" s="70"/>
      <c r="D109" s="70"/>
      <c r="E109" s="70"/>
      <c r="F109" s="70"/>
      <c r="G109" s="70"/>
      <c r="H109" s="42"/>
      <c r="I109" s="70"/>
      <c r="J109" s="70"/>
      <c r="K109" s="70"/>
      <c r="L109" s="70"/>
      <c r="M109" s="70"/>
      <c r="N109" s="70"/>
      <c r="O109" s="70"/>
      <c r="P109" s="2"/>
      <c r="Q109" s="172"/>
      <c r="R109" s="172"/>
      <c r="S109" s="17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</row>
    <row r="110" spans="1:84" s="15" customFormat="1" ht="12">
      <c r="A110" s="9"/>
      <c r="B110" s="70"/>
      <c r="C110" s="70"/>
      <c r="D110" s="70"/>
      <c r="E110" s="70"/>
      <c r="F110" s="70"/>
      <c r="G110" s="70"/>
      <c r="H110" s="42"/>
      <c r="I110" s="70"/>
      <c r="J110" s="70"/>
      <c r="K110" s="70"/>
      <c r="L110" s="70"/>
      <c r="M110" s="70"/>
      <c r="N110" s="70"/>
      <c r="O110" s="70"/>
      <c r="P110" s="2"/>
      <c r="Q110" s="172"/>
      <c r="R110" s="172"/>
      <c r="S110" s="17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</row>
    <row r="111" spans="1:84" s="15" customFormat="1" ht="12">
      <c r="A111" s="9"/>
      <c r="B111" s="70"/>
      <c r="C111" s="70"/>
      <c r="D111" s="70"/>
      <c r="E111" s="70"/>
      <c r="F111" s="70"/>
      <c r="G111" s="70"/>
      <c r="H111" s="42"/>
      <c r="I111" s="70"/>
      <c r="J111" s="70"/>
      <c r="K111" s="70"/>
      <c r="L111" s="70"/>
      <c r="M111" s="70"/>
      <c r="N111" s="70"/>
      <c r="O111" s="70"/>
      <c r="P111" s="2"/>
      <c r="Q111" s="172"/>
      <c r="R111" s="172"/>
      <c r="S111" s="17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s="15" customFormat="1" ht="12">
      <c r="A112" s="9"/>
      <c r="B112" s="70"/>
      <c r="C112" s="70"/>
      <c r="D112" s="70"/>
      <c r="E112" s="70"/>
      <c r="F112" s="70"/>
      <c r="G112" s="70"/>
      <c r="H112" s="42"/>
      <c r="I112" s="70"/>
      <c r="J112" s="70"/>
      <c r="K112" s="70"/>
      <c r="L112" s="70"/>
      <c r="M112" s="70"/>
      <c r="N112" s="70"/>
      <c r="O112" s="70"/>
      <c r="P112" s="2"/>
      <c r="Q112" s="172"/>
      <c r="R112" s="172"/>
      <c r="S112" s="17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spans="1:84" s="15" customFormat="1" ht="12">
      <c r="A113" s="9"/>
      <c r="B113" s="70"/>
      <c r="C113" s="70"/>
      <c r="D113" s="70"/>
      <c r="E113" s="70"/>
      <c r="F113" s="70"/>
      <c r="G113" s="70"/>
      <c r="H113" s="42"/>
      <c r="I113" s="70"/>
      <c r="J113" s="70"/>
      <c r="K113" s="70"/>
      <c r="L113" s="70"/>
      <c r="M113" s="70"/>
      <c r="N113" s="70"/>
      <c r="O113" s="70"/>
      <c r="P113" s="2"/>
      <c r="Q113" s="172"/>
      <c r="R113" s="172"/>
      <c r="S113" s="17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</row>
    <row r="114" spans="1:84" s="15" customFormat="1" ht="12">
      <c r="A114" s="9"/>
      <c r="B114" s="70"/>
      <c r="C114" s="70"/>
      <c r="D114" s="70"/>
      <c r="E114" s="70"/>
      <c r="F114" s="70"/>
      <c r="G114" s="70"/>
      <c r="H114" s="42"/>
      <c r="I114" s="70"/>
      <c r="J114" s="70"/>
      <c r="K114" s="70"/>
      <c r="L114" s="70"/>
      <c r="M114" s="70"/>
      <c r="N114" s="70"/>
      <c r="O114" s="70"/>
      <c r="P114" s="2"/>
      <c r="Q114" s="172"/>
      <c r="R114" s="172"/>
      <c r="S114" s="17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</row>
    <row r="115" spans="1:84" s="15" customFormat="1" ht="12">
      <c r="A115" s="9"/>
      <c r="B115" s="70"/>
      <c r="C115" s="70"/>
      <c r="D115" s="70"/>
      <c r="E115" s="70"/>
      <c r="F115" s="70"/>
      <c r="G115" s="70"/>
      <c r="H115" s="42"/>
      <c r="I115" s="70"/>
      <c r="J115" s="70"/>
      <c r="K115" s="70"/>
      <c r="L115" s="70"/>
      <c r="M115" s="70"/>
      <c r="N115" s="70"/>
      <c r="O115" s="70"/>
      <c r="P115" s="2"/>
      <c r="Q115" s="172"/>
      <c r="R115" s="172"/>
      <c r="S115" s="17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</row>
    <row r="116" spans="1:84" s="15" customFormat="1" ht="12">
      <c r="A116" s="9"/>
      <c r="B116" s="70"/>
      <c r="C116" s="70"/>
      <c r="D116" s="70"/>
      <c r="E116" s="70"/>
      <c r="F116" s="70"/>
      <c r="G116" s="70"/>
      <c r="H116" s="42"/>
      <c r="I116" s="70"/>
      <c r="J116" s="70"/>
      <c r="K116" s="70"/>
      <c r="L116" s="70"/>
      <c r="M116" s="70"/>
      <c r="N116" s="70"/>
      <c r="O116" s="70"/>
      <c r="P116" s="2"/>
      <c r="Q116" s="172"/>
      <c r="R116" s="172"/>
      <c r="S116" s="17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</row>
    <row r="117" spans="1:84" s="15" customFormat="1" ht="12">
      <c r="A117" s="9"/>
      <c r="B117" s="70"/>
      <c r="C117" s="70"/>
      <c r="D117" s="70"/>
      <c r="E117" s="70"/>
      <c r="F117" s="70"/>
      <c r="G117" s="70"/>
      <c r="H117" s="42"/>
      <c r="I117" s="70"/>
      <c r="J117" s="70"/>
      <c r="K117" s="70"/>
      <c r="L117" s="70"/>
      <c r="M117" s="70"/>
      <c r="N117" s="70"/>
      <c r="O117" s="70"/>
      <c r="P117" s="2"/>
      <c r="Q117" s="172"/>
      <c r="R117" s="172"/>
      <c r="S117" s="17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</row>
    <row r="118" spans="1:84" s="15" customFormat="1" ht="12">
      <c r="A118" s="9"/>
      <c r="B118" s="70"/>
      <c r="C118" s="70"/>
      <c r="D118" s="70"/>
      <c r="E118" s="70"/>
      <c r="F118" s="70"/>
      <c r="G118" s="70"/>
      <c r="H118" s="42"/>
      <c r="I118" s="70"/>
      <c r="J118" s="70"/>
      <c r="K118" s="70"/>
      <c r="L118" s="70"/>
      <c r="M118" s="70"/>
      <c r="N118" s="70"/>
      <c r="O118" s="70"/>
      <c r="P118" s="2"/>
      <c r="Q118" s="172"/>
      <c r="R118" s="172"/>
      <c r="S118" s="17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</row>
    <row r="119" spans="1:84" s="15" customFormat="1" ht="12">
      <c r="A119" s="9"/>
      <c r="B119" s="70"/>
      <c r="C119" s="70"/>
      <c r="D119" s="70"/>
      <c r="E119" s="70"/>
      <c r="F119" s="70"/>
      <c r="G119" s="70"/>
      <c r="H119" s="42"/>
      <c r="I119" s="70"/>
      <c r="J119" s="70"/>
      <c r="K119" s="70"/>
      <c r="L119" s="70"/>
      <c r="M119" s="70"/>
      <c r="N119" s="70"/>
      <c r="O119" s="70"/>
      <c r="P119" s="2"/>
      <c r="Q119" s="172"/>
      <c r="R119" s="172"/>
      <c r="S119" s="17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</row>
    <row r="120" spans="1:84" s="15" customFormat="1" ht="12">
      <c r="A120" s="9"/>
      <c r="B120" s="70"/>
      <c r="C120" s="70"/>
      <c r="D120" s="70"/>
      <c r="E120" s="70"/>
      <c r="F120" s="70"/>
      <c r="G120" s="70"/>
      <c r="H120" s="42"/>
      <c r="I120" s="70"/>
      <c r="J120" s="70"/>
      <c r="K120" s="70"/>
      <c r="L120" s="70"/>
      <c r="M120" s="70"/>
      <c r="N120" s="70"/>
      <c r="O120" s="70"/>
      <c r="P120" s="2"/>
      <c r="Q120" s="172"/>
      <c r="R120" s="172"/>
      <c r="S120" s="17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</row>
    <row r="121" spans="1:84" s="15" customFormat="1" ht="12">
      <c r="A121" s="9"/>
      <c r="B121" s="70"/>
      <c r="C121" s="70"/>
      <c r="D121" s="70"/>
      <c r="E121" s="70"/>
      <c r="F121" s="70"/>
      <c r="G121" s="70"/>
      <c r="H121" s="42"/>
      <c r="I121" s="70"/>
      <c r="J121" s="70"/>
      <c r="K121" s="70"/>
      <c r="L121" s="70"/>
      <c r="M121" s="70"/>
      <c r="N121" s="70"/>
      <c r="O121" s="70"/>
      <c r="P121" s="2"/>
      <c r="Q121" s="172"/>
      <c r="R121" s="172"/>
      <c r="S121" s="17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</row>
    <row r="122" spans="1:84" s="15" customFormat="1" ht="12">
      <c r="A122" s="9"/>
      <c r="B122" s="70"/>
      <c r="C122" s="70"/>
      <c r="D122" s="70"/>
      <c r="E122" s="70"/>
      <c r="F122" s="70"/>
      <c r="G122" s="70"/>
      <c r="H122" s="42"/>
      <c r="I122" s="70"/>
      <c r="J122" s="70"/>
      <c r="K122" s="70"/>
      <c r="L122" s="70"/>
      <c r="M122" s="70"/>
      <c r="N122" s="70"/>
      <c r="O122" s="70"/>
      <c r="P122" s="2"/>
      <c r="Q122" s="172"/>
      <c r="R122" s="172"/>
      <c r="S122" s="17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</row>
    <row r="123" spans="1:84" s="15" customFormat="1" ht="12">
      <c r="A123" s="9"/>
      <c r="B123" s="70"/>
      <c r="C123" s="70"/>
      <c r="D123" s="70"/>
      <c r="E123" s="70"/>
      <c r="F123" s="70"/>
      <c r="G123" s="70"/>
      <c r="H123" s="42"/>
      <c r="I123" s="70"/>
      <c r="J123" s="70"/>
      <c r="K123" s="70"/>
      <c r="L123" s="70"/>
      <c r="M123" s="70"/>
      <c r="N123" s="70"/>
      <c r="O123" s="70"/>
      <c r="P123" s="2"/>
      <c r="Q123" s="172"/>
      <c r="R123" s="172"/>
      <c r="S123" s="17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</row>
    <row r="124" spans="1:84" s="15" customFormat="1" ht="12">
      <c r="A124" s="9"/>
      <c r="B124" s="70"/>
      <c r="C124" s="70"/>
      <c r="D124" s="70"/>
      <c r="E124" s="70"/>
      <c r="F124" s="70"/>
      <c r="G124" s="70"/>
      <c r="H124" s="42"/>
      <c r="I124" s="70"/>
      <c r="J124" s="70"/>
      <c r="K124" s="70"/>
      <c r="L124" s="70"/>
      <c r="M124" s="70"/>
      <c r="N124" s="70"/>
      <c r="O124" s="70"/>
      <c r="P124" s="2"/>
      <c r="Q124" s="172"/>
      <c r="R124" s="172"/>
      <c r="S124" s="17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</row>
    <row r="125" spans="1:84" s="15" customFormat="1" ht="12">
      <c r="A125" s="9"/>
      <c r="B125" s="70"/>
      <c r="C125" s="70"/>
      <c r="D125" s="70"/>
      <c r="E125" s="70"/>
      <c r="F125" s="70"/>
      <c r="G125" s="70"/>
      <c r="H125" s="42"/>
      <c r="I125" s="70"/>
      <c r="J125" s="70"/>
      <c r="K125" s="70"/>
      <c r="L125" s="70"/>
      <c r="M125" s="70"/>
      <c r="N125" s="70"/>
      <c r="O125" s="70"/>
      <c r="P125" s="2"/>
      <c r="Q125" s="172"/>
      <c r="R125" s="172"/>
      <c r="S125" s="17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</row>
    <row r="126" spans="1:84" s="15" customFormat="1" ht="12">
      <c r="A126" s="9"/>
      <c r="B126" s="70"/>
      <c r="C126" s="70"/>
      <c r="D126" s="70"/>
      <c r="E126" s="70"/>
      <c r="F126" s="70"/>
      <c r="G126" s="70"/>
      <c r="H126" s="42"/>
      <c r="I126" s="70"/>
      <c r="J126" s="70"/>
      <c r="K126" s="70"/>
      <c r="L126" s="70"/>
      <c r="M126" s="70"/>
      <c r="N126" s="70"/>
      <c r="O126" s="70"/>
      <c r="P126" s="2"/>
      <c r="Q126" s="172"/>
      <c r="R126" s="172"/>
      <c r="S126" s="17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</row>
    <row r="127" spans="1:84" s="15" customFormat="1" ht="12">
      <c r="A127" s="9"/>
      <c r="B127" s="70"/>
      <c r="C127" s="70"/>
      <c r="D127" s="70"/>
      <c r="E127" s="70"/>
      <c r="F127" s="70"/>
      <c r="G127" s="70"/>
      <c r="H127" s="42"/>
      <c r="I127" s="70"/>
      <c r="J127" s="70"/>
      <c r="K127" s="70"/>
      <c r="L127" s="70"/>
      <c r="M127" s="70"/>
      <c r="N127" s="70"/>
      <c r="O127" s="70"/>
      <c r="P127" s="2"/>
      <c r="Q127" s="172"/>
      <c r="R127" s="172"/>
      <c r="S127" s="17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</row>
    <row r="128" spans="1:84" s="15" customFormat="1" ht="12">
      <c r="A128" s="9"/>
      <c r="B128" s="70"/>
      <c r="C128" s="70"/>
      <c r="D128" s="70"/>
      <c r="E128" s="70"/>
      <c r="F128" s="70"/>
      <c r="G128" s="70"/>
      <c r="H128" s="42"/>
      <c r="I128" s="70"/>
      <c r="J128" s="70"/>
      <c r="K128" s="70"/>
      <c r="L128" s="70"/>
      <c r="M128" s="70"/>
      <c r="N128" s="70"/>
      <c r="O128" s="70"/>
      <c r="P128" s="2"/>
      <c r="Q128" s="172"/>
      <c r="R128" s="172"/>
      <c r="S128" s="17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</row>
    <row r="129" spans="1:84" s="15" customFormat="1" ht="12">
      <c r="A129" s="9"/>
      <c r="B129" s="70"/>
      <c r="C129" s="70"/>
      <c r="D129" s="70"/>
      <c r="E129" s="70"/>
      <c r="F129" s="70"/>
      <c r="G129" s="70"/>
      <c r="H129" s="42"/>
      <c r="I129" s="70"/>
      <c r="J129" s="70"/>
      <c r="K129" s="70"/>
      <c r="L129" s="70"/>
      <c r="M129" s="70"/>
      <c r="N129" s="70"/>
      <c r="O129" s="70"/>
      <c r="P129" s="2"/>
      <c r="Q129" s="172"/>
      <c r="R129" s="172"/>
      <c r="S129" s="17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</row>
    <row r="130" spans="1:84" s="15" customFormat="1" ht="12">
      <c r="A130" s="9"/>
      <c r="B130" s="70"/>
      <c r="C130" s="70"/>
      <c r="D130" s="70"/>
      <c r="E130" s="70"/>
      <c r="F130" s="70"/>
      <c r="G130" s="70"/>
      <c r="H130" s="42"/>
      <c r="I130" s="70"/>
      <c r="J130" s="70"/>
      <c r="K130" s="70"/>
      <c r="L130" s="70"/>
      <c r="M130" s="70"/>
      <c r="N130" s="70"/>
      <c r="O130" s="70"/>
      <c r="P130" s="2"/>
      <c r="Q130" s="172"/>
      <c r="R130" s="172"/>
      <c r="S130" s="17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</row>
    <row r="131" spans="1:84" s="15" customFormat="1" ht="12">
      <c r="A131" s="9"/>
      <c r="B131" s="70"/>
      <c r="C131" s="70"/>
      <c r="D131" s="70"/>
      <c r="E131" s="70"/>
      <c r="F131" s="70"/>
      <c r="G131" s="70"/>
      <c r="H131" s="42"/>
      <c r="I131" s="70"/>
      <c r="J131" s="70"/>
      <c r="K131" s="70"/>
      <c r="L131" s="70"/>
      <c r="M131" s="70"/>
      <c r="N131" s="70"/>
      <c r="O131" s="70"/>
      <c r="P131" s="2"/>
      <c r="Q131" s="172"/>
      <c r="R131" s="172"/>
      <c r="S131" s="17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</row>
    <row r="132" spans="1:84" s="15" customFormat="1" ht="12">
      <c r="A132" s="9"/>
      <c r="B132" s="70"/>
      <c r="C132" s="70"/>
      <c r="D132" s="70"/>
      <c r="E132" s="70"/>
      <c r="F132" s="70"/>
      <c r="G132" s="70"/>
      <c r="H132" s="42"/>
      <c r="I132" s="70"/>
      <c r="J132" s="70"/>
      <c r="K132" s="70"/>
      <c r="L132" s="70"/>
      <c r="M132" s="70"/>
      <c r="N132" s="70"/>
      <c r="O132" s="70"/>
      <c r="P132" s="2"/>
      <c r="Q132" s="172"/>
      <c r="R132" s="172"/>
      <c r="S132" s="17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</row>
    <row r="133" spans="1:84" s="15" customFormat="1" ht="12">
      <c r="A133" s="9"/>
      <c r="B133" s="70"/>
      <c r="C133" s="70"/>
      <c r="D133" s="70"/>
      <c r="E133" s="70"/>
      <c r="F133" s="70"/>
      <c r="G133" s="70"/>
      <c r="H133" s="42"/>
      <c r="I133" s="70"/>
      <c r="J133" s="70"/>
      <c r="K133" s="70"/>
      <c r="L133" s="70"/>
      <c r="M133" s="70"/>
      <c r="N133" s="70"/>
      <c r="O133" s="70"/>
      <c r="P133" s="2"/>
      <c r="Q133" s="172"/>
      <c r="R133" s="172"/>
      <c r="S133" s="17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</row>
    <row r="134" spans="1:84" s="15" customFormat="1" ht="12">
      <c r="A134" s="9"/>
      <c r="B134" s="70"/>
      <c r="C134" s="70"/>
      <c r="D134" s="70"/>
      <c r="E134" s="70"/>
      <c r="F134" s="70"/>
      <c r="G134" s="70"/>
      <c r="H134" s="42"/>
      <c r="I134" s="70"/>
      <c r="J134" s="70"/>
      <c r="K134" s="70"/>
      <c r="L134" s="70"/>
      <c r="M134" s="70"/>
      <c r="N134" s="70"/>
      <c r="O134" s="70"/>
      <c r="P134" s="2"/>
      <c r="Q134" s="172"/>
      <c r="R134" s="172"/>
      <c r="S134" s="17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</row>
    <row r="135" spans="1:84" s="15" customFormat="1" ht="12">
      <c r="A135" s="9"/>
      <c r="B135" s="70"/>
      <c r="C135" s="70"/>
      <c r="D135" s="70"/>
      <c r="E135" s="70"/>
      <c r="F135" s="70"/>
      <c r="G135" s="70"/>
      <c r="H135" s="42"/>
      <c r="I135" s="70"/>
      <c r="J135" s="70"/>
      <c r="K135" s="70"/>
      <c r="L135" s="70"/>
      <c r="M135" s="70"/>
      <c r="N135" s="70"/>
      <c r="O135" s="70"/>
      <c r="P135" s="2"/>
      <c r="Q135" s="172"/>
      <c r="R135" s="172"/>
      <c r="S135" s="17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</row>
    <row r="136" spans="1:84" s="15" customFormat="1" ht="12">
      <c r="A136" s="9"/>
      <c r="B136" s="70"/>
      <c r="C136" s="70"/>
      <c r="D136" s="70"/>
      <c r="E136" s="70"/>
      <c r="F136" s="70"/>
      <c r="G136" s="70"/>
      <c r="H136" s="42"/>
      <c r="I136" s="70"/>
      <c r="J136" s="70"/>
      <c r="K136" s="70"/>
      <c r="L136" s="70"/>
      <c r="M136" s="70"/>
      <c r="N136" s="70"/>
      <c r="O136" s="70"/>
      <c r="P136" s="2"/>
      <c r="Q136" s="172"/>
      <c r="R136" s="172"/>
      <c r="S136" s="17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</row>
    <row r="137" spans="1:84" s="15" customFormat="1" ht="12">
      <c r="A137" s="9"/>
      <c r="B137" s="70"/>
      <c r="C137" s="70"/>
      <c r="D137" s="70"/>
      <c r="E137" s="70"/>
      <c r="F137" s="70"/>
      <c r="G137" s="70"/>
      <c r="H137" s="42"/>
      <c r="I137" s="70"/>
      <c r="J137" s="70"/>
      <c r="K137" s="70"/>
      <c r="L137" s="70"/>
      <c r="M137" s="70"/>
      <c r="N137" s="70"/>
      <c r="O137" s="70"/>
      <c r="P137" s="2"/>
      <c r="Q137" s="172"/>
      <c r="R137" s="172"/>
      <c r="S137" s="17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</row>
    <row r="138" spans="1:84" s="15" customFormat="1" ht="12">
      <c r="A138" s="9"/>
      <c r="B138" s="70"/>
      <c r="C138" s="70"/>
      <c r="D138" s="70"/>
      <c r="E138" s="70"/>
      <c r="F138" s="70"/>
      <c r="G138" s="70"/>
      <c r="H138" s="42"/>
      <c r="I138" s="70"/>
      <c r="J138" s="70"/>
      <c r="K138" s="70"/>
      <c r="L138" s="70"/>
      <c r="M138" s="70"/>
      <c r="N138" s="70"/>
      <c r="O138" s="70"/>
      <c r="P138" s="2"/>
      <c r="Q138" s="172"/>
      <c r="R138" s="172"/>
      <c r="S138" s="17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</row>
    <row r="139" spans="1:84" s="15" customFormat="1" ht="12">
      <c r="A139" s="9"/>
      <c r="B139" s="70"/>
      <c r="C139" s="70"/>
      <c r="D139" s="70"/>
      <c r="E139" s="70"/>
      <c r="F139" s="70"/>
      <c r="G139" s="70"/>
      <c r="H139" s="42"/>
      <c r="I139" s="70"/>
      <c r="J139" s="70"/>
      <c r="K139" s="70"/>
      <c r="L139" s="70"/>
      <c r="M139" s="70"/>
      <c r="N139" s="70"/>
      <c r="O139" s="70"/>
      <c r="P139" s="2"/>
      <c r="Q139" s="172"/>
      <c r="R139" s="172"/>
      <c r="S139" s="17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</row>
    <row r="140" spans="1:84" s="15" customFormat="1" ht="12">
      <c r="A140" s="9"/>
      <c r="B140" s="70"/>
      <c r="C140" s="70"/>
      <c r="D140" s="70"/>
      <c r="E140" s="70"/>
      <c r="F140" s="70"/>
      <c r="G140" s="70"/>
      <c r="H140" s="42"/>
      <c r="I140" s="70"/>
      <c r="J140" s="70"/>
      <c r="K140" s="70"/>
      <c r="L140" s="70"/>
      <c r="M140" s="70"/>
      <c r="N140" s="70"/>
      <c r="O140" s="70"/>
      <c r="P140" s="2"/>
      <c r="Q140" s="172"/>
      <c r="R140" s="172"/>
      <c r="S140" s="17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</row>
    <row r="141" spans="1:84" s="15" customFormat="1" ht="12">
      <c r="A141" s="9"/>
      <c r="B141" s="70"/>
      <c r="C141" s="70"/>
      <c r="D141" s="70"/>
      <c r="E141" s="70"/>
      <c r="F141" s="70"/>
      <c r="G141" s="70"/>
      <c r="H141" s="42"/>
      <c r="I141" s="70"/>
      <c r="J141" s="70"/>
      <c r="K141" s="70"/>
      <c r="L141" s="70"/>
      <c r="M141" s="70"/>
      <c r="N141" s="70"/>
      <c r="O141" s="70"/>
      <c r="P141" s="2"/>
      <c r="Q141" s="172"/>
      <c r="R141" s="172"/>
      <c r="S141" s="17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</row>
    <row r="142" spans="1:84" s="15" customFormat="1" ht="12">
      <c r="A142" s="9"/>
      <c r="B142" s="70"/>
      <c r="C142" s="70"/>
      <c r="D142" s="70"/>
      <c r="E142" s="70"/>
      <c r="F142" s="70"/>
      <c r="G142" s="70"/>
      <c r="H142" s="42"/>
      <c r="I142" s="70"/>
      <c r="J142" s="70"/>
      <c r="K142" s="70"/>
      <c r="L142" s="70"/>
      <c r="M142" s="70"/>
      <c r="N142" s="70"/>
      <c r="O142" s="70"/>
      <c r="P142" s="2"/>
      <c r="Q142" s="172"/>
      <c r="R142" s="172"/>
      <c r="S142" s="17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</row>
    <row r="143" spans="1:84" s="15" customFormat="1" ht="12">
      <c r="A143" s="9"/>
      <c r="B143" s="70"/>
      <c r="C143" s="70"/>
      <c r="D143" s="70"/>
      <c r="E143" s="70"/>
      <c r="F143" s="70"/>
      <c r="G143" s="70"/>
      <c r="H143" s="42"/>
      <c r="I143" s="70"/>
      <c r="J143" s="70"/>
      <c r="K143" s="70"/>
      <c r="L143" s="70"/>
      <c r="M143" s="70"/>
      <c r="N143" s="70"/>
      <c r="O143" s="70"/>
      <c r="P143" s="2"/>
      <c r="Q143" s="172"/>
      <c r="R143" s="172"/>
      <c r="S143" s="17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</row>
    <row r="144" spans="1:84" s="15" customFormat="1" ht="12">
      <c r="A144" s="9"/>
      <c r="B144" s="70"/>
      <c r="C144" s="70"/>
      <c r="D144" s="70"/>
      <c r="E144" s="70"/>
      <c r="F144" s="70"/>
      <c r="G144" s="70"/>
      <c r="H144" s="42"/>
      <c r="I144" s="70"/>
      <c r="J144" s="70"/>
      <c r="K144" s="70"/>
      <c r="L144" s="70"/>
      <c r="M144" s="70"/>
      <c r="N144" s="70"/>
      <c r="O144" s="70"/>
      <c r="P144" s="2"/>
      <c r="Q144" s="172"/>
      <c r="R144" s="172"/>
      <c r="S144" s="17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</row>
    <row r="145" spans="1:84" s="15" customFormat="1" ht="12">
      <c r="A145" s="9"/>
      <c r="B145" s="70"/>
      <c r="C145" s="70"/>
      <c r="D145" s="70"/>
      <c r="E145" s="70"/>
      <c r="F145" s="70"/>
      <c r="G145" s="70"/>
      <c r="H145" s="42"/>
      <c r="I145" s="70"/>
      <c r="J145" s="70"/>
      <c r="K145" s="70"/>
      <c r="L145" s="70"/>
      <c r="M145" s="70"/>
      <c r="N145" s="70"/>
      <c r="O145" s="70"/>
      <c r="P145" s="2"/>
      <c r="Q145" s="172"/>
      <c r="R145" s="172"/>
      <c r="S145" s="17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</row>
    <row r="146" spans="1:84" s="15" customFormat="1" ht="12">
      <c r="A146" s="9"/>
      <c r="B146" s="70"/>
      <c r="C146" s="70"/>
      <c r="D146" s="70"/>
      <c r="E146" s="70"/>
      <c r="F146" s="70"/>
      <c r="G146" s="70"/>
      <c r="H146" s="42"/>
      <c r="I146" s="70"/>
      <c r="J146" s="70"/>
      <c r="K146" s="70"/>
      <c r="L146" s="70"/>
      <c r="M146" s="70"/>
      <c r="N146" s="70"/>
      <c r="O146" s="70"/>
      <c r="P146" s="2"/>
      <c r="Q146" s="172"/>
      <c r="R146" s="172"/>
      <c r="S146" s="17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</row>
    <row r="147" spans="1:84" s="15" customFormat="1" ht="12">
      <c r="A147" s="9"/>
      <c r="B147" s="70"/>
      <c r="C147" s="70"/>
      <c r="D147" s="70"/>
      <c r="E147" s="70"/>
      <c r="F147" s="70"/>
      <c r="G147" s="70"/>
      <c r="H147" s="42"/>
      <c r="I147" s="70"/>
      <c r="J147" s="70"/>
      <c r="K147" s="70"/>
      <c r="L147" s="70"/>
      <c r="M147" s="70"/>
      <c r="N147" s="70"/>
      <c r="O147" s="70"/>
      <c r="P147" s="2"/>
      <c r="Q147" s="172"/>
      <c r="R147" s="172"/>
      <c r="S147" s="17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</row>
    <row r="148" spans="1:84" s="15" customFormat="1" ht="12">
      <c r="A148" s="9"/>
      <c r="B148" s="70"/>
      <c r="C148" s="70"/>
      <c r="D148" s="70"/>
      <c r="E148" s="70"/>
      <c r="F148" s="70"/>
      <c r="G148" s="70"/>
      <c r="H148" s="42"/>
      <c r="I148" s="70"/>
      <c r="J148" s="70"/>
      <c r="K148" s="70"/>
      <c r="L148" s="70"/>
      <c r="M148" s="70"/>
      <c r="N148" s="70"/>
      <c r="O148" s="70"/>
      <c r="P148" s="2"/>
      <c r="Q148" s="172"/>
      <c r="R148" s="172"/>
      <c r="S148" s="17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</row>
    <row r="149" spans="1:84" s="15" customFormat="1" ht="12">
      <c r="A149" s="9"/>
      <c r="B149" s="70"/>
      <c r="C149" s="70"/>
      <c r="D149" s="70"/>
      <c r="E149" s="70"/>
      <c r="F149" s="70"/>
      <c r="G149" s="70"/>
      <c r="H149" s="42"/>
      <c r="I149" s="70"/>
      <c r="J149" s="70"/>
      <c r="K149" s="70"/>
      <c r="L149" s="70"/>
      <c r="M149" s="70"/>
      <c r="N149" s="70"/>
      <c r="O149" s="70"/>
      <c r="P149" s="2"/>
      <c r="Q149" s="172"/>
      <c r="R149" s="172"/>
      <c r="S149" s="17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</row>
    <row r="150" spans="1:84" s="15" customFormat="1" ht="12">
      <c r="A150" s="9"/>
      <c r="B150" s="70"/>
      <c r="C150" s="70"/>
      <c r="D150" s="70"/>
      <c r="E150" s="70"/>
      <c r="F150" s="70"/>
      <c r="G150" s="70"/>
      <c r="H150" s="42"/>
      <c r="I150" s="70"/>
      <c r="J150" s="70"/>
      <c r="K150" s="70"/>
      <c r="L150" s="70"/>
      <c r="M150" s="70"/>
      <c r="N150" s="70"/>
      <c r="O150" s="70"/>
      <c r="P150" s="2"/>
      <c r="Q150" s="172"/>
      <c r="R150" s="172"/>
      <c r="S150" s="17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</row>
    <row r="151" spans="1:84" s="15" customFormat="1" ht="12">
      <c r="A151" s="9"/>
      <c r="B151" s="70"/>
      <c r="C151" s="70"/>
      <c r="D151" s="70"/>
      <c r="E151" s="70"/>
      <c r="F151" s="70"/>
      <c r="G151" s="70"/>
      <c r="H151" s="42"/>
      <c r="I151" s="70"/>
      <c r="J151" s="70"/>
      <c r="K151" s="70"/>
      <c r="L151" s="70"/>
      <c r="M151" s="70"/>
      <c r="N151" s="70"/>
      <c r="O151" s="70"/>
      <c r="P151" s="2"/>
      <c r="Q151" s="172"/>
      <c r="R151" s="172"/>
      <c r="S151" s="17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</row>
    <row r="152" spans="1:84" s="15" customFormat="1" ht="12">
      <c r="A152" s="9"/>
      <c r="B152" s="70"/>
      <c r="C152" s="70"/>
      <c r="D152" s="70"/>
      <c r="E152" s="70"/>
      <c r="F152" s="70"/>
      <c r="G152" s="70"/>
      <c r="H152" s="42"/>
      <c r="I152" s="70"/>
      <c r="J152" s="70"/>
      <c r="K152" s="70"/>
      <c r="L152" s="70"/>
      <c r="M152" s="70"/>
      <c r="N152" s="70"/>
      <c r="O152" s="70"/>
      <c r="P152" s="2"/>
      <c r="Q152" s="172"/>
      <c r="R152" s="172"/>
      <c r="S152" s="17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</row>
    <row r="153" spans="1:84" s="15" customFormat="1" ht="12">
      <c r="A153" s="9"/>
      <c r="B153" s="70"/>
      <c r="C153" s="70"/>
      <c r="D153" s="70"/>
      <c r="E153" s="70"/>
      <c r="F153" s="70"/>
      <c r="G153" s="70"/>
      <c r="H153" s="42"/>
      <c r="I153" s="70"/>
      <c r="J153" s="70"/>
      <c r="K153" s="70"/>
      <c r="L153" s="70"/>
      <c r="M153" s="70"/>
      <c r="N153" s="70"/>
      <c r="O153" s="70"/>
      <c r="P153" s="2"/>
      <c r="Q153" s="172"/>
      <c r="R153" s="172"/>
      <c r="S153" s="17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</row>
    <row r="154" spans="1:84" s="15" customFormat="1" ht="12">
      <c r="A154" s="9"/>
      <c r="B154" s="70"/>
      <c r="C154" s="70"/>
      <c r="D154" s="70"/>
      <c r="E154" s="70"/>
      <c r="F154" s="70"/>
      <c r="G154" s="70"/>
      <c r="H154" s="42"/>
      <c r="I154" s="70"/>
      <c r="J154" s="70"/>
      <c r="K154" s="70"/>
      <c r="L154" s="70"/>
      <c r="M154" s="70"/>
      <c r="N154" s="70"/>
      <c r="O154" s="70"/>
      <c r="P154" s="2"/>
      <c r="Q154" s="172"/>
      <c r="R154" s="172"/>
      <c r="S154" s="17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</row>
    <row r="155" spans="1:84" s="15" customFormat="1" ht="12">
      <c r="A155" s="9"/>
      <c r="B155" s="70"/>
      <c r="C155" s="70"/>
      <c r="D155" s="70"/>
      <c r="E155" s="70"/>
      <c r="F155" s="70"/>
      <c r="G155" s="70"/>
      <c r="H155" s="42"/>
      <c r="I155" s="70"/>
      <c r="J155" s="70"/>
      <c r="K155" s="70"/>
      <c r="L155" s="70"/>
      <c r="M155" s="70"/>
      <c r="N155" s="70"/>
      <c r="O155" s="70"/>
      <c r="P155" s="2"/>
      <c r="Q155" s="172"/>
      <c r="R155" s="172"/>
      <c r="S155" s="17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</row>
    <row r="156" spans="1:84" s="15" customFormat="1" ht="12">
      <c r="A156" s="9"/>
      <c r="B156" s="70"/>
      <c r="C156" s="70"/>
      <c r="D156" s="70"/>
      <c r="E156" s="70"/>
      <c r="F156" s="70"/>
      <c r="G156" s="70"/>
      <c r="H156" s="42"/>
      <c r="I156" s="70"/>
      <c r="J156" s="70"/>
      <c r="K156" s="70"/>
      <c r="L156" s="70"/>
      <c r="M156" s="70"/>
      <c r="N156" s="70"/>
      <c r="O156" s="70"/>
      <c r="P156" s="2"/>
      <c r="Q156" s="172"/>
      <c r="R156" s="172"/>
      <c r="S156" s="17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</row>
    <row r="157" spans="1:84" s="15" customFormat="1" ht="12">
      <c r="A157" s="9"/>
      <c r="B157" s="70"/>
      <c r="C157" s="70"/>
      <c r="D157" s="70"/>
      <c r="E157" s="70"/>
      <c r="F157" s="70"/>
      <c r="G157" s="70"/>
      <c r="H157" s="42"/>
      <c r="I157" s="70"/>
      <c r="J157" s="70"/>
      <c r="K157" s="70"/>
      <c r="L157" s="70"/>
      <c r="M157" s="70"/>
      <c r="N157" s="70"/>
      <c r="O157" s="70"/>
      <c r="P157" s="2"/>
      <c r="Q157" s="172"/>
      <c r="R157" s="172"/>
      <c r="S157" s="17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</row>
    <row r="158" spans="1:84" s="15" customFormat="1" ht="12">
      <c r="A158" s="9"/>
      <c r="B158" s="70"/>
      <c r="C158" s="70"/>
      <c r="D158" s="70"/>
      <c r="E158" s="70"/>
      <c r="F158" s="70"/>
      <c r="G158" s="70"/>
      <c r="H158" s="42"/>
      <c r="I158" s="70"/>
      <c r="J158" s="70"/>
      <c r="K158" s="70"/>
      <c r="L158" s="70"/>
      <c r="M158" s="70"/>
      <c r="N158" s="70"/>
      <c r="O158" s="70"/>
      <c r="P158" s="2"/>
      <c r="Q158" s="172"/>
      <c r="R158" s="172"/>
      <c r="S158" s="17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</row>
    <row r="159" spans="1:84" s="15" customFormat="1" ht="4.5" customHeight="1">
      <c r="A159" s="9"/>
      <c r="B159" s="70"/>
      <c r="C159" s="70"/>
      <c r="D159" s="70"/>
      <c r="E159" s="70"/>
      <c r="F159" s="70"/>
      <c r="G159" s="70"/>
      <c r="H159" s="42"/>
      <c r="I159" s="134"/>
      <c r="J159" s="134"/>
      <c r="K159" s="70"/>
      <c r="L159" s="134"/>
      <c r="M159" s="134"/>
      <c r="N159" s="134"/>
      <c r="O159" s="134"/>
      <c r="P159" s="2"/>
      <c r="Q159" s="172"/>
      <c r="R159" s="172"/>
      <c r="S159" s="17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</row>
    <row r="160" spans="1:84" s="15" customFormat="1" ht="4.5" customHeight="1">
      <c r="A160" s="9"/>
      <c r="B160" s="70"/>
      <c r="C160" s="70"/>
      <c r="D160" s="70"/>
      <c r="E160" s="70"/>
      <c r="F160" s="70"/>
      <c r="G160" s="70"/>
      <c r="H160" s="42"/>
      <c r="I160" s="134"/>
      <c r="J160" s="134"/>
      <c r="K160" s="70"/>
      <c r="L160" s="134"/>
      <c r="M160" s="134"/>
      <c r="N160" s="134"/>
      <c r="O160" s="134"/>
      <c r="P160" s="2"/>
      <c r="Q160" s="172"/>
      <c r="R160" s="172"/>
      <c r="S160" s="17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</row>
    <row r="161" spans="1:84" s="15" customFormat="1" ht="12">
      <c r="A161" s="9"/>
      <c r="B161" s="70"/>
      <c r="C161" s="70"/>
      <c r="D161" s="70"/>
      <c r="E161" s="70"/>
      <c r="F161" s="70"/>
      <c r="G161" s="70"/>
      <c r="H161" s="42"/>
      <c r="I161" s="70"/>
      <c r="J161" s="70"/>
      <c r="K161" s="70"/>
      <c r="L161" s="70"/>
      <c r="M161" s="70"/>
      <c r="N161" s="70"/>
      <c r="O161" s="70"/>
      <c r="P161" s="2"/>
      <c r="Q161" s="172"/>
      <c r="R161" s="172"/>
      <c r="S161" s="17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</row>
    <row r="162" spans="1:84" s="15" customFormat="1" ht="12">
      <c r="A162" s="9"/>
      <c r="B162" s="70"/>
      <c r="C162" s="70"/>
      <c r="D162" s="70"/>
      <c r="E162" s="70"/>
      <c r="F162" s="70"/>
      <c r="G162" s="70"/>
      <c r="H162" s="42"/>
      <c r="I162" s="70"/>
      <c r="J162" s="70"/>
      <c r="K162" s="70"/>
      <c r="L162" s="70"/>
      <c r="M162" s="70"/>
      <c r="N162" s="70"/>
      <c r="O162" s="70"/>
      <c r="P162" s="2"/>
      <c r="Q162" s="172"/>
      <c r="R162" s="172"/>
      <c r="S162" s="17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</row>
    <row r="163" spans="1:84" s="15" customFormat="1" ht="12">
      <c r="A163" s="9"/>
      <c r="B163" s="70"/>
      <c r="C163" s="70"/>
      <c r="D163" s="70"/>
      <c r="E163" s="70"/>
      <c r="F163" s="70"/>
      <c r="G163" s="70"/>
      <c r="H163" s="42"/>
      <c r="I163" s="70"/>
      <c r="J163" s="70"/>
      <c r="K163" s="70"/>
      <c r="L163" s="70"/>
      <c r="M163" s="70"/>
      <c r="N163" s="70"/>
      <c r="O163" s="70"/>
      <c r="P163" s="2"/>
      <c r="Q163" s="172"/>
      <c r="R163" s="172"/>
      <c r="S163" s="17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</row>
    <row r="164" spans="1:84" s="15" customFormat="1" ht="12">
      <c r="A164" s="9"/>
      <c r="B164" s="70"/>
      <c r="C164" s="70"/>
      <c r="D164" s="70"/>
      <c r="E164" s="70"/>
      <c r="F164" s="70"/>
      <c r="G164" s="70"/>
      <c r="H164" s="42"/>
      <c r="I164" s="70"/>
      <c r="J164" s="70"/>
      <c r="K164" s="70"/>
      <c r="L164" s="70"/>
      <c r="M164" s="70"/>
      <c r="N164" s="70"/>
      <c r="O164" s="70"/>
      <c r="P164" s="2"/>
      <c r="Q164" s="172"/>
      <c r="R164" s="172"/>
      <c r="S164" s="17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</row>
    <row r="165" spans="1:84" s="15" customFormat="1" ht="12">
      <c r="A165" s="9"/>
      <c r="B165" s="70"/>
      <c r="C165" s="70"/>
      <c r="D165" s="70"/>
      <c r="E165" s="70"/>
      <c r="F165" s="70"/>
      <c r="G165" s="70"/>
      <c r="H165" s="42"/>
      <c r="I165" s="70"/>
      <c r="J165" s="70"/>
      <c r="K165" s="70"/>
      <c r="L165" s="70"/>
      <c r="M165" s="70"/>
      <c r="N165" s="70"/>
      <c r="O165" s="70"/>
      <c r="P165" s="2"/>
      <c r="Q165" s="172"/>
      <c r="R165" s="172"/>
      <c r="S165" s="17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</row>
    <row r="166" spans="1:84" s="15" customFormat="1" ht="12">
      <c r="A166" s="9"/>
      <c r="B166" s="70"/>
      <c r="C166" s="70"/>
      <c r="D166" s="70"/>
      <c r="E166" s="70"/>
      <c r="F166" s="70"/>
      <c r="G166" s="70"/>
      <c r="H166" s="42"/>
      <c r="I166" s="70"/>
      <c r="J166" s="70"/>
      <c r="K166" s="70"/>
      <c r="L166" s="70"/>
      <c r="M166" s="70"/>
      <c r="N166" s="70"/>
      <c r="O166" s="70"/>
      <c r="P166" s="2"/>
      <c r="Q166" s="172"/>
      <c r="R166" s="172"/>
      <c r="S166" s="17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</row>
    <row r="167" spans="1:84" s="15" customFormat="1" ht="12">
      <c r="A167" s="9"/>
      <c r="B167" s="70"/>
      <c r="C167" s="70"/>
      <c r="D167" s="70"/>
      <c r="E167" s="70"/>
      <c r="F167" s="70"/>
      <c r="G167" s="70"/>
      <c r="H167" s="42"/>
      <c r="I167" s="70"/>
      <c r="J167" s="70"/>
      <c r="K167" s="70"/>
      <c r="L167" s="70"/>
      <c r="M167" s="70"/>
      <c r="N167" s="70"/>
      <c r="O167" s="70"/>
      <c r="P167" s="2"/>
      <c r="Q167" s="172"/>
      <c r="R167" s="172"/>
      <c r="S167" s="17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</row>
    <row r="168" spans="1:84" s="15" customFormat="1" ht="12">
      <c r="A168" s="9"/>
      <c r="B168" s="70"/>
      <c r="C168" s="70"/>
      <c r="D168" s="70"/>
      <c r="E168" s="70"/>
      <c r="F168" s="70"/>
      <c r="G168" s="70"/>
      <c r="H168" s="42"/>
      <c r="I168" s="70"/>
      <c r="J168" s="70"/>
      <c r="K168" s="70"/>
      <c r="L168" s="70"/>
      <c r="M168" s="70"/>
      <c r="N168" s="70"/>
      <c r="O168" s="70"/>
      <c r="P168" s="2"/>
      <c r="Q168" s="172"/>
      <c r="R168" s="172"/>
      <c r="S168" s="17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</row>
    <row r="169" spans="1:84" s="15" customFormat="1" ht="12">
      <c r="A169" s="9"/>
      <c r="B169" s="70"/>
      <c r="C169" s="70"/>
      <c r="D169" s="70"/>
      <c r="E169" s="70"/>
      <c r="F169" s="70"/>
      <c r="G169" s="70"/>
      <c r="H169" s="42"/>
      <c r="I169" s="70"/>
      <c r="J169" s="70"/>
      <c r="K169" s="70"/>
      <c r="L169" s="70"/>
      <c r="M169" s="70"/>
      <c r="N169" s="70"/>
      <c r="O169" s="70"/>
      <c r="P169" s="2"/>
      <c r="Q169" s="172"/>
      <c r="R169" s="172"/>
      <c r="S169" s="17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</row>
    <row r="170" spans="1:84" s="15" customFormat="1" ht="12">
      <c r="A170" s="9"/>
      <c r="B170" s="70"/>
      <c r="C170" s="70"/>
      <c r="D170" s="70"/>
      <c r="E170" s="70"/>
      <c r="F170" s="70"/>
      <c r="G170" s="70"/>
      <c r="H170" s="42"/>
      <c r="I170" s="70"/>
      <c r="J170" s="70"/>
      <c r="K170" s="70"/>
      <c r="L170" s="70"/>
      <c r="M170" s="70"/>
      <c r="N170" s="70"/>
      <c r="O170" s="70"/>
      <c r="P170" s="2"/>
      <c r="Q170" s="172"/>
      <c r="R170" s="172"/>
      <c r="S170" s="17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</row>
    <row r="171" spans="1:84" s="15" customFormat="1" ht="12">
      <c r="A171" s="9"/>
      <c r="B171" s="70"/>
      <c r="C171" s="70"/>
      <c r="D171" s="70"/>
      <c r="E171" s="70"/>
      <c r="F171" s="70"/>
      <c r="G171" s="70"/>
      <c r="H171" s="42"/>
      <c r="I171" s="70"/>
      <c r="J171" s="70"/>
      <c r="K171" s="70"/>
      <c r="L171" s="70"/>
      <c r="M171" s="70"/>
      <c r="N171" s="70"/>
      <c r="O171" s="70"/>
      <c r="P171" s="2"/>
      <c r="Q171" s="172"/>
      <c r="R171" s="172"/>
      <c r="S171" s="17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</row>
    <row r="172" spans="1:84" s="15" customFormat="1" ht="12">
      <c r="A172" s="9"/>
      <c r="B172" s="70"/>
      <c r="C172" s="70"/>
      <c r="D172" s="70"/>
      <c r="E172" s="70"/>
      <c r="F172" s="70"/>
      <c r="G172" s="70"/>
      <c r="H172" s="42"/>
      <c r="I172" s="70"/>
      <c r="J172" s="70"/>
      <c r="K172" s="70"/>
      <c r="L172" s="70"/>
      <c r="M172" s="70"/>
      <c r="N172" s="70"/>
      <c r="O172" s="70"/>
      <c r="P172" s="2"/>
      <c r="Q172" s="172"/>
      <c r="R172" s="172"/>
      <c r="S172" s="17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</row>
    <row r="173" spans="1:84" s="15" customFormat="1" ht="12">
      <c r="A173" s="9"/>
      <c r="B173" s="70"/>
      <c r="C173" s="70"/>
      <c r="D173" s="70"/>
      <c r="E173" s="70"/>
      <c r="F173" s="70"/>
      <c r="G173" s="70"/>
      <c r="H173" s="42"/>
      <c r="I173" s="70"/>
      <c r="J173" s="70"/>
      <c r="K173" s="70"/>
      <c r="L173" s="70"/>
      <c r="M173" s="70"/>
      <c r="N173" s="70"/>
      <c r="O173" s="70"/>
      <c r="P173" s="2"/>
      <c r="Q173" s="172"/>
      <c r="R173" s="172"/>
      <c r="S173" s="17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</row>
    <row r="174" spans="1:84" s="15" customFormat="1" ht="12">
      <c r="A174" s="9"/>
      <c r="B174" s="70"/>
      <c r="C174" s="70"/>
      <c r="D174" s="70"/>
      <c r="E174" s="70"/>
      <c r="F174" s="70"/>
      <c r="G174" s="70"/>
      <c r="H174" s="42"/>
      <c r="I174" s="70"/>
      <c r="J174" s="70"/>
      <c r="K174" s="70"/>
      <c r="L174" s="70"/>
      <c r="M174" s="70"/>
      <c r="N174" s="70"/>
      <c r="O174" s="70"/>
      <c r="P174" s="2"/>
      <c r="Q174" s="172"/>
      <c r="R174" s="172"/>
      <c r="S174" s="17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</row>
    <row r="175" spans="1:84" s="15" customFormat="1" ht="12">
      <c r="A175" s="9"/>
      <c r="B175" s="70"/>
      <c r="C175" s="70"/>
      <c r="D175" s="70"/>
      <c r="E175" s="70"/>
      <c r="F175" s="70"/>
      <c r="G175" s="70"/>
      <c r="H175" s="42"/>
      <c r="I175" s="70"/>
      <c r="J175" s="70"/>
      <c r="K175" s="70"/>
      <c r="L175" s="70"/>
      <c r="M175" s="70"/>
      <c r="N175" s="70"/>
      <c r="O175" s="70"/>
      <c r="P175" s="2"/>
      <c r="Q175" s="172"/>
      <c r="R175" s="172"/>
      <c r="S175" s="17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</row>
    <row r="176" spans="1:84" s="15" customFormat="1" ht="12">
      <c r="A176" s="9"/>
      <c r="B176" s="70"/>
      <c r="C176" s="70"/>
      <c r="D176" s="70"/>
      <c r="E176" s="70"/>
      <c r="F176" s="70"/>
      <c r="G176" s="70"/>
      <c r="H176" s="42"/>
      <c r="I176" s="70"/>
      <c r="J176" s="70"/>
      <c r="K176" s="70"/>
      <c r="L176" s="70"/>
      <c r="M176" s="70"/>
      <c r="N176" s="70"/>
      <c r="O176" s="70"/>
      <c r="P176" s="2"/>
      <c r="Q176" s="172"/>
      <c r="R176" s="172"/>
      <c r="S176" s="17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</row>
    <row r="177" spans="1:84" s="15" customFormat="1" ht="12">
      <c r="A177" s="9"/>
      <c r="B177" s="70"/>
      <c r="C177" s="70"/>
      <c r="D177" s="70"/>
      <c r="E177" s="70"/>
      <c r="F177" s="70"/>
      <c r="G177" s="70"/>
      <c r="H177" s="42"/>
      <c r="I177" s="70"/>
      <c r="J177" s="70"/>
      <c r="K177" s="70"/>
      <c r="L177" s="70"/>
      <c r="M177" s="70"/>
      <c r="N177" s="70"/>
      <c r="O177" s="70"/>
      <c r="P177" s="2"/>
      <c r="Q177" s="172"/>
      <c r="R177" s="172"/>
      <c r="S177" s="17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</row>
    <row r="178" spans="1:84" s="15" customFormat="1" ht="12">
      <c r="A178" s="9"/>
      <c r="B178" s="70"/>
      <c r="C178" s="70"/>
      <c r="D178" s="70"/>
      <c r="E178" s="70"/>
      <c r="F178" s="70"/>
      <c r="G178" s="70"/>
      <c r="H178" s="42"/>
      <c r="I178" s="70"/>
      <c r="J178" s="70"/>
      <c r="K178" s="70"/>
      <c r="L178" s="70"/>
      <c r="M178" s="70"/>
      <c r="N178" s="70"/>
      <c r="O178" s="70"/>
      <c r="P178" s="2"/>
      <c r="Q178" s="172"/>
      <c r="R178" s="172"/>
      <c r="S178" s="17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</row>
    <row r="179" spans="1:84" s="15" customFormat="1" ht="12">
      <c r="A179" s="9"/>
      <c r="B179" s="70"/>
      <c r="C179" s="70"/>
      <c r="D179" s="70"/>
      <c r="E179" s="70"/>
      <c r="F179" s="70"/>
      <c r="G179" s="70"/>
      <c r="H179" s="42"/>
      <c r="I179" s="70"/>
      <c r="J179" s="70"/>
      <c r="K179" s="70"/>
      <c r="L179" s="70"/>
      <c r="M179" s="70"/>
      <c r="N179" s="70"/>
      <c r="O179" s="70"/>
      <c r="P179" s="2"/>
      <c r="Q179" s="172"/>
      <c r="R179" s="172"/>
      <c r="S179" s="17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</row>
    <row r="180" spans="1:84" s="15" customFormat="1" ht="12">
      <c r="A180" s="9"/>
      <c r="B180" s="70"/>
      <c r="C180" s="70"/>
      <c r="D180" s="70"/>
      <c r="E180" s="70"/>
      <c r="F180" s="70"/>
      <c r="G180" s="70"/>
      <c r="H180" s="42"/>
      <c r="I180" s="70"/>
      <c r="J180" s="70"/>
      <c r="K180" s="70"/>
      <c r="L180" s="70"/>
      <c r="M180" s="70"/>
      <c r="N180" s="70"/>
      <c r="O180" s="70"/>
      <c r="P180" s="2"/>
      <c r="Q180" s="172"/>
      <c r="R180" s="172"/>
      <c r="S180" s="17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</row>
    <row r="181" spans="1:84" s="15" customFormat="1" ht="12">
      <c r="A181" s="9"/>
      <c r="B181" s="70"/>
      <c r="C181" s="70"/>
      <c r="D181" s="70"/>
      <c r="E181" s="70"/>
      <c r="F181" s="70"/>
      <c r="G181" s="70"/>
      <c r="H181" s="42"/>
      <c r="I181" s="70"/>
      <c r="J181" s="70"/>
      <c r="K181" s="70"/>
      <c r="L181" s="70"/>
      <c r="M181" s="70"/>
      <c r="N181" s="70"/>
      <c r="O181" s="70"/>
      <c r="P181" s="2"/>
      <c r="Q181" s="172"/>
      <c r="R181" s="172"/>
      <c r="S181" s="17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</row>
    <row r="182" spans="1:84" s="15" customFormat="1" ht="12">
      <c r="A182" s="9"/>
      <c r="B182" s="70"/>
      <c r="C182" s="70"/>
      <c r="D182" s="70"/>
      <c r="E182" s="70"/>
      <c r="F182" s="70"/>
      <c r="G182" s="70"/>
      <c r="H182" s="42"/>
      <c r="I182" s="70"/>
      <c r="J182" s="70"/>
      <c r="K182" s="70"/>
      <c r="L182" s="70"/>
      <c r="M182" s="70"/>
      <c r="N182" s="70"/>
      <c r="O182" s="70"/>
      <c r="P182" s="2"/>
      <c r="Q182" s="172"/>
      <c r="R182" s="172"/>
      <c r="S182" s="17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</row>
    <row r="183" spans="1:84" s="15" customFormat="1" ht="12">
      <c r="A183" s="9"/>
      <c r="B183" s="70"/>
      <c r="C183" s="70"/>
      <c r="D183" s="70"/>
      <c r="E183" s="70"/>
      <c r="F183" s="70"/>
      <c r="G183" s="70"/>
      <c r="H183" s="42"/>
      <c r="I183" s="70"/>
      <c r="J183" s="70"/>
      <c r="K183" s="70"/>
      <c r="L183" s="70"/>
      <c r="M183" s="70"/>
      <c r="N183" s="70"/>
      <c r="O183" s="70"/>
      <c r="P183" s="2"/>
      <c r="Q183" s="172"/>
      <c r="R183" s="172"/>
      <c r="S183" s="17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</row>
    <row r="184" spans="1:84" s="15" customFormat="1" ht="12">
      <c r="A184" s="9"/>
      <c r="B184" s="70"/>
      <c r="C184" s="70"/>
      <c r="D184" s="70"/>
      <c r="E184" s="70"/>
      <c r="F184" s="70"/>
      <c r="G184" s="70"/>
      <c r="H184" s="42"/>
      <c r="I184" s="70"/>
      <c r="J184" s="70"/>
      <c r="K184" s="70"/>
      <c r="L184" s="70"/>
      <c r="M184" s="70"/>
      <c r="N184" s="70"/>
      <c r="O184" s="70"/>
      <c r="P184" s="2"/>
      <c r="Q184" s="172"/>
      <c r="R184" s="172"/>
      <c r="S184" s="17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</row>
    <row r="185" spans="1:84" s="15" customFormat="1" ht="12">
      <c r="A185" s="9"/>
      <c r="B185" s="70"/>
      <c r="C185" s="70"/>
      <c r="D185" s="70"/>
      <c r="E185" s="70"/>
      <c r="F185" s="70"/>
      <c r="G185" s="70"/>
      <c r="H185" s="42"/>
      <c r="I185" s="70"/>
      <c r="J185" s="70"/>
      <c r="K185" s="70"/>
      <c r="L185" s="70"/>
      <c r="M185" s="70"/>
      <c r="N185" s="70"/>
      <c r="O185" s="70"/>
      <c r="P185" s="2"/>
      <c r="Q185" s="172"/>
      <c r="R185" s="172"/>
      <c r="S185" s="17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</row>
    <row r="186" spans="1:84" s="15" customFormat="1" ht="12">
      <c r="A186" s="9"/>
      <c r="B186" s="70"/>
      <c r="C186" s="70"/>
      <c r="D186" s="70"/>
      <c r="E186" s="70"/>
      <c r="F186" s="70"/>
      <c r="G186" s="70"/>
      <c r="H186" s="42"/>
      <c r="I186" s="70"/>
      <c r="J186" s="70"/>
      <c r="K186" s="70"/>
      <c r="L186" s="70"/>
      <c r="M186" s="70"/>
      <c r="N186" s="70"/>
      <c r="O186" s="70"/>
      <c r="P186" s="2"/>
      <c r="Q186" s="172"/>
      <c r="R186" s="172"/>
      <c r="S186" s="17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</row>
    <row r="187" spans="1:84" s="15" customFormat="1" ht="12">
      <c r="A187" s="9"/>
      <c r="B187" s="70"/>
      <c r="C187" s="70"/>
      <c r="D187" s="70"/>
      <c r="E187" s="70"/>
      <c r="F187" s="70"/>
      <c r="G187" s="70"/>
      <c r="H187" s="42"/>
      <c r="I187" s="70"/>
      <c r="J187" s="70"/>
      <c r="K187" s="70"/>
      <c r="L187" s="70"/>
      <c r="M187" s="70"/>
      <c r="N187" s="70"/>
      <c r="O187" s="70"/>
      <c r="P187" s="2"/>
      <c r="Q187" s="172"/>
      <c r="R187" s="172"/>
      <c r="S187" s="17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</row>
    <row r="188" spans="1:84" s="15" customFormat="1" ht="12">
      <c r="A188" s="9"/>
      <c r="B188" s="70"/>
      <c r="C188" s="70"/>
      <c r="D188" s="70"/>
      <c r="E188" s="70"/>
      <c r="F188" s="70"/>
      <c r="G188" s="70"/>
      <c r="H188" s="42"/>
      <c r="I188" s="70"/>
      <c r="J188" s="70"/>
      <c r="K188" s="70"/>
      <c r="L188" s="70"/>
      <c r="M188" s="70"/>
      <c r="N188" s="70"/>
      <c r="O188" s="70"/>
      <c r="P188" s="2"/>
      <c r="Q188" s="172"/>
      <c r="R188" s="172"/>
      <c r="S188" s="17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</row>
    <row r="189" spans="1:84" s="15" customFormat="1" ht="12">
      <c r="A189" s="9"/>
      <c r="B189" s="70"/>
      <c r="C189" s="70"/>
      <c r="D189" s="70"/>
      <c r="E189" s="70"/>
      <c r="F189" s="70"/>
      <c r="G189" s="70"/>
      <c r="H189" s="42"/>
      <c r="I189" s="70"/>
      <c r="J189" s="70"/>
      <c r="K189" s="70"/>
      <c r="L189" s="70"/>
      <c r="M189" s="70"/>
      <c r="N189" s="70"/>
      <c r="O189" s="70"/>
      <c r="P189" s="2"/>
      <c r="Q189" s="172"/>
      <c r="R189" s="172"/>
      <c r="S189" s="17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</row>
    <row r="190" spans="1:84" s="15" customFormat="1" ht="12">
      <c r="A190" s="9"/>
      <c r="B190" s="70"/>
      <c r="C190" s="70"/>
      <c r="D190" s="70"/>
      <c r="E190" s="70"/>
      <c r="F190" s="70"/>
      <c r="G190" s="70"/>
      <c r="H190" s="42"/>
      <c r="I190" s="70"/>
      <c r="J190" s="70"/>
      <c r="K190" s="70"/>
      <c r="L190" s="70"/>
      <c r="M190" s="70"/>
      <c r="N190" s="70"/>
      <c r="O190" s="70"/>
      <c r="P190" s="2"/>
      <c r="Q190" s="172"/>
      <c r="R190" s="172"/>
      <c r="S190" s="17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</row>
    <row r="191" spans="1:84" s="15" customFormat="1" ht="12">
      <c r="A191" s="9"/>
      <c r="B191" s="70"/>
      <c r="C191" s="70"/>
      <c r="D191" s="70"/>
      <c r="E191" s="70"/>
      <c r="F191" s="70"/>
      <c r="G191" s="70"/>
      <c r="H191" s="42"/>
      <c r="I191" s="70"/>
      <c r="J191" s="70"/>
      <c r="K191" s="70"/>
      <c r="L191" s="70"/>
      <c r="M191" s="70"/>
      <c r="N191" s="70"/>
      <c r="O191" s="70"/>
      <c r="P191" s="2"/>
      <c r="Q191" s="172"/>
      <c r="R191" s="172"/>
      <c r="S191" s="17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</row>
    <row r="192" spans="1:74" s="15" customFormat="1" ht="12">
      <c r="A192" s="9"/>
      <c r="B192" s="9"/>
      <c r="C192" s="9"/>
      <c r="D192" s="9"/>
      <c r="E192" s="9"/>
      <c r="F192" s="9"/>
      <c r="G192" s="9"/>
      <c r="H192" s="11"/>
      <c r="I192" s="9"/>
      <c r="J192" s="9"/>
      <c r="K192" s="9"/>
      <c r="L192" s="9"/>
      <c r="M192" s="9"/>
      <c r="N192" s="9"/>
      <c r="O192" s="9"/>
      <c r="P192" s="9"/>
      <c r="Q192" s="199"/>
      <c r="R192" s="199"/>
      <c r="S192" s="19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</row>
    <row r="193" spans="1:74" s="15" customFormat="1" ht="12">
      <c r="A193" s="9"/>
      <c r="B193" s="9"/>
      <c r="C193" s="9"/>
      <c r="D193" s="9"/>
      <c r="E193" s="9"/>
      <c r="F193" s="9"/>
      <c r="G193" s="9"/>
      <c r="H193" s="11"/>
      <c r="I193" s="9"/>
      <c r="J193" s="9"/>
      <c r="K193" s="9"/>
      <c r="L193" s="9"/>
      <c r="M193" s="9"/>
      <c r="N193" s="9"/>
      <c r="O193" s="9"/>
      <c r="P193" s="9"/>
      <c r="Q193" s="199"/>
      <c r="R193" s="199"/>
      <c r="S193" s="19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</row>
    <row r="194" spans="1:74" s="15" customFormat="1" ht="12">
      <c r="A194" s="9"/>
      <c r="B194" s="9"/>
      <c r="C194" s="9"/>
      <c r="D194" s="9"/>
      <c r="E194" s="9"/>
      <c r="F194" s="9"/>
      <c r="G194" s="9"/>
      <c r="H194" s="11"/>
      <c r="I194" s="9"/>
      <c r="J194" s="9"/>
      <c r="K194" s="9"/>
      <c r="L194" s="9"/>
      <c r="M194" s="9"/>
      <c r="N194" s="9"/>
      <c r="O194" s="9"/>
      <c r="P194" s="9"/>
      <c r="Q194" s="199"/>
      <c r="R194" s="199"/>
      <c r="S194" s="19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</row>
    <row r="195" spans="1:74" s="15" customFormat="1" ht="12">
      <c r="A195" s="9"/>
      <c r="B195" s="9"/>
      <c r="C195" s="9"/>
      <c r="D195" s="9"/>
      <c r="E195" s="9"/>
      <c r="F195" s="9"/>
      <c r="G195" s="9"/>
      <c r="H195" s="11"/>
      <c r="I195" s="9"/>
      <c r="J195" s="9"/>
      <c r="K195" s="9"/>
      <c r="L195" s="9"/>
      <c r="M195" s="9"/>
      <c r="N195" s="9"/>
      <c r="O195" s="9"/>
      <c r="P195" s="9"/>
      <c r="Q195" s="199"/>
      <c r="R195" s="199"/>
      <c r="S195" s="19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</row>
    <row r="196" spans="1:74" s="15" customFormat="1" ht="12">
      <c r="A196" s="9"/>
      <c r="B196" s="9"/>
      <c r="C196" s="9"/>
      <c r="D196" s="9"/>
      <c r="E196" s="9"/>
      <c r="F196" s="9"/>
      <c r="G196" s="9"/>
      <c r="H196" s="11"/>
      <c r="I196" s="9"/>
      <c r="J196" s="9"/>
      <c r="K196" s="9"/>
      <c r="L196" s="9"/>
      <c r="M196" s="9"/>
      <c r="N196" s="9"/>
      <c r="O196" s="9"/>
      <c r="P196" s="9"/>
      <c r="Q196" s="199"/>
      <c r="R196" s="199"/>
      <c r="S196" s="19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</row>
    <row r="197" spans="1:74" s="15" customFormat="1" ht="12">
      <c r="A197" s="9"/>
      <c r="B197" s="9"/>
      <c r="C197" s="9"/>
      <c r="D197" s="9"/>
      <c r="E197" s="9"/>
      <c r="F197" s="9"/>
      <c r="G197" s="9"/>
      <c r="H197" s="11"/>
      <c r="I197" s="9"/>
      <c r="J197" s="9"/>
      <c r="K197" s="9"/>
      <c r="L197" s="9"/>
      <c r="M197" s="9"/>
      <c r="N197" s="9"/>
      <c r="O197" s="9"/>
      <c r="P197" s="9"/>
      <c r="Q197" s="199"/>
      <c r="R197" s="199"/>
      <c r="S197" s="19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</row>
    <row r="198" spans="1:74" s="15" customFormat="1" ht="12">
      <c r="A198" s="9"/>
      <c r="B198" s="9"/>
      <c r="C198" s="9"/>
      <c r="D198" s="9"/>
      <c r="E198" s="9"/>
      <c r="F198" s="9"/>
      <c r="G198" s="9"/>
      <c r="H198" s="11"/>
      <c r="I198" s="9"/>
      <c r="J198" s="9"/>
      <c r="K198" s="9"/>
      <c r="L198" s="9"/>
      <c r="M198" s="9"/>
      <c r="N198" s="9"/>
      <c r="O198" s="9"/>
      <c r="P198" s="9"/>
      <c r="Q198" s="199"/>
      <c r="R198" s="199"/>
      <c r="S198" s="19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</row>
    <row r="199" spans="1:74" s="15" customFormat="1" ht="12">
      <c r="A199" s="9"/>
      <c r="B199" s="9"/>
      <c r="C199" s="9"/>
      <c r="D199" s="9"/>
      <c r="E199" s="9"/>
      <c r="F199" s="9"/>
      <c r="G199" s="9"/>
      <c r="H199" s="11"/>
      <c r="I199" s="9"/>
      <c r="J199" s="9"/>
      <c r="K199" s="9"/>
      <c r="L199" s="9"/>
      <c r="M199" s="9"/>
      <c r="N199" s="9"/>
      <c r="O199" s="9"/>
      <c r="P199" s="9"/>
      <c r="Q199" s="199"/>
      <c r="R199" s="199"/>
      <c r="S199" s="19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</row>
    <row r="200" spans="1:74" s="15" customFormat="1" ht="12">
      <c r="A200" s="9"/>
      <c r="B200" s="9"/>
      <c r="C200" s="9"/>
      <c r="D200" s="9"/>
      <c r="E200" s="9"/>
      <c r="F200" s="9"/>
      <c r="G200" s="9"/>
      <c r="H200" s="11"/>
      <c r="I200" s="9"/>
      <c r="J200" s="9"/>
      <c r="K200" s="9"/>
      <c r="L200" s="9"/>
      <c r="M200" s="9"/>
      <c r="N200" s="9"/>
      <c r="O200" s="9"/>
      <c r="P200" s="9"/>
      <c r="Q200" s="199"/>
      <c r="R200" s="199"/>
      <c r="S200" s="19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</row>
    <row r="201" spans="1:74" s="15" customFormat="1" ht="12">
      <c r="A201" s="9"/>
      <c r="B201" s="9"/>
      <c r="C201" s="9"/>
      <c r="D201" s="9"/>
      <c r="E201" s="9"/>
      <c r="F201" s="9"/>
      <c r="G201" s="9"/>
      <c r="H201" s="11"/>
      <c r="I201" s="9"/>
      <c r="J201" s="9"/>
      <c r="K201" s="9"/>
      <c r="L201" s="9"/>
      <c r="M201" s="9"/>
      <c r="N201" s="9"/>
      <c r="O201" s="9"/>
      <c r="P201" s="9"/>
      <c r="Q201" s="199"/>
      <c r="R201" s="199"/>
      <c r="S201" s="19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</row>
    <row r="202" spans="1:74" s="15" customFormat="1" ht="12">
      <c r="A202" s="9"/>
      <c r="B202" s="9"/>
      <c r="C202" s="9"/>
      <c r="D202" s="9"/>
      <c r="E202" s="9"/>
      <c r="F202" s="9"/>
      <c r="G202" s="9"/>
      <c r="H202" s="11"/>
      <c r="I202" s="9"/>
      <c r="J202" s="9"/>
      <c r="K202" s="9"/>
      <c r="L202" s="9"/>
      <c r="M202" s="9"/>
      <c r="N202" s="9"/>
      <c r="O202" s="9"/>
      <c r="P202" s="9"/>
      <c r="Q202" s="199"/>
      <c r="R202" s="199"/>
      <c r="S202" s="19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</row>
    <row r="203" spans="1:74" s="15" customFormat="1" ht="12">
      <c r="A203" s="9"/>
      <c r="B203" s="9"/>
      <c r="C203" s="9"/>
      <c r="D203" s="9"/>
      <c r="E203" s="9"/>
      <c r="F203" s="9"/>
      <c r="G203" s="9"/>
      <c r="H203" s="11"/>
      <c r="I203" s="9"/>
      <c r="J203" s="9"/>
      <c r="K203" s="9"/>
      <c r="L203" s="9"/>
      <c r="M203" s="9"/>
      <c r="N203" s="9"/>
      <c r="O203" s="9"/>
      <c r="P203" s="9"/>
      <c r="Q203" s="199"/>
      <c r="R203" s="199"/>
      <c r="S203" s="19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</row>
    <row r="204" spans="1:74" s="15" customFormat="1" ht="12">
      <c r="A204" s="9"/>
      <c r="B204" s="9"/>
      <c r="C204" s="9"/>
      <c r="D204" s="9"/>
      <c r="E204" s="9"/>
      <c r="F204" s="9"/>
      <c r="G204" s="9"/>
      <c r="H204" s="11"/>
      <c r="I204" s="9"/>
      <c r="J204" s="9"/>
      <c r="K204" s="9"/>
      <c r="L204" s="9"/>
      <c r="M204" s="9"/>
      <c r="N204" s="9"/>
      <c r="O204" s="9"/>
      <c r="P204" s="9"/>
      <c r="Q204" s="199"/>
      <c r="R204" s="199"/>
      <c r="S204" s="19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</row>
    <row r="205" spans="1:74" s="15" customFormat="1" ht="12">
      <c r="A205" s="9"/>
      <c r="B205" s="9"/>
      <c r="C205" s="9"/>
      <c r="D205" s="9"/>
      <c r="E205" s="9"/>
      <c r="F205" s="9"/>
      <c r="G205" s="9"/>
      <c r="H205" s="11"/>
      <c r="I205" s="9"/>
      <c r="J205" s="9"/>
      <c r="K205" s="9"/>
      <c r="L205" s="9"/>
      <c r="M205" s="9"/>
      <c r="N205" s="9"/>
      <c r="O205" s="9"/>
      <c r="P205" s="9"/>
      <c r="Q205" s="199"/>
      <c r="R205" s="199"/>
      <c r="S205" s="19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</row>
    <row r="206" spans="1:74" s="15" customFormat="1" ht="12">
      <c r="A206" s="9"/>
      <c r="B206" s="9"/>
      <c r="C206" s="9"/>
      <c r="D206" s="9"/>
      <c r="E206" s="9"/>
      <c r="F206" s="9"/>
      <c r="G206" s="9"/>
      <c r="H206" s="11"/>
      <c r="I206" s="9"/>
      <c r="J206" s="9"/>
      <c r="K206" s="9"/>
      <c r="L206" s="9"/>
      <c r="M206" s="9"/>
      <c r="N206" s="9"/>
      <c r="O206" s="9"/>
      <c r="P206" s="9"/>
      <c r="Q206" s="199"/>
      <c r="R206" s="199"/>
      <c r="S206" s="19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</row>
    <row r="207" spans="1:74" s="15" customFormat="1" ht="12">
      <c r="A207" s="9"/>
      <c r="B207" s="9"/>
      <c r="C207" s="9"/>
      <c r="D207" s="9"/>
      <c r="E207" s="9"/>
      <c r="F207" s="9"/>
      <c r="G207" s="9"/>
      <c r="H207" s="11"/>
      <c r="I207" s="9"/>
      <c r="J207" s="9"/>
      <c r="K207" s="9"/>
      <c r="L207" s="9"/>
      <c r="M207" s="9"/>
      <c r="N207" s="9"/>
      <c r="O207" s="9"/>
      <c r="P207" s="9"/>
      <c r="Q207" s="199"/>
      <c r="R207" s="199"/>
      <c r="S207" s="19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</row>
    <row r="208" spans="1:74" s="15" customFormat="1" ht="12">
      <c r="A208" s="9"/>
      <c r="B208" s="9"/>
      <c r="C208" s="9"/>
      <c r="D208" s="9"/>
      <c r="E208" s="9"/>
      <c r="F208" s="9"/>
      <c r="G208" s="9"/>
      <c r="H208" s="11"/>
      <c r="I208" s="9"/>
      <c r="J208" s="9"/>
      <c r="K208" s="9"/>
      <c r="L208" s="9"/>
      <c r="M208" s="9"/>
      <c r="N208" s="9"/>
      <c r="O208" s="9"/>
      <c r="P208" s="9"/>
      <c r="Q208" s="199"/>
      <c r="R208" s="199"/>
      <c r="S208" s="19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</row>
    <row r="209" spans="1:74" s="15" customFormat="1" ht="12.75">
      <c r="A209" s="9"/>
      <c r="B209" s="9"/>
      <c r="C209" s="9"/>
      <c r="D209" s="9"/>
      <c r="E209" s="9"/>
      <c r="F209" s="9"/>
      <c r="G209" s="9"/>
      <c r="H209" s="11"/>
      <c r="I209" s="9"/>
      <c r="J209" s="9"/>
      <c r="K209" s="9"/>
      <c r="L209" s="9"/>
      <c r="M209" s="9"/>
      <c r="N209" s="9"/>
      <c r="O209" s="9"/>
      <c r="P209" s="9"/>
      <c r="Q209" s="199"/>
      <c r="R209" s="199"/>
      <c r="S209" s="19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</row>
    <row r="210" spans="1:74" s="15" customFormat="1" ht="12">
      <c r="A210" s="9"/>
      <c r="B210" s="9"/>
      <c r="C210" s="9"/>
      <c r="D210" s="9"/>
      <c r="E210" s="9"/>
      <c r="F210" s="9"/>
      <c r="G210" s="9"/>
      <c r="H210" s="11"/>
      <c r="I210" s="9"/>
      <c r="J210" s="9"/>
      <c r="K210" s="9"/>
      <c r="L210" s="9"/>
      <c r="M210" s="9"/>
      <c r="N210" s="9"/>
      <c r="O210" s="9"/>
      <c r="P210" s="9"/>
      <c r="Q210" s="199"/>
      <c r="R210" s="199"/>
      <c r="S210" s="19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</row>
    <row r="211" spans="1:74" s="15" customFormat="1" ht="12">
      <c r="A211" s="9"/>
      <c r="B211" s="9"/>
      <c r="C211" s="9"/>
      <c r="D211" s="9"/>
      <c r="E211" s="9"/>
      <c r="F211" s="9"/>
      <c r="G211" s="9"/>
      <c r="H211" s="11"/>
      <c r="I211" s="9"/>
      <c r="J211" s="9"/>
      <c r="K211" s="9"/>
      <c r="L211" s="9"/>
      <c r="M211" s="9"/>
      <c r="N211" s="9"/>
      <c r="O211" s="9"/>
      <c r="P211" s="9"/>
      <c r="Q211" s="199"/>
      <c r="R211" s="199"/>
      <c r="S211" s="19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</row>
    <row r="212" spans="1:74" s="15" customFormat="1" ht="12">
      <c r="A212" s="9"/>
      <c r="B212" s="9"/>
      <c r="C212" s="9"/>
      <c r="D212" s="9"/>
      <c r="E212" s="9"/>
      <c r="F212" s="9"/>
      <c r="G212" s="9"/>
      <c r="H212" s="11"/>
      <c r="I212" s="9"/>
      <c r="J212" s="9"/>
      <c r="K212" s="9"/>
      <c r="L212" s="9"/>
      <c r="M212" s="9"/>
      <c r="N212" s="9"/>
      <c r="O212" s="9"/>
      <c r="P212" s="9"/>
      <c r="Q212" s="199"/>
      <c r="R212" s="199"/>
      <c r="S212" s="19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</row>
    <row r="213" spans="1:74" s="15" customFormat="1" ht="12">
      <c r="A213" s="9"/>
      <c r="B213" s="9"/>
      <c r="C213" s="9"/>
      <c r="D213" s="9"/>
      <c r="E213" s="9"/>
      <c r="F213" s="9"/>
      <c r="G213" s="9"/>
      <c r="H213" s="11"/>
      <c r="I213" s="9"/>
      <c r="J213" s="9"/>
      <c r="K213" s="9"/>
      <c r="L213" s="9"/>
      <c r="M213" s="9"/>
      <c r="N213" s="9"/>
      <c r="O213" s="9"/>
      <c r="P213" s="9"/>
      <c r="Q213" s="199"/>
      <c r="R213" s="199"/>
      <c r="S213" s="19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</row>
    <row r="214" spans="1:74" s="15" customFormat="1" ht="12">
      <c r="A214" s="9"/>
      <c r="B214" s="9"/>
      <c r="C214" s="9"/>
      <c r="D214" s="9"/>
      <c r="E214" s="9"/>
      <c r="F214" s="9"/>
      <c r="G214" s="9"/>
      <c r="H214" s="11"/>
      <c r="I214" s="9"/>
      <c r="J214" s="9"/>
      <c r="K214" s="9"/>
      <c r="L214" s="9"/>
      <c r="M214" s="9"/>
      <c r="N214" s="9"/>
      <c r="O214" s="9"/>
      <c r="P214" s="9"/>
      <c r="Q214" s="199"/>
      <c r="R214" s="199"/>
      <c r="S214" s="19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</row>
    <row r="215" spans="1:74" s="15" customFormat="1" ht="12">
      <c r="A215" s="9"/>
      <c r="B215" s="9"/>
      <c r="C215" s="9"/>
      <c r="D215" s="9"/>
      <c r="E215" s="9"/>
      <c r="F215" s="9"/>
      <c r="G215" s="9"/>
      <c r="H215" s="11"/>
      <c r="I215" s="9"/>
      <c r="J215" s="9"/>
      <c r="K215" s="9"/>
      <c r="L215" s="9"/>
      <c r="M215" s="9"/>
      <c r="N215" s="9"/>
      <c r="O215" s="9"/>
      <c r="P215" s="9"/>
      <c r="Q215" s="199"/>
      <c r="R215" s="199"/>
      <c r="S215" s="19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</row>
    <row r="216" spans="1:74" s="15" customFormat="1" ht="12">
      <c r="A216" s="9"/>
      <c r="B216" s="9"/>
      <c r="C216" s="9"/>
      <c r="D216" s="9"/>
      <c r="E216" s="9"/>
      <c r="F216" s="9"/>
      <c r="G216" s="9"/>
      <c r="H216" s="11"/>
      <c r="I216" s="9"/>
      <c r="J216" s="9"/>
      <c r="K216" s="9"/>
      <c r="L216" s="9"/>
      <c r="M216" s="9"/>
      <c r="N216" s="9"/>
      <c r="O216" s="9"/>
      <c r="P216" s="9"/>
      <c r="Q216" s="199"/>
      <c r="R216" s="199"/>
      <c r="S216" s="19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</row>
    <row r="217" spans="1:74" s="15" customFormat="1" ht="12">
      <c r="A217" s="9"/>
      <c r="B217" s="9"/>
      <c r="C217" s="9"/>
      <c r="D217" s="9"/>
      <c r="E217" s="9"/>
      <c r="F217" s="9"/>
      <c r="G217" s="9"/>
      <c r="H217" s="11"/>
      <c r="I217" s="9"/>
      <c r="J217" s="9"/>
      <c r="K217" s="9"/>
      <c r="L217" s="9"/>
      <c r="M217" s="9"/>
      <c r="N217" s="9"/>
      <c r="O217" s="9"/>
      <c r="P217" s="9"/>
      <c r="Q217" s="199"/>
      <c r="R217" s="199"/>
      <c r="S217" s="19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</row>
    <row r="218" spans="1:74" s="15" customFormat="1" ht="12">
      <c r="A218" s="9"/>
      <c r="B218" s="9"/>
      <c r="C218" s="9"/>
      <c r="D218" s="9"/>
      <c r="E218" s="9"/>
      <c r="F218" s="9"/>
      <c r="G218" s="9"/>
      <c r="H218" s="11"/>
      <c r="I218" s="9"/>
      <c r="J218" s="9"/>
      <c r="K218" s="9"/>
      <c r="L218" s="9"/>
      <c r="M218" s="9"/>
      <c r="N218" s="9"/>
      <c r="O218" s="9"/>
      <c r="P218" s="9"/>
      <c r="Q218" s="199"/>
      <c r="R218" s="199"/>
      <c r="S218" s="19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</row>
    <row r="219" spans="1:74" s="15" customFormat="1" ht="12">
      <c r="A219" s="9"/>
      <c r="B219" s="9"/>
      <c r="C219" s="9"/>
      <c r="D219" s="9"/>
      <c r="E219" s="9"/>
      <c r="F219" s="9"/>
      <c r="G219" s="9"/>
      <c r="H219" s="11"/>
      <c r="I219" s="9"/>
      <c r="J219" s="9"/>
      <c r="K219" s="9"/>
      <c r="L219" s="9"/>
      <c r="M219" s="9"/>
      <c r="N219" s="9"/>
      <c r="O219" s="9"/>
      <c r="P219" s="9"/>
      <c r="Q219" s="199"/>
      <c r="R219" s="199"/>
      <c r="S219" s="19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</row>
    <row r="220" spans="1:74" s="15" customFormat="1" ht="12">
      <c r="A220" s="9"/>
      <c r="B220" s="9"/>
      <c r="C220" s="9"/>
      <c r="D220" s="9"/>
      <c r="E220" s="9"/>
      <c r="F220" s="9"/>
      <c r="G220" s="9"/>
      <c r="H220" s="11"/>
      <c r="I220" s="9"/>
      <c r="J220" s="9"/>
      <c r="K220" s="9"/>
      <c r="L220" s="9"/>
      <c r="M220" s="9"/>
      <c r="N220" s="9"/>
      <c r="O220" s="9"/>
      <c r="P220" s="9"/>
      <c r="Q220" s="199"/>
      <c r="R220" s="199"/>
      <c r="S220" s="19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</row>
    <row r="221" spans="1:74" s="15" customFormat="1" ht="12">
      <c r="A221" s="9"/>
      <c r="B221" s="9"/>
      <c r="C221" s="9"/>
      <c r="D221" s="9"/>
      <c r="E221" s="9"/>
      <c r="F221" s="9"/>
      <c r="G221" s="9"/>
      <c r="H221" s="11"/>
      <c r="I221" s="9"/>
      <c r="J221" s="9"/>
      <c r="K221" s="9"/>
      <c r="L221" s="9"/>
      <c r="M221" s="9"/>
      <c r="N221" s="9"/>
      <c r="O221" s="9"/>
      <c r="P221" s="9"/>
      <c r="Q221" s="199"/>
      <c r="R221" s="199"/>
      <c r="S221" s="19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</row>
    <row r="222" spans="1:74" ht="12">
      <c r="A222" s="2"/>
      <c r="B222" s="2"/>
      <c r="C222" s="2"/>
      <c r="D222" s="2"/>
      <c r="E222" s="2"/>
      <c r="F222" s="2"/>
      <c r="G222" s="2"/>
      <c r="H222" s="3"/>
      <c r="I222" s="2"/>
      <c r="J222" s="2"/>
      <c r="K222" s="127"/>
      <c r="L222" s="2"/>
      <c r="M222" s="2"/>
      <c r="N222" s="2"/>
      <c r="O222" s="2"/>
      <c r="P222" s="2"/>
      <c r="Q222" s="172"/>
      <c r="R222" s="172"/>
      <c r="S222" s="17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</row>
    <row r="223" spans="1:74" ht="12">
      <c r="A223" s="2"/>
      <c r="B223" s="2"/>
      <c r="C223" s="2"/>
      <c r="D223" s="2"/>
      <c r="E223" s="2"/>
      <c r="F223" s="2"/>
      <c r="G223" s="2"/>
      <c r="H223" s="3"/>
      <c r="I223" s="2"/>
      <c r="J223" s="2"/>
      <c r="K223" s="127"/>
      <c r="L223" s="2"/>
      <c r="M223" s="2"/>
      <c r="N223" s="2"/>
      <c r="O223" s="2"/>
      <c r="P223" s="2"/>
      <c r="Q223" s="172"/>
      <c r="R223" s="172"/>
      <c r="S223" s="17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</row>
    <row r="224" spans="1:74" ht="12">
      <c r="A224" s="2"/>
      <c r="B224" s="2"/>
      <c r="C224" s="2"/>
      <c r="D224" s="2"/>
      <c r="E224" s="2"/>
      <c r="F224" s="2"/>
      <c r="G224" s="2"/>
      <c r="H224" s="3"/>
      <c r="I224" s="2"/>
      <c r="J224" s="2"/>
      <c r="K224" s="127"/>
      <c r="L224" s="2"/>
      <c r="M224" s="2"/>
      <c r="N224" s="2"/>
      <c r="O224" s="2"/>
      <c r="P224" s="2"/>
      <c r="Q224" s="172"/>
      <c r="R224" s="172"/>
      <c r="S224" s="17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</row>
    <row r="225" spans="1:74" ht="12">
      <c r="A225" s="2"/>
      <c r="B225" s="2"/>
      <c r="C225" s="2"/>
      <c r="D225" s="2"/>
      <c r="E225" s="2"/>
      <c r="F225" s="2"/>
      <c r="G225" s="2"/>
      <c r="H225" s="3"/>
      <c r="I225" s="2"/>
      <c r="J225" s="2"/>
      <c r="K225" s="127"/>
      <c r="L225" s="2"/>
      <c r="M225" s="2"/>
      <c r="N225" s="2"/>
      <c r="O225" s="2"/>
      <c r="P225" s="2"/>
      <c r="Q225" s="172"/>
      <c r="R225" s="172"/>
      <c r="S225" s="17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</row>
    <row r="226" spans="1:74" ht="12">
      <c r="A226" s="2"/>
      <c r="B226" s="2"/>
      <c r="C226" s="2"/>
      <c r="D226" s="2"/>
      <c r="E226" s="2"/>
      <c r="F226" s="2"/>
      <c r="G226" s="2"/>
      <c r="H226" s="3"/>
      <c r="I226" s="2"/>
      <c r="J226" s="2"/>
      <c r="K226" s="127"/>
      <c r="L226" s="2"/>
      <c r="M226" s="2"/>
      <c r="N226" s="2"/>
      <c r="O226" s="2"/>
      <c r="P226" s="2"/>
      <c r="Q226" s="172"/>
      <c r="R226" s="172"/>
      <c r="S226" s="17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</row>
    <row r="227" spans="1:74" ht="12">
      <c r="A227" s="2"/>
      <c r="B227" s="2"/>
      <c r="C227" s="2"/>
      <c r="D227" s="2"/>
      <c r="E227" s="2"/>
      <c r="F227" s="2"/>
      <c r="G227" s="2"/>
      <c r="H227" s="3"/>
      <c r="I227" s="2"/>
      <c r="J227" s="2"/>
      <c r="K227" s="127"/>
      <c r="L227" s="2"/>
      <c r="M227" s="2"/>
      <c r="N227" s="2"/>
      <c r="O227" s="2"/>
      <c r="P227" s="2"/>
      <c r="Q227" s="172"/>
      <c r="R227" s="172"/>
      <c r="S227" s="17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</row>
    <row r="228" spans="1:74" ht="12">
      <c r="A228" s="2"/>
      <c r="B228" s="2"/>
      <c r="C228" s="2"/>
      <c r="D228" s="2"/>
      <c r="E228" s="2"/>
      <c r="F228" s="2"/>
      <c r="G228" s="2"/>
      <c r="H228" s="3"/>
      <c r="I228" s="2"/>
      <c r="J228" s="2"/>
      <c r="K228" s="127"/>
      <c r="L228" s="2"/>
      <c r="M228" s="2"/>
      <c r="N228" s="2"/>
      <c r="O228" s="2"/>
      <c r="P228" s="2"/>
      <c r="Q228" s="172"/>
      <c r="R228" s="172"/>
      <c r="S228" s="17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</row>
    <row r="229" spans="1:74" ht="12">
      <c r="A229" s="2"/>
      <c r="B229" s="2"/>
      <c r="C229" s="2"/>
      <c r="D229" s="2"/>
      <c r="E229" s="2"/>
      <c r="F229" s="2"/>
      <c r="G229" s="2"/>
      <c r="H229" s="3"/>
      <c r="I229" s="2"/>
      <c r="J229" s="2"/>
      <c r="K229" s="127"/>
      <c r="L229" s="2"/>
      <c r="M229" s="2"/>
      <c r="N229" s="2"/>
      <c r="O229" s="2"/>
      <c r="P229" s="2"/>
      <c r="Q229" s="172"/>
      <c r="R229" s="172"/>
      <c r="S229" s="17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</row>
    <row r="230" spans="1:74" ht="12">
      <c r="A230" s="2"/>
      <c r="B230" s="2"/>
      <c r="C230" s="2"/>
      <c r="D230" s="2"/>
      <c r="E230" s="2"/>
      <c r="F230" s="2"/>
      <c r="G230" s="2"/>
      <c r="H230" s="3"/>
      <c r="I230" s="2"/>
      <c r="J230" s="2"/>
      <c r="K230" s="127"/>
      <c r="L230" s="2"/>
      <c r="M230" s="2"/>
      <c r="N230" s="2"/>
      <c r="O230" s="2"/>
      <c r="P230" s="2"/>
      <c r="Q230" s="172"/>
      <c r="R230" s="172"/>
      <c r="S230" s="17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</row>
    <row r="231" spans="1:74" ht="12">
      <c r="A231" s="2"/>
      <c r="B231" s="2"/>
      <c r="C231" s="2"/>
      <c r="D231" s="2"/>
      <c r="E231" s="2"/>
      <c r="F231" s="2"/>
      <c r="G231" s="2"/>
      <c r="H231" s="3"/>
      <c r="I231" s="2"/>
      <c r="J231" s="2"/>
      <c r="K231" s="127"/>
      <c r="L231" s="2"/>
      <c r="M231" s="2"/>
      <c r="N231" s="2"/>
      <c r="O231" s="2"/>
      <c r="P231" s="2"/>
      <c r="Q231" s="172"/>
      <c r="R231" s="172"/>
      <c r="S231" s="17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</row>
    <row r="232" spans="1:74" ht="12">
      <c r="A232" s="2"/>
      <c r="B232" s="2"/>
      <c r="C232" s="2"/>
      <c r="D232" s="2"/>
      <c r="E232" s="2"/>
      <c r="F232" s="2"/>
      <c r="G232" s="2"/>
      <c r="H232" s="3"/>
      <c r="I232" s="2"/>
      <c r="J232" s="2"/>
      <c r="K232" s="127"/>
      <c r="L232" s="2"/>
      <c r="M232" s="2"/>
      <c r="N232" s="2"/>
      <c r="O232" s="2"/>
      <c r="P232" s="2"/>
      <c r="Q232" s="172"/>
      <c r="R232" s="172"/>
      <c r="S232" s="17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</row>
    <row r="233" spans="1:74" ht="12">
      <c r="A233" s="2"/>
      <c r="B233" s="2"/>
      <c r="C233" s="2"/>
      <c r="D233" s="2"/>
      <c r="E233" s="2"/>
      <c r="F233" s="2"/>
      <c r="G233" s="2"/>
      <c r="H233" s="3"/>
      <c r="I233" s="2"/>
      <c r="J233" s="2"/>
      <c r="K233" s="127"/>
      <c r="L233" s="2"/>
      <c r="M233" s="2"/>
      <c r="N233" s="2"/>
      <c r="O233" s="2"/>
      <c r="P233" s="2"/>
      <c r="Q233" s="172"/>
      <c r="R233" s="172"/>
      <c r="S233" s="17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</row>
  </sheetData>
  <mergeCells count="258">
    <mergeCell ref="E78:E81"/>
    <mergeCell ref="E83:E86"/>
    <mergeCell ref="E93:E96"/>
    <mergeCell ref="E88:E91"/>
    <mergeCell ref="E6:E9"/>
    <mergeCell ref="E11:E14"/>
    <mergeCell ref="E16:E19"/>
    <mergeCell ref="E21:E24"/>
    <mergeCell ref="E26:E29"/>
    <mergeCell ref="E31:E34"/>
    <mergeCell ref="E37:E40"/>
    <mergeCell ref="E42:E45"/>
    <mergeCell ref="J88:J89"/>
    <mergeCell ref="J90:J91"/>
    <mergeCell ref="J93:J94"/>
    <mergeCell ref="J95:J96"/>
    <mergeCell ref="J78:J79"/>
    <mergeCell ref="J80:J81"/>
    <mergeCell ref="J83:J84"/>
    <mergeCell ref="J85:J86"/>
    <mergeCell ref="J68:J69"/>
    <mergeCell ref="J70:J71"/>
    <mergeCell ref="J73:J74"/>
    <mergeCell ref="J75:J76"/>
    <mergeCell ref="J57:J58"/>
    <mergeCell ref="J59:J60"/>
    <mergeCell ref="J63:J64"/>
    <mergeCell ref="J65:J66"/>
    <mergeCell ref="J47:J48"/>
    <mergeCell ref="J49:J50"/>
    <mergeCell ref="J52:J53"/>
    <mergeCell ref="J54:J55"/>
    <mergeCell ref="J37:J38"/>
    <mergeCell ref="J39:J40"/>
    <mergeCell ref="J42:J43"/>
    <mergeCell ref="J44:J45"/>
    <mergeCell ref="J26:J27"/>
    <mergeCell ref="J28:J29"/>
    <mergeCell ref="J31:J32"/>
    <mergeCell ref="J33:J34"/>
    <mergeCell ref="J16:J17"/>
    <mergeCell ref="J18:J19"/>
    <mergeCell ref="J21:J22"/>
    <mergeCell ref="J23:J24"/>
    <mergeCell ref="J6:J7"/>
    <mergeCell ref="J8:J9"/>
    <mergeCell ref="J11:J12"/>
    <mergeCell ref="J13:J14"/>
    <mergeCell ref="I88:I89"/>
    <mergeCell ref="I90:I91"/>
    <mergeCell ref="I93:I94"/>
    <mergeCell ref="I95:I96"/>
    <mergeCell ref="I78:I79"/>
    <mergeCell ref="I80:I81"/>
    <mergeCell ref="I83:I84"/>
    <mergeCell ref="I85:I86"/>
    <mergeCell ref="I68:I69"/>
    <mergeCell ref="I70:I71"/>
    <mergeCell ref="I73:I74"/>
    <mergeCell ref="I75:I76"/>
    <mergeCell ref="I57:I58"/>
    <mergeCell ref="I59:I60"/>
    <mergeCell ref="I63:I64"/>
    <mergeCell ref="I65:I66"/>
    <mergeCell ref="I47:I48"/>
    <mergeCell ref="I49:I50"/>
    <mergeCell ref="I52:I53"/>
    <mergeCell ref="I54:I55"/>
    <mergeCell ref="I37:I38"/>
    <mergeCell ref="I39:I40"/>
    <mergeCell ref="I42:I43"/>
    <mergeCell ref="I44:I45"/>
    <mergeCell ref="I26:I27"/>
    <mergeCell ref="I28:I29"/>
    <mergeCell ref="I31:I32"/>
    <mergeCell ref="I33:I34"/>
    <mergeCell ref="I16:I17"/>
    <mergeCell ref="I18:I19"/>
    <mergeCell ref="I21:I22"/>
    <mergeCell ref="I23:I24"/>
    <mergeCell ref="I6:I7"/>
    <mergeCell ref="I8:I9"/>
    <mergeCell ref="I11:I12"/>
    <mergeCell ref="I13:I14"/>
    <mergeCell ref="G47:G48"/>
    <mergeCell ref="G49:G50"/>
    <mergeCell ref="G52:G53"/>
    <mergeCell ref="G54:G55"/>
    <mergeCell ref="E57:E60"/>
    <mergeCell ref="E63:E66"/>
    <mergeCell ref="E68:E71"/>
    <mergeCell ref="G63:G64"/>
    <mergeCell ref="G65:G66"/>
    <mergeCell ref="F68:F69"/>
    <mergeCell ref="F70:F71"/>
    <mergeCell ref="E73:E76"/>
    <mergeCell ref="E47:E50"/>
    <mergeCell ref="E52:E55"/>
    <mergeCell ref="N4:O4"/>
    <mergeCell ref="G68:G69"/>
    <mergeCell ref="G70:G71"/>
    <mergeCell ref="G73:G74"/>
    <mergeCell ref="G75:G76"/>
    <mergeCell ref="G57:G58"/>
    <mergeCell ref="G59:G60"/>
    <mergeCell ref="B4:B5"/>
    <mergeCell ref="I4:M4"/>
    <mergeCell ref="C4:C5"/>
    <mergeCell ref="D4:D5"/>
    <mergeCell ref="E4:H4"/>
    <mergeCell ref="B6:B9"/>
    <mergeCell ref="B11:B14"/>
    <mergeCell ref="B16:B19"/>
    <mergeCell ref="B21:B24"/>
    <mergeCell ref="B26:B29"/>
    <mergeCell ref="B31:B34"/>
    <mergeCell ref="B37:B40"/>
    <mergeCell ref="B42:B45"/>
    <mergeCell ref="B47:B50"/>
    <mergeCell ref="B52:B55"/>
    <mergeCell ref="B57:B60"/>
    <mergeCell ref="B63:B66"/>
    <mergeCell ref="B68:B71"/>
    <mergeCell ref="B73:B76"/>
    <mergeCell ref="B78:B81"/>
    <mergeCell ref="B83:B86"/>
    <mergeCell ref="B88:B91"/>
    <mergeCell ref="B93:B96"/>
    <mergeCell ref="G88:G89"/>
    <mergeCell ref="G90:G91"/>
    <mergeCell ref="G93:G94"/>
    <mergeCell ref="G95:G96"/>
    <mergeCell ref="C88:C91"/>
    <mergeCell ref="D88:D91"/>
    <mergeCell ref="C93:C96"/>
    <mergeCell ref="D93:D96"/>
    <mergeCell ref="G78:G79"/>
    <mergeCell ref="G80:G81"/>
    <mergeCell ref="G83:G84"/>
    <mergeCell ref="G85:G86"/>
    <mergeCell ref="G37:G38"/>
    <mergeCell ref="G39:G40"/>
    <mergeCell ref="G42:G43"/>
    <mergeCell ref="G44:G45"/>
    <mergeCell ref="G26:G27"/>
    <mergeCell ref="G28:G29"/>
    <mergeCell ref="G31:G32"/>
    <mergeCell ref="G33:G34"/>
    <mergeCell ref="G16:G17"/>
    <mergeCell ref="G18:G19"/>
    <mergeCell ref="G21:G22"/>
    <mergeCell ref="G23:G24"/>
    <mergeCell ref="G6:G7"/>
    <mergeCell ref="G8:G9"/>
    <mergeCell ref="G11:G12"/>
    <mergeCell ref="G13:G14"/>
    <mergeCell ref="F16:F17"/>
    <mergeCell ref="F18:F19"/>
    <mergeCell ref="F21:F22"/>
    <mergeCell ref="F23:F24"/>
    <mergeCell ref="C78:C81"/>
    <mergeCell ref="D78:D81"/>
    <mergeCell ref="C83:C86"/>
    <mergeCell ref="D83:D86"/>
    <mergeCell ref="C68:C71"/>
    <mergeCell ref="D68:D71"/>
    <mergeCell ref="C73:C76"/>
    <mergeCell ref="D73:D76"/>
    <mergeCell ref="C57:C60"/>
    <mergeCell ref="D57:D60"/>
    <mergeCell ref="C63:C66"/>
    <mergeCell ref="D63:D66"/>
    <mergeCell ref="C47:C50"/>
    <mergeCell ref="D47:D50"/>
    <mergeCell ref="C52:C55"/>
    <mergeCell ref="D52:D55"/>
    <mergeCell ref="C37:C40"/>
    <mergeCell ref="D37:D40"/>
    <mergeCell ref="C42:C45"/>
    <mergeCell ref="D42:D45"/>
    <mergeCell ref="C26:C29"/>
    <mergeCell ref="D26:D29"/>
    <mergeCell ref="C31:C34"/>
    <mergeCell ref="D31:D34"/>
    <mergeCell ref="C16:C19"/>
    <mergeCell ref="D16:D19"/>
    <mergeCell ref="C21:C24"/>
    <mergeCell ref="D21:D24"/>
    <mergeCell ref="C6:C9"/>
    <mergeCell ref="D6:D9"/>
    <mergeCell ref="C11:C14"/>
    <mergeCell ref="D11:D14"/>
    <mergeCell ref="H88:H89"/>
    <mergeCell ref="H90:H91"/>
    <mergeCell ref="H93:H94"/>
    <mergeCell ref="H95:H96"/>
    <mergeCell ref="H78:H79"/>
    <mergeCell ref="H80:H81"/>
    <mergeCell ref="H83:H84"/>
    <mergeCell ref="H85:H86"/>
    <mergeCell ref="H68:H69"/>
    <mergeCell ref="H70:H71"/>
    <mergeCell ref="H73:H74"/>
    <mergeCell ref="H75:H76"/>
    <mergeCell ref="H57:H58"/>
    <mergeCell ref="H59:H60"/>
    <mergeCell ref="H63:H64"/>
    <mergeCell ref="H65:H66"/>
    <mergeCell ref="H47:H48"/>
    <mergeCell ref="H49:H50"/>
    <mergeCell ref="H52:H53"/>
    <mergeCell ref="H54:H55"/>
    <mergeCell ref="H37:H38"/>
    <mergeCell ref="H39:H40"/>
    <mergeCell ref="H42:H43"/>
    <mergeCell ref="H44:H45"/>
    <mergeCell ref="H26:H27"/>
    <mergeCell ref="H28:H29"/>
    <mergeCell ref="H31:H32"/>
    <mergeCell ref="H33:H34"/>
    <mergeCell ref="H16:H17"/>
    <mergeCell ref="H18:H19"/>
    <mergeCell ref="H21:H22"/>
    <mergeCell ref="H23:H24"/>
    <mergeCell ref="H6:H7"/>
    <mergeCell ref="H8:H9"/>
    <mergeCell ref="H11:H12"/>
    <mergeCell ref="H13:H14"/>
    <mergeCell ref="F88:F89"/>
    <mergeCell ref="F90:F91"/>
    <mergeCell ref="F93:F94"/>
    <mergeCell ref="F95:F96"/>
    <mergeCell ref="F78:F79"/>
    <mergeCell ref="F80:F81"/>
    <mergeCell ref="F83:F84"/>
    <mergeCell ref="F85:F86"/>
    <mergeCell ref="F73:F74"/>
    <mergeCell ref="F75:F76"/>
    <mergeCell ref="F57:F58"/>
    <mergeCell ref="F59:F60"/>
    <mergeCell ref="F63:F64"/>
    <mergeCell ref="F65:F66"/>
    <mergeCell ref="F47:F48"/>
    <mergeCell ref="F49:F50"/>
    <mergeCell ref="F52:F53"/>
    <mergeCell ref="F54:F55"/>
    <mergeCell ref="F39:F40"/>
    <mergeCell ref="F42:F43"/>
    <mergeCell ref="F44:F45"/>
    <mergeCell ref="F26:F27"/>
    <mergeCell ref="F28:F29"/>
    <mergeCell ref="F31:F32"/>
    <mergeCell ref="F33:F34"/>
    <mergeCell ref="F37:F38"/>
    <mergeCell ref="F6:F7"/>
    <mergeCell ref="F8:F9"/>
    <mergeCell ref="F11:F12"/>
    <mergeCell ref="F13:F14"/>
  </mergeCells>
  <conditionalFormatting sqref="G44:I44 G8:I8 F6:F8 G49:I49 G54:I54 B20:I20 G6:I6 B10:I10 F37:F39 B25:I25 B26:E26 J6:O34 B11:E11 B16:E16 B21:E21 F33:I33 F42:F44 B30:I31 B97:O158 B160:O191 B6:E6 F47:F49 F52:F54 G37:I37 G42:I42 G47:I47 F95:I95 F59:I59 B56:I57 G13:I13 G18:I18 G23:I23 G28:I28 F11:F13 F16:F18 F21:F23 F26:F28 G11:I11 G16:I16 G21:I21 G26:I26 B15:I15 B41:I41 B46:I46 B51:I51 G52:I52 J37:O60 B37:E37 B42:E42 B47:E47 B52:E52 G39:I39 G65:I65 G70:I70 G75:I75 G80:I80 G85:I85 G90:I90 F63:F65 F68:F70 F73:F75 F78:F80 F83:F85 F88:F90 B67:I67 B72:I72 B77:I77 B82:I82 B87:I87 B92:I93 G63:I63 G68:I68 G73:I73 G78:I78 G83:I83 G88:I88 J63:O96 B63:E63 B68:E68 B73:E73 B78:E78 B83:E83 B88:E88">
    <cfRule type="expression" priority="1" dxfId="1" stopIfTrue="1">
      <formula>MOD(ROW(),2)=0</formula>
    </cfRule>
    <cfRule type="expression" priority="2" dxfId="2" stopIfTrue="1">
      <formula>MOD(ROW(),2)=1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7">
    <tabColor indexed="52"/>
  </sheetPr>
  <dimension ref="A1:BV101"/>
  <sheetViews>
    <sheetView workbookViewId="0" topLeftCell="A1">
      <pane ySplit="5" topLeftCell="BM6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1.75390625" style="0" customWidth="1"/>
    <col min="2" max="2" width="16.375" style="20" customWidth="1"/>
    <col min="3" max="3" width="15.875" style="20" customWidth="1"/>
    <col min="4" max="4" width="14.125" style="69" bestFit="1" customWidth="1"/>
    <col min="5" max="5" width="5.125" style="20" bestFit="1" customWidth="1"/>
    <col min="6" max="6" width="14.125" style="20" customWidth="1"/>
    <col min="7" max="7" width="13.00390625" style="69" bestFit="1" customWidth="1"/>
    <col min="8" max="8" width="5.125" style="20" bestFit="1" customWidth="1"/>
    <col min="9" max="9" width="14.00390625" style="20" customWidth="1"/>
    <col min="10" max="10" width="20.875" style="69" bestFit="1" customWidth="1"/>
    <col min="11" max="11" width="7.75390625" style="20" bestFit="1" customWidth="1"/>
    <col min="12" max="12" width="6.00390625" style="0" bestFit="1" customWidth="1"/>
    <col min="13" max="13" width="0.6171875" style="0" customWidth="1"/>
    <col min="14" max="14" width="2.375" style="212" customWidth="1"/>
    <col min="15" max="15" width="2.875" style="212" customWidth="1"/>
    <col min="16" max="16" width="1.25" style="212" customWidth="1"/>
    <col min="17" max="17" width="11.375" style="212" customWidth="1"/>
    <col min="18" max="18" width="3.00390625" style="0" customWidth="1"/>
    <col min="19" max="19" width="1.25" style="0" customWidth="1"/>
    <col min="20" max="74" width="4.75390625" style="0" customWidth="1"/>
  </cols>
  <sheetData>
    <row r="1" spans="1:74" ht="7.5" customHeight="1">
      <c r="A1" s="2"/>
      <c r="B1" s="3"/>
      <c r="C1" s="3"/>
      <c r="D1" s="67"/>
      <c r="E1" s="3"/>
      <c r="F1" s="3"/>
      <c r="G1" s="67"/>
      <c r="H1" s="3"/>
      <c r="I1" s="3"/>
      <c r="J1" s="67"/>
      <c r="K1" s="3"/>
      <c r="L1" s="2"/>
      <c r="M1" s="2"/>
      <c r="N1" s="207"/>
      <c r="O1" s="207"/>
      <c r="P1" s="207"/>
      <c r="Q1" s="20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2">
      <c r="A2" s="4"/>
      <c r="B2" s="126" t="s">
        <v>1693</v>
      </c>
      <c r="C2" s="94"/>
      <c r="D2" s="2"/>
      <c r="E2" s="3"/>
      <c r="F2" s="2"/>
      <c r="G2" s="79"/>
      <c r="H2" s="3"/>
      <c r="I2" s="2"/>
      <c r="J2" s="79"/>
      <c r="K2" s="3"/>
      <c r="L2" s="2"/>
      <c r="M2" s="2"/>
      <c r="N2" s="207"/>
      <c r="O2" s="207"/>
      <c r="P2" s="207"/>
      <c r="Q2" s="20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6" customHeight="1">
      <c r="A3" s="2"/>
      <c r="B3" s="3"/>
      <c r="C3" s="3"/>
      <c r="D3" s="67"/>
      <c r="E3" s="3"/>
      <c r="F3" s="3"/>
      <c r="G3" s="67"/>
      <c r="H3" s="3"/>
      <c r="I3" s="3"/>
      <c r="J3" s="67"/>
      <c r="K3" s="3"/>
      <c r="L3" s="2"/>
      <c r="M3" s="2"/>
      <c r="N3" s="207"/>
      <c r="O3" s="207"/>
      <c r="P3" s="207"/>
      <c r="Q3" s="207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s="1" customFormat="1" ht="12">
      <c r="A4" s="5"/>
      <c r="B4" s="300" t="s">
        <v>1560</v>
      </c>
      <c r="C4" s="294" t="s">
        <v>600</v>
      </c>
      <c r="D4" s="294"/>
      <c r="E4" s="294"/>
      <c r="F4" s="302" t="s">
        <v>192</v>
      </c>
      <c r="G4" s="303"/>
      <c r="H4" s="304"/>
      <c r="I4" s="294" t="s">
        <v>511</v>
      </c>
      <c r="J4" s="294"/>
      <c r="K4" s="297"/>
      <c r="L4" s="300" t="s">
        <v>1372</v>
      </c>
      <c r="M4" s="5"/>
      <c r="N4" s="281" t="s">
        <v>1319</v>
      </c>
      <c r="O4" s="281" t="s">
        <v>1318</v>
      </c>
      <c r="P4" s="208"/>
      <c r="Q4" s="208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s="1" customFormat="1" ht="12">
      <c r="A5" s="5"/>
      <c r="B5" s="300"/>
      <c r="C5" s="25" t="s">
        <v>188</v>
      </c>
      <c r="D5" s="25" t="s">
        <v>187</v>
      </c>
      <c r="E5" s="25" t="s">
        <v>198</v>
      </c>
      <c r="F5" s="25" t="s">
        <v>188</v>
      </c>
      <c r="G5" s="25" t="s">
        <v>187</v>
      </c>
      <c r="H5" s="25" t="s">
        <v>198</v>
      </c>
      <c r="I5" s="25" t="s">
        <v>188</v>
      </c>
      <c r="J5" s="25" t="s">
        <v>187</v>
      </c>
      <c r="K5" s="25" t="s">
        <v>198</v>
      </c>
      <c r="L5" s="300"/>
      <c r="M5" s="5"/>
      <c r="N5" s="281"/>
      <c r="O5" s="281"/>
      <c r="P5" s="208"/>
      <c r="Q5" s="208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s="15" customFormat="1" ht="24">
      <c r="A6" s="9"/>
      <c r="B6" s="36" t="s">
        <v>1576</v>
      </c>
      <c r="C6" s="37" t="s">
        <v>1577</v>
      </c>
      <c r="D6" s="80" t="s">
        <v>182</v>
      </c>
      <c r="E6" s="32" t="s">
        <v>184</v>
      </c>
      <c r="F6" s="26"/>
      <c r="G6" s="36"/>
      <c r="H6" s="26"/>
      <c r="I6" s="21"/>
      <c r="J6" s="36"/>
      <c r="K6" s="26"/>
      <c r="L6" s="21"/>
      <c r="M6" s="9"/>
      <c r="N6" s="209"/>
      <c r="O6" s="209"/>
      <c r="P6" s="210"/>
      <c r="Q6" s="210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</row>
    <row r="7" spans="1:74" s="15" customFormat="1" ht="24">
      <c r="A7" s="9"/>
      <c r="B7" s="37" t="s">
        <v>459</v>
      </c>
      <c r="C7" s="37" t="s">
        <v>1574</v>
      </c>
      <c r="D7" s="36" t="s">
        <v>461</v>
      </c>
      <c r="E7" s="32" t="s">
        <v>184</v>
      </c>
      <c r="F7" s="26"/>
      <c r="G7" s="36"/>
      <c r="H7" s="26"/>
      <c r="I7" s="21"/>
      <c r="J7" s="36"/>
      <c r="K7" s="26"/>
      <c r="L7" s="21"/>
      <c r="M7" s="9"/>
      <c r="N7" s="209"/>
      <c r="O7" s="209"/>
      <c r="P7" s="210"/>
      <c r="Q7" s="210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4" s="15" customFormat="1" ht="24">
      <c r="A8" s="9"/>
      <c r="B8" s="37" t="s">
        <v>698</v>
      </c>
      <c r="C8" s="37" t="s">
        <v>1575</v>
      </c>
      <c r="D8" s="36" t="s">
        <v>703</v>
      </c>
      <c r="E8" s="32" t="s">
        <v>184</v>
      </c>
      <c r="F8" s="26"/>
      <c r="G8" s="36"/>
      <c r="H8" s="26"/>
      <c r="I8" s="21"/>
      <c r="J8" s="36"/>
      <c r="K8" s="26"/>
      <c r="L8" s="21"/>
      <c r="M8" s="9"/>
      <c r="N8" s="209"/>
      <c r="O8" s="209"/>
      <c r="P8" s="210"/>
      <c r="Q8" s="210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</row>
    <row r="9" spans="1:74" s="15" customFormat="1" ht="3" customHeight="1">
      <c r="A9" s="9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9"/>
      <c r="N9" s="209"/>
      <c r="O9" s="209"/>
      <c r="P9" s="210"/>
      <c r="Q9" s="210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</row>
    <row r="10" spans="1:74" s="15" customFormat="1" ht="3" customHeight="1">
      <c r="A10" s="9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9"/>
      <c r="N10" s="209"/>
      <c r="O10" s="209"/>
      <c r="P10" s="210"/>
      <c r="Q10" s="210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</row>
    <row r="11" spans="1:74" s="15" customFormat="1" ht="120">
      <c r="A11" s="9"/>
      <c r="B11" s="36" t="s">
        <v>1576</v>
      </c>
      <c r="C11" s="26" t="s">
        <v>1645</v>
      </c>
      <c r="D11" s="26" t="s">
        <v>1645</v>
      </c>
      <c r="E11" s="26" t="s">
        <v>1645</v>
      </c>
      <c r="F11" s="31" t="s">
        <v>1578</v>
      </c>
      <c r="G11" s="38" t="s">
        <v>699</v>
      </c>
      <c r="H11" s="32" t="s">
        <v>184</v>
      </c>
      <c r="I11" s="31" t="s">
        <v>1579</v>
      </c>
      <c r="J11" s="37" t="s">
        <v>470</v>
      </c>
      <c r="K11" s="32" t="s">
        <v>1064</v>
      </c>
      <c r="L11" s="31"/>
      <c r="M11" s="9"/>
      <c r="N11" s="209"/>
      <c r="O11" s="209"/>
      <c r="P11" s="210"/>
      <c r="Q11" s="211" t="s">
        <v>1320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</row>
    <row r="12" spans="1:74" s="15" customFormat="1" ht="3" customHeight="1">
      <c r="A12" s="9"/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9"/>
      <c r="N12" s="209"/>
      <c r="O12" s="209"/>
      <c r="P12" s="210"/>
      <c r="Q12" s="210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</row>
    <row r="13" spans="1:74" s="15" customFormat="1" ht="3" customHeight="1">
      <c r="A13" s="9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9"/>
      <c r="N13" s="209"/>
      <c r="O13" s="209"/>
      <c r="P13" s="210"/>
      <c r="Q13" s="210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</row>
    <row r="14" spans="1:74" s="15" customFormat="1" ht="144">
      <c r="A14" s="9"/>
      <c r="B14" s="261" t="s">
        <v>1580</v>
      </c>
      <c r="C14" s="261" t="s">
        <v>1581</v>
      </c>
      <c r="D14" s="269" t="s">
        <v>1700</v>
      </c>
      <c r="E14" s="313" t="s">
        <v>184</v>
      </c>
      <c r="F14" s="37" t="s">
        <v>100</v>
      </c>
      <c r="G14" s="38" t="s">
        <v>240</v>
      </c>
      <c r="H14" s="32" t="s">
        <v>184</v>
      </c>
      <c r="I14" s="37" t="s">
        <v>102</v>
      </c>
      <c r="J14" s="37" t="s">
        <v>292</v>
      </c>
      <c r="K14" s="32" t="s">
        <v>181</v>
      </c>
      <c r="L14" s="21"/>
      <c r="M14" s="9"/>
      <c r="N14" s="209" t="s">
        <v>514</v>
      </c>
      <c r="O14" s="209" t="s">
        <v>912</v>
      </c>
      <c r="P14" s="210"/>
      <c r="Q14" s="210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</row>
    <row r="15" spans="1:74" s="15" customFormat="1" ht="144">
      <c r="A15" s="9"/>
      <c r="B15" s="262"/>
      <c r="C15" s="262"/>
      <c r="D15" s="270"/>
      <c r="E15" s="260"/>
      <c r="F15" s="75" t="s">
        <v>101</v>
      </c>
      <c r="G15" s="73" t="s">
        <v>1565</v>
      </c>
      <c r="H15" s="87" t="s">
        <v>184</v>
      </c>
      <c r="I15" s="75" t="s">
        <v>103</v>
      </c>
      <c r="J15" s="78" t="s">
        <v>293</v>
      </c>
      <c r="K15" s="87" t="s">
        <v>181</v>
      </c>
      <c r="L15" s="82"/>
      <c r="M15" s="9"/>
      <c r="N15" s="209"/>
      <c r="O15" s="209"/>
      <c r="P15" s="210"/>
      <c r="Q15" s="210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</row>
    <row r="16" spans="1:74" s="15" customFormat="1" ht="3" customHeight="1">
      <c r="A16" s="9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9"/>
      <c r="N16" s="209"/>
      <c r="O16" s="209"/>
      <c r="P16" s="210"/>
      <c r="Q16" s="210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</row>
    <row r="17" spans="1:74" s="15" customFormat="1" ht="3" customHeight="1">
      <c r="A17" s="9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9"/>
      <c r="N17" s="209"/>
      <c r="O17" s="209"/>
      <c r="P17" s="210"/>
      <c r="Q17" s="210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</row>
    <row r="18" spans="1:74" s="15" customFormat="1" ht="96">
      <c r="A18" s="9"/>
      <c r="B18" s="267" t="s">
        <v>104</v>
      </c>
      <c r="C18" s="257" t="s">
        <v>490</v>
      </c>
      <c r="D18" s="257" t="s">
        <v>1456</v>
      </c>
      <c r="E18" s="259" t="s">
        <v>184</v>
      </c>
      <c r="F18" s="72" t="s">
        <v>106</v>
      </c>
      <c r="G18" s="72" t="s">
        <v>294</v>
      </c>
      <c r="H18" s="88" t="s">
        <v>184</v>
      </c>
      <c r="I18" s="72" t="s">
        <v>108</v>
      </c>
      <c r="J18" s="72" t="s">
        <v>895</v>
      </c>
      <c r="K18" s="88" t="s">
        <v>200</v>
      </c>
      <c r="L18" s="86"/>
      <c r="M18" s="9"/>
      <c r="N18" s="209" t="s">
        <v>1321</v>
      </c>
      <c r="O18" s="209"/>
      <c r="P18" s="210"/>
      <c r="Q18" s="210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</row>
    <row r="19" spans="1:74" s="15" customFormat="1" ht="96">
      <c r="A19" s="9"/>
      <c r="B19" s="268"/>
      <c r="C19" s="258"/>
      <c r="D19" s="258"/>
      <c r="E19" s="260"/>
      <c r="F19" s="75" t="s">
        <v>107</v>
      </c>
      <c r="G19" s="75" t="s">
        <v>662</v>
      </c>
      <c r="H19" s="87" t="s">
        <v>184</v>
      </c>
      <c r="I19" s="75" t="s">
        <v>109</v>
      </c>
      <c r="J19" s="75" t="s">
        <v>1561</v>
      </c>
      <c r="K19" s="87" t="s">
        <v>201</v>
      </c>
      <c r="L19" s="84"/>
      <c r="M19" s="9"/>
      <c r="N19" s="209"/>
      <c r="O19" s="209" t="s">
        <v>1322</v>
      </c>
      <c r="P19" s="210"/>
      <c r="Q19" s="210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</row>
    <row r="20" spans="1:74" s="15" customFormat="1" ht="96">
      <c r="A20" s="9"/>
      <c r="B20" s="267" t="s">
        <v>105</v>
      </c>
      <c r="C20" s="257" t="s">
        <v>491</v>
      </c>
      <c r="D20" s="257" t="s">
        <v>1457</v>
      </c>
      <c r="E20" s="259" t="s">
        <v>184</v>
      </c>
      <c r="F20" s="72" t="s">
        <v>106</v>
      </c>
      <c r="G20" s="72" t="s">
        <v>779</v>
      </c>
      <c r="H20" s="88" t="s">
        <v>184</v>
      </c>
      <c r="I20" s="72" t="s">
        <v>108</v>
      </c>
      <c r="J20" s="72" t="s">
        <v>896</v>
      </c>
      <c r="K20" s="88" t="s">
        <v>202</v>
      </c>
      <c r="L20" s="86"/>
      <c r="M20" s="9"/>
      <c r="N20" s="209"/>
      <c r="O20" s="209"/>
      <c r="P20" s="210"/>
      <c r="Q20" s="210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</row>
    <row r="21" spans="1:74" s="15" customFormat="1" ht="96">
      <c r="A21" s="9"/>
      <c r="B21" s="268"/>
      <c r="C21" s="258"/>
      <c r="D21" s="258"/>
      <c r="E21" s="260"/>
      <c r="F21" s="75" t="s">
        <v>107</v>
      </c>
      <c r="G21" s="75" t="s">
        <v>780</v>
      </c>
      <c r="H21" s="87" t="s">
        <v>184</v>
      </c>
      <c r="I21" s="75" t="s">
        <v>109</v>
      </c>
      <c r="J21" s="75" t="s">
        <v>896</v>
      </c>
      <c r="K21" s="87" t="s">
        <v>201</v>
      </c>
      <c r="L21" s="84"/>
      <c r="M21" s="9"/>
      <c r="N21" s="209"/>
      <c r="O21" s="209"/>
      <c r="P21" s="210"/>
      <c r="Q21" s="210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</row>
    <row r="22" spans="1:74" s="15" customFormat="1" ht="3" customHeight="1">
      <c r="A22" s="9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9"/>
      <c r="N22" s="209"/>
      <c r="O22" s="209"/>
      <c r="P22" s="210"/>
      <c r="Q22" s="210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</row>
    <row r="23" spans="1:74" s="15" customFormat="1" ht="3" customHeight="1">
      <c r="A23" s="9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9"/>
      <c r="N23" s="209"/>
      <c r="O23" s="209"/>
      <c r="P23" s="210"/>
      <c r="Q23" s="210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</row>
    <row r="24" spans="1:74" s="15" customFormat="1" ht="72">
      <c r="A24" s="9"/>
      <c r="B24" s="267" t="s">
        <v>1677</v>
      </c>
      <c r="C24" s="85" t="s">
        <v>1678</v>
      </c>
      <c r="D24" s="72" t="s">
        <v>499</v>
      </c>
      <c r="E24" s="32" t="s">
        <v>195</v>
      </c>
      <c r="F24" s="88" t="s">
        <v>1097</v>
      </c>
      <c r="G24" s="88" t="s">
        <v>1097</v>
      </c>
      <c r="H24" s="88" t="s">
        <v>1097</v>
      </c>
      <c r="I24" s="88" t="s">
        <v>1097</v>
      </c>
      <c r="J24" s="88" t="s">
        <v>1097</v>
      </c>
      <c r="K24" s="88" t="s">
        <v>1096</v>
      </c>
      <c r="L24" s="86"/>
      <c r="M24" s="9"/>
      <c r="N24" s="209"/>
      <c r="O24" s="209"/>
      <c r="P24" s="210"/>
      <c r="Q24" s="210" t="s">
        <v>193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</row>
    <row r="25" spans="1:74" s="15" customFormat="1" ht="72">
      <c r="A25" s="9"/>
      <c r="B25" s="268"/>
      <c r="C25" s="75" t="s">
        <v>1679</v>
      </c>
      <c r="D25" s="78" t="s">
        <v>498</v>
      </c>
      <c r="E25" s="148" t="s">
        <v>194</v>
      </c>
      <c r="F25" s="87" t="s">
        <v>1096</v>
      </c>
      <c r="G25" s="87" t="s">
        <v>1096</v>
      </c>
      <c r="H25" s="87" t="s">
        <v>1096</v>
      </c>
      <c r="I25" s="87" t="s">
        <v>1096</v>
      </c>
      <c r="J25" s="87" t="s">
        <v>1096</v>
      </c>
      <c r="K25" s="87" t="s">
        <v>1096</v>
      </c>
      <c r="L25" s="84"/>
      <c r="M25" s="9"/>
      <c r="N25" s="209"/>
      <c r="O25" s="209"/>
      <c r="P25" s="210"/>
      <c r="Q25" s="210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</row>
    <row r="26" spans="1:74" s="15" customFormat="1" ht="3" customHeight="1">
      <c r="A26" s="9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9"/>
      <c r="N26" s="209"/>
      <c r="O26" s="209"/>
      <c r="P26" s="210"/>
      <c r="Q26" s="210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</row>
    <row r="27" spans="1:74" s="15" customFormat="1" ht="3" customHeight="1">
      <c r="A27" s="9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9"/>
      <c r="N27" s="209"/>
      <c r="O27" s="209"/>
      <c r="P27" s="210"/>
      <c r="Q27" s="210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</row>
    <row r="28" spans="1:74" s="15" customFormat="1" ht="96">
      <c r="A28" s="9"/>
      <c r="B28" s="37" t="s">
        <v>1353</v>
      </c>
      <c r="C28" s="37" t="s">
        <v>2170</v>
      </c>
      <c r="D28" s="37" t="s">
        <v>523</v>
      </c>
      <c r="E28" s="32" t="s">
        <v>195</v>
      </c>
      <c r="F28" s="26"/>
      <c r="G28" s="36"/>
      <c r="H28" s="26"/>
      <c r="I28" s="26"/>
      <c r="J28" s="36"/>
      <c r="K28" s="26"/>
      <c r="L28" s="21"/>
      <c r="M28" s="9"/>
      <c r="N28" s="209" t="s">
        <v>514</v>
      </c>
      <c r="O28" s="209"/>
      <c r="P28" s="210"/>
      <c r="Q28" s="210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</row>
    <row r="29" spans="1:74" s="15" customFormat="1" ht="96">
      <c r="A29" s="9"/>
      <c r="B29" s="37" t="s">
        <v>1354</v>
      </c>
      <c r="C29" s="37" t="s">
        <v>0</v>
      </c>
      <c r="D29" s="37" t="s">
        <v>524</v>
      </c>
      <c r="E29" s="32" t="s">
        <v>194</v>
      </c>
      <c r="F29" s="26"/>
      <c r="G29" s="36"/>
      <c r="H29" s="26"/>
      <c r="I29" s="26"/>
      <c r="J29" s="36"/>
      <c r="K29" s="26"/>
      <c r="L29" s="21"/>
      <c r="M29" s="9"/>
      <c r="N29" s="209"/>
      <c r="O29" s="209" t="s">
        <v>1322</v>
      </c>
      <c r="P29" s="210"/>
      <c r="Q29" s="210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</row>
    <row r="30" spans="1:74" s="15" customFormat="1" ht="96">
      <c r="A30" s="9"/>
      <c r="B30" s="37" t="s">
        <v>1355</v>
      </c>
      <c r="C30" s="37" t="s">
        <v>1</v>
      </c>
      <c r="D30" s="37" t="s">
        <v>525</v>
      </c>
      <c r="E30" s="32" t="s">
        <v>194</v>
      </c>
      <c r="F30" s="26"/>
      <c r="G30" s="36"/>
      <c r="H30" s="26"/>
      <c r="I30" s="26"/>
      <c r="J30" s="36"/>
      <c r="K30" s="26"/>
      <c r="L30" s="21"/>
      <c r="M30" s="9"/>
      <c r="N30" s="209"/>
      <c r="O30" s="209"/>
      <c r="P30" s="210"/>
      <c r="Q30" s="210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</row>
    <row r="31" spans="1:74" s="15" customFormat="1" ht="96">
      <c r="A31" s="9"/>
      <c r="B31" s="37" t="s">
        <v>1356</v>
      </c>
      <c r="C31" s="37" t="s">
        <v>0</v>
      </c>
      <c r="D31" s="37" t="s">
        <v>526</v>
      </c>
      <c r="E31" s="32" t="s">
        <v>196</v>
      </c>
      <c r="F31" s="26"/>
      <c r="G31" s="36"/>
      <c r="H31" s="26"/>
      <c r="I31" s="26"/>
      <c r="J31" s="36"/>
      <c r="K31" s="26"/>
      <c r="L31" s="21"/>
      <c r="M31" s="9"/>
      <c r="N31" s="209"/>
      <c r="O31" s="209"/>
      <c r="P31" s="210"/>
      <c r="Q31" s="210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</row>
    <row r="32" spans="1:74" s="15" customFormat="1" ht="3" customHeight="1">
      <c r="A32" s="9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9"/>
      <c r="N32" s="209"/>
      <c r="O32" s="209"/>
      <c r="P32" s="210"/>
      <c r="Q32" s="210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</row>
    <row r="33" spans="1:74" s="15" customFormat="1" ht="3" customHeight="1">
      <c r="A33" s="9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9"/>
      <c r="N33" s="209"/>
      <c r="O33" s="209"/>
      <c r="P33" s="210"/>
      <c r="Q33" s="210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</row>
    <row r="34" spans="1:74" s="15" customFormat="1" ht="36">
      <c r="A34" s="9"/>
      <c r="B34" s="267" t="s">
        <v>2</v>
      </c>
      <c r="C34" s="267" t="s">
        <v>2</v>
      </c>
      <c r="D34" s="257" t="s">
        <v>1317</v>
      </c>
      <c r="E34" s="259" t="s">
        <v>184</v>
      </c>
      <c r="F34" s="72"/>
      <c r="G34" s="72"/>
      <c r="H34" s="88" t="s">
        <v>184</v>
      </c>
      <c r="I34" s="72"/>
      <c r="J34" s="72"/>
      <c r="K34" s="88" t="s">
        <v>200</v>
      </c>
      <c r="L34" s="86"/>
      <c r="M34" s="9"/>
      <c r="N34" s="209" t="s">
        <v>1321</v>
      </c>
      <c r="O34" s="209"/>
      <c r="P34" s="210"/>
      <c r="Q34" s="210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</row>
    <row r="35" spans="1:74" s="15" customFormat="1" ht="36">
      <c r="A35" s="9"/>
      <c r="B35" s="268"/>
      <c r="C35" s="268"/>
      <c r="D35" s="258"/>
      <c r="E35" s="260"/>
      <c r="F35" s="75"/>
      <c r="G35" s="75"/>
      <c r="H35" s="87" t="s">
        <v>184</v>
      </c>
      <c r="I35" s="75"/>
      <c r="J35" s="75"/>
      <c r="K35" s="87" t="s">
        <v>201</v>
      </c>
      <c r="L35" s="84"/>
      <c r="M35" s="9"/>
      <c r="N35" s="209"/>
      <c r="O35" s="209" t="s">
        <v>1322</v>
      </c>
      <c r="P35" s="210"/>
      <c r="Q35" s="210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</row>
    <row r="36" spans="1:74" s="15" customFormat="1" ht="36">
      <c r="A36" s="9"/>
      <c r="B36" s="267" t="s">
        <v>3</v>
      </c>
      <c r="C36" s="267" t="s">
        <v>3</v>
      </c>
      <c r="D36" s="257" t="s">
        <v>1317</v>
      </c>
      <c r="E36" s="259" t="s">
        <v>184</v>
      </c>
      <c r="F36" s="72"/>
      <c r="G36" s="72"/>
      <c r="H36" s="88" t="s">
        <v>184</v>
      </c>
      <c r="I36" s="72"/>
      <c r="J36" s="72"/>
      <c r="K36" s="88" t="s">
        <v>202</v>
      </c>
      <c r="L36" s="86"/>
      <c r="M36" s="9"/>
      <c r="N36" s="209"/>
      <c r="O36" s="209"/>
      <c r="P36" s="210"/>
      <c r="Q36" s="210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</row>
    <row r="37" spans="1:74" s="15" customFormat="1" ht="36">
      <c r="A37" s="9"/>
      <c r="B37" s="268"/>
      <c r="C37" s="268"/>
      <c r="D37" s="258"/>
      <c r="E37" s="260"/>
      <c r="F37" s="75"/>
      <c r="G37" s="75"/>
      <c r="H37" s="87" t="s">
        <v>184</v>
      </c>
      <c r="I37" s="75"/>
      <c r="J37" s="75"/>
      <c r="K37" s="87" t="s">
        <v>201</v>
      </c>
      <c r="L37" s="84"/>
      <c r="M37" s="9"/>
      <c r="N37" s="209"/>
      <c r="O37" s="209"/>
      <c r="P37" s="210"/>
      <c r="Q37" s="210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</row>
    <row r="38" spans="1:74" s="15" customFormat="1" ht="14.25" customHeight="1">
      <c r="A38" s="9"/>
      <c r="B38" s="36"/>
      <c r="C38" s="36"/>
      <c r="D38" s="36"/>
      <c r="E38" s="26"/>
      <c r="F38" s="26"/>
      <c r="G38" s="36"/>
      <c r="H38" s="26"/>
      <c r="I38" s="26"/>
      <c r="J38" s="36"/>
      <c r="K38" s="26"/>
      <c r="L38" s="21"/>
      <c r="M38" s="9"/>
      <c r="N38" s="209"/>
      <c r="O38" s="209"/>
      <c r="P38" s="210"/>
      <c r="Q38" s="210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</row>
    <row r="39" spans="1:74" s="15" customFormat="1" ht="14.25" customHeight="1">
      <c r="A39" s="9"/>
      <c r="B39" s="36"/>
      <c r="C39" s="36"/>
      <c r="D39" s="36"/>
      <c r="E39" s="26"/>
      <c r="F39" s="26"/>
      <c r="G39" s="36"/>
      <c r="H39" s="26"/>
      <c r="I39" s="26"/>
      <c r="J39" s="36"/>
      <c r="K39" s="26"/>
      <c r="L39" s="21"/>
      <c r="M39" s="9"/>
      <c r="N39" s="209"/>
      <c r="O39" s="209"/>
      <c r="P39" s="210"/>
      <c r="Q39" s="210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</row>
    <row r="40" spans="1:74" s="15" customFormat="1" ht="14.25" customHeight="1">
      <c r="A40" s="9"/>
      <c r="B40" s="36"/>
      <c r="C40" s="36"/>
      <c r="D40" s="36"/>
      <c r="E40" s="26"/>
      <c r="F40" s="26"/>
      <c r="G40" s="36"/>
      <c r="H40" s="26"/>
      <c r="I40" s="26"/>
      <c r="J40" s="36"/>
      <c r="K40" s="26"/>
      <c r="L40" s="21"/>
      <c r="M40" s="9"/>
      <c r="N40" s="209"/>
      <c r="O40" s="209"/>
      <c r="P40" s="210"/>
      <c r="Q40" s="210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</row>
    <row r="41" spans="1:74" s="15" customFormat="1" ht="14.25" customHeight="1">
      <c r="A41" s="9"/>
      <c r="B41" s="36"/>
      <c r="C41" s="36"/>
      <c r="D41" s="36"/>
      <c r="E41" s="26"/>
      <c r="F41" s="26"/>
      <c r="G41" s="36"/>
      <c r="H41" s="26"/>
      <c r="I41" s="26"/>
      <c r="J41" s="36"/>
      <c r="K41" s="26"/>
      <c r="L41" s="21"/>
      <c r="M41" s="9"/>
      <c r="N41" s="209"/>
      <c r="O41" s="209"/>
      <c r="P41" s="210"/>
      <c r="Q41" s="210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</row>
    <row r="42" spans="1:74" s="15" customFormat="1" ht="14.25" customHeight="1">
      <c r="A42" s="9"/>
      <c r="B42" s="36"/>
      <c r="C42" s="36"/>
      <c r="D42" s="36"/>
      <c r="E42" s="26"/>
      <c r="F42" s="26"/>
      <c r="G42" s="36"/>
      <c r="H42" s="26"/>
      <c r="I42" s="26"/>
      <c r="J42" s="36"/>
      <c r="K42" s="26"/>
      <c r="L42" s="21"/>
      <c r="M42" s="9"/>
      <c r="N42" s="209"/>
      <c r="O42" s="209"/>
      <c r="P42" s="210"/>
      <c r="Q42" s="210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</row>
    <row r="43" spans="1:74" s="15" customFormat="1" ht="14.25" customHeight="1">
      <c r="A43" s="9"/>
      <c r="B43" s="36"/>
      <c r="C43" s="36"/>
      <c r="D43" s="36"/>
      <c r="E43" s="26"/>
      <c r="F43" s="26"/>
      <c r="G43" s="36"/>
      <c r="H43" s="26"/>
      <c r="I43" s="26"/>
      <c r="J43" s="36"/>
      <c r="K43" s="26"/>
      <c r="L43" s="21"/>
      <c r="M43" s="9"/>
      <c r="N43" s="209"/>
      <c r="O43" s="209"/>
      <c r="P43" s="210"/>
      <c r="Q43" s="210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</row>
    <row r="44" spans="1:74" s="15" customFormat="1" ht="14.25" customHeight="1">
      <c r="A44" s="9"/>
      <c r="B44" s="36"/>
      <c r="C44" s="36"/>
      <c r="D44" s="36"/>
      <c r="E44" s="26"/>
      <c r="F44" s="26"/>
      <c r="G44" s="36"/>
      <c r="H44" s="26"/>
      <c r="I44" s="26"/>
      <c r="J44" s="36"/>
      <c r="K44" s="26"/>
      <c r="L44" s="21"/>
      <c r="M44" s="9"/>
      <c r="N44" s="209"/>
      <c r="O44" s="209"/>
      <c r="P44" s="210"/>
      <c r="Q44" s="210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</row>
    <row r="45" spans="1:74" s="15" customFormat="1" ht="14.25" customHeight="1">
      <c r="A45" s="9"/>
      <c r="B45" s="36"/>
      <c r="C45" s="36"/>
      <c r="D45" s="36"/>
      <c r="E45" s="26"/>
      <c r="F45" s="26"/>
      <c r="G45" s="36"/>
      <c r="H45" s="26"/>
      <c r="I45" s="26"/>
      <c r="J45" s="36"/>
      <c r="K45" s="26"/>
      <c r="L45" s="21"/>
      <c r="M45" s="9"/>
      <c r="N45" s="209"/>
      <c r="O45" s="209"/>
      <c r="P45" s="210"/>
      <c r="Q45" s="210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</row>
    <row r="46" spans="1:74" s="15" customFormat="1" ht="14.25" customHeight="1">
      <c r="A46" s="9"/>
      <c r="B46" s="36"/>
      <c r="C46" s="36"/>
      <c r="D46" s="36"/>
      <c r="E46" s="26"/>
      <c r="F46" s="26"/>
      <c r="G46" s="36"/>
      <c r="H46" s="26"/>
      <c r="I46" s="26"/>
      <c r="J46" s="36"/>
      <c r="K46" s="26"/>
      <c r="L46" s="21"/>
      <c r="M46" s="9"/>
      <c r="N46" s="209"/>
      <c r="O46" s="209"/>
      <c r="P46" s="210"/>
      <c r="Q46" s="210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</row>
    <row r="47" spans="1:74" s="15" customFormat="1" ht="14.25" customHeight="1">
      <c r="A47" s="9"/>
      <c r="B47" s="36"/>
      <c r="C47" s="36"/>
      <c r="D47" s="36"/>
      <c r="E47" s="26"/>
      <c r="F47" s="26"/>
      <c r="G47" s="36"/>
      <c r="H47" s="26"/>
      <c r="I47" s="26"/>
      <c r="J47" s="36"/>
      <c r="K47" s="26"/>
      <c r="L47" s="21"/>
      <c r="M47" s="9"/>
      <c r="N47" s="209"/>
      <c r="O47" s="209"/>
      <c r="P47" s="210"/>
      <c r="Q47" s="210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</row>
    <row r="48" spans="1:74" s="15" customFormat="1" ht="14.25" customHeight="1">
      <c r="A48" s="9"/>
      <c r="B48" s="36"/>
      <c r="C48" s="36"/>
      <c r="D48" s="36"/>
      <c r="E48" s="26"/>
      <c r="F48" s="26"/>
      <c r="G48" s="36"/>
      <c r="H48" s="26"/>
      <c r="I48" s="26"/>
      <c r="J48" s="36"/>
      <c r="K48" s="26"/>
      <c r="L48" s="21"/>
      <c r="M48" s="9"/>
      <c r="N48" s="209"/>
      <c r="O48" s="209"/>
      <c r="P48" s="210"/>
      <c r="Q48" s="210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</row>
    <row r="49" spans="1:74" s="15" customFormat="1" ht="14.25" customHeight="1">
      <c r="A49" s="9"/>
      <c r="B49" s="36"/>
      <c r="C49" s="36"/>
      <c r="D49" s="36"/>
      <c r="E49" s="26"/>
      <c r="F49" s="26"/>
      <c r="G49" s="36"/>
      <c r="H49" s="26"/>
      <c r="I49" s="26"/>
      <c r="J49" s="36"/>
      <c r="K49" s="26"/>
      <c r="L49" s="21"/>
      <c r="M49" s="9"/>
      <c r="N49" s="209"/>
      <c r="O49" s="209"/>
      <c r="P49" s="210"/>
      <c r="Q49" s="210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</row>
    <row r="50" spans="1:74" s="15" customFormat="1" ht="14.25" customHeight="1">
      <c r="A50" s="9"/>
      <c r="B50" s="36"/>
      <c r="C50" s="36"/>
      <c r="D50" s="36"/>
      <c r="E50" s="26"/>
      <c r="F50" s="26"/>
      <c r="G50" s="36"/>
      <c r="H50" s="26"/>
      <c r="I50" s="26"/>
      <c r="J50" s="36"/>
      <c r="K50" s="26"/>
      <c r="L50" s="21"/>
      <c r="M50" s="9"/>
      <c r="N50" s="209"/>
      <c r="O50" s="209"/>
      <c r="P50" s="210"/>
      <c r="Q50" s="210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</row>
    <row r="51" spans="1:74" s="15" customFormat="1" ht="14.25" customHeight="1">
      <c r="A51" s="9"/>
      <c r="B51" s="36"/>
      <c r="C51" s="36"/>
      <c r="D51" s="36"/>
      <c r="E51" s="26"/>
      <c r="F51" s="26"/>
      <c r="G51" s="36"/>
      <c r="H51" s="26"/>
      <c r="I51" s="26"/>
      <c r="J51" s="36"/>
      <c r="K51" s="26"/>
      <c r="L51" s="21"/>
      <c r="M51" s="9"/>
      <c r="N51" s="209"/>
      <c r="O51" s="209"/>
      <c r="P51" s="210"/>
      <c r="Q51" s="210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</row>
    <row r="52" spans="1:74" s="15" customFormat="1" ht="14.25" customHeight="1">
      <c r="A52" s="9"/>
      <c r="B52" s="36"/>
      <c r="C52" s="36"/>
      <c r="D52" s="36"/>
      <c r="E52" s="26"/>
      <c r="F52" s="26"/>
      <c r="G52" s="36"/>
      <c r="H52" s="26"/>
      <c r="I52" s="26"/>
      <c r="J52" s="36"/>
      <c r="K52" s="26"/>
      <c r="L52" s="21"/>
      <c r="M52" s="9"/>
      <c r="N52" s="209"/>
      <c r="O52" s="209"/>
      <c r="P52" s="210"/>
      <c r="Q52" s="210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</row>
    <row r="53" spans="1:74" s="15" customFormat="1" ht="6" customHeight="1">
      <c r="A53" s="9"/>
      <c r="B53" s="35"/>
      <c r="C53" s="35"/>
      <c r="D53" s="35"/>
      <c r="E53" s="45"/>
      <c r="F53" s="35"/>
      <c r="G53" s="35"/>
      <c r="H53" s="45"/>
      <c r="I53" s="35"/>
      <c r="J53" s="35"/>
      <c r="K53" s="45"/>
      <c r="L53" s="35"/>
      <c r="M53" s="9"/>
      <c r="N53" s="209"/>
      <c r="O53" s="209"/>
      <c r="P53" s="210"/>
      <c r="Q53" s="210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</row>
    <row r="54" spans="1:74" s="15" customFormat="1" ht="14.25" customHeight="1">
      <c r="A54" s="9"/>
      <c r="B54" s="26"/>
      <c r="C54" s="26"/>
      <c r="D54" s="36"/>
      <c r="E54" s="26"/>
      <c r="F54" s="26"/>
      <c r="G54" s="36"/>
      <c r="H54" s="26"/>
      <c r="I54" s="26"/>
      <c r="J54" s="36"/>
      <c r="K54" s="26"/>
      <c r="L54" s="21"/>
      <c r="M54" s="9"/>
      <c r="N54" s="209"/>
      <c r="O54" s="209"/>
      <c r="P54" s="210"/>
      <c r="Q54" s="210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</row>
    <row r="55" spans="1:74" s="15" customFormat="1" ht="14.25" customHeight="1">
      <c r="A55" s="9"/>
      <c r="B55" s="26"/>
      <c r="C55" s="26"/>
      <c r="D55" s="36"/>
      <c r="E55" s="26"/>
      <c r="F55" s="26"/>
      <c r="G55" s="36"/>
      <c r="H55" s="26"/>
      <c r="I55" s="26"/>
      <c r="J55" s="36"/>
      <c r="K55" s="26"/>
      <c r="L55" s="21"/>
      <c r="M55" s="9"/>
      <c r="N55" s="209"/>
      <c r="O55" s="209"/>
      <c r="P55" s="210"/>
      <c r="Q55" s="210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</row>
    <row r="56" spans="1:74" s="15" customFormat="1" ht="14.25" customHeight="1">
      <c r="A56" s="9"/>
      <c r="B56" s="26"/>
      <c r="C56" s="26"/>
      <c r="D56" s="36"/>
      <c r="E56" s="26"/>
      <c r="F56" s="26"/>
      <c r="G56" s="36"/>
      <c r="H56" s="26"/>
      <c r="I56" s="26"/>
      <c r="J56" s="36"/>
      <c r="K56" s="26"/>
      <c r="L56" s="21"/>
      <c r="M56" s="9"/>
      <c r="N56" s="209"/>
      <c r="O56" s="209"/>
      <c r="P56" s="210"/>
      <c r="Q56" s="210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</row>
    <row r="57" spans="1:74" s="15" customFormat="1" ht="14.25" customHeight="1">
      <c r="A57" s="9"/>
      <c r="B57" s="26"/>
      <c r="C57" s="26"/>
      <c r="D57" s="36"/>
      <c r="E57" s="26"/>
      <c r="F57" s="26"/>
      <c r="G57" s="36"/>
      <c r="H57" s="26"/>
      <c r="I57" s="26"/>
      <c r="J57" s="36"/>
      <c r="K57" s="26"/>
      <c r="L57" s="21"/>
      <c r="M57" s="9"/>
      <c r="N57" s="209"/>
      <c r="O57" s="209"/>
      <c r="P57" s="210"/>
      <c r="Q57" s="210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</row>
    <row r="58" spans="1:74" s="15" customFormat="1" ht="14.25" customHeight="1">
      <c r="A58" s="9"/>
      <c r="B58" s="26"/>
      <c r="C58" s="26"/>
      <c r="D58" s="36"/>
      <c r="E58" s="26"/>
      <c r="F58" s="26"/>
      <c r="G58" s="36"/>
      <c r="H58" s="26"/>
      <c r="I58" s="26"/>
      <c r="J58" s="36"/>
      <c r="K58" s="26"/>
      <c r="L58" s="21"/>
      <c r="M58" s="9"/>
      <c r="N58" s="209"/>
      <c r="O58" s="209"/>
      <c r="P58" s="210"/>
      <c r="Q58" s="210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</row>
    <row r="59" spans="1:74" s="15" customFormat="1" ht="14.25" customHeight="1">
      <c r="A59" s="9"/>
      <c r="B59" s="26"/>
      <c r="C59" s="26"/>
      <c r="D59" s="36"/>
      <c r="E59" s="26"/>
      <c r="F59" s="26"/>
      <c r="G59" s="36"/>
      <c r="H59" s="26"/>
      <c r="I59" s="26"/>
      <c r="J59" s="36"/>
      <c r="K59" s="26"/>
      <c r="L59" s="21"/>
      <c r="M59" s="9"/>
      <c r="N59" s="209"/>
      <c r="O59" s="209"/>
      <c r="P59" s="210"/>
      <c r="Q59" s="210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</row>
    <row r="60" spans="1:74" s="15" customFormat="1" ht="14.25" customHeight="1">
      <c r="A60" s="9"/>
      <c r="B60" s="26"/>
      <c r="C60" s="26"/>
      <c r="D60" s="36"/>
      <c r="E60" s="26"/>
      <c r="F60" s="26"/>
      <c r="G60" s="36"/>
      <c r="H60" s="26"/>
      <c r="I60" s="26"/>
      <c r="J60" s="36"/>
      <c r="K60" s="26"/>
      <c r="L60" s="21"/>
      <c r="M60" s="9"/>
      <c r="N60" s="209"/>
      <c r="O60" s="209"/>
      <c r="P60" s="210"/>
      <c r="Q60" s="210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</row>
    <row r="61" spans="1:74" s="15" customFormat="1" ht="14.25" customHeight="1">
      <c r="A61" s="9"/>
      <c r="B61" s="26"/>
      <c r="C61" s="26"/>
      <c r="D61" s="36"/>
      <c r="E61" s="26"/>
      <c r="F61" s="26"/>
      <c r="G61" s="36"/>
      <c r="H61" s="26"/>
      <c r="I61" s="26"/>
      <c r="J61" s="36"/>
      <c r="K61" s="26"/>
      <c r="L61" s="21"/>
      <c r="M61" s="9"/>
      <c r="N61" s="209"/>
      <c r="O61" s="209"/>
      <c r="P61" s="210"/>
      <c r="Q61" s="210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</row>
    <row r="62" spans="1:74" s="15" customFormat="1" ht="14.25" customHeight="1">
      <c r="A62" s="9"/>
      <c r="B62" s="26"/>
      <c r="C62" s="26"/>
      <c r="D62" s="36"/>
      <c r="E62" s="26"/>
      <c r="F62" s="26"/>
      <c r="G62" s="36"/>
      <c r="H62" s="26"/>
      <c r="I62" s="26"/>
      <c r="J62" s="36"/>
      <c r="K62" s="26"/>
      <c r="L62" s="21"/>
      <c r="M62" s="9"/>
      <c r="N62" s="209"/>
      <c r="O62" s="209"/>
      <c r="P62" s="210"/>
      <c r="Q62" s="210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</row>
    <row r="63" spans="1:74" s="15" customFormat="1" ht="14.25" customHeight="1">
      <c r="A63" s="9"/>
      <c r="B63" s="26"/>
      <c r="C63" s="26"/>
      <c r="D63" s="36"/>
      <c r="E63" s="26"/>
      <c r="F63" s="26"/>
      <c r="G63" s="36"/>
      <c r="H63" s="26"/>
      <c r="I63" s="26"/>
      <c r="J63" s="36"/>
      <c r="K63" s="26"/>
      <c r="L63" s="21"/>
      <c r="M63" s="9"/>
      <c r="N63" s="209"/>
      <c r="O63" s="209"/>
      <c r="P63" s="210"/>
      <c r="Q63" s="210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</row>
    <row r="64" spans="1:74" s="15" customFormat="1" ht="14.25" customHeight="1">
      <c r="A64" s="9"/>
      <c r="B64" s="26"/>
      <c r="C64" s="26"/>
      <c r="D64" s="36"/>
      <c r="E64" s="26"/>
      <c r="F64" s="26"/>
      <c r="G64" s="36"/>
      <c r="H64" s="26"/>
      <c r="I64" s="26"/>
      <c r="J64" s="36"/>
      <c r="K64" s="26"/>
      <c r="L64" s="21"/>
      <c r="M64" s="9"/>
      <c r="N64" s="209"/>
      <c r="O64" s="209"/>
      <c r="P64" s="210"/>
      <c r="Q64" s="210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</row>
    <row r="65" spans="1:74" s="15" customFormat="1" ht="14.25" customHeight="1">
      <c r="A65" s="9"/>
      <c r="B65" s="26"/>
      <c r="C65" s="26"/>
      <c r="D65" s="36"/>
      <c r="E65" s="26"/>
      <c r="F65" s="26"/>
      <c r="G65" s="36"/>
      <c r="H65" s="26"/>
      <c r="I65" s="26"/>
      <c r="J65" s="36"/>
      <c r="K65" s="26"/>
      <c r="L65" s="21"/>
      <c r="M65" s="9"/>
      <c r="N65" s="209"/>
      <c r="O65" s="209"/>
      <c r="P65" s="210"/>
      <c r="Q65" s="210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</row>
    <row r="66" spans="1:74" s="15" customFormat="1" ht="14.25" customHeight="1">
      <c r="A66" s="9"/>
      <c r="B66" s="26"/>
      <c r="C66" s="26"/>
      <c r="D66" s="36"/>
      <c r="E66" s="26"/>
      <c r="F66" s="26"/>
      <c r="G66" s="36"/>
      <c r="H66" s="26"/>
      <c r="I66" s="26"/>
      <c r="J66" s="36"/>
      <c r="K66" s="26"/>
      <c r="L66" s="21"/>
      <c r="M66" s="9"/>
      <c r="N66" s="209"/>
      <c r="O66" s="209"/>
      <c r="P66" s="210"/>
      <c r="Q66" s="210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</row>
    <row r="67" spans="1:74" s="15" customFormat="1" ht="14.25" customHeight="1">
      <c r="A67" s="9"/>
      <c r="B67" s="26"/>
      <c r="C67" s="26"/>
      <c r="D67" s="36"/>
      <c r="E67" s="26"/>
      <c r="F67" s="26"/>
      <c r="G67" s="36"/>
      <c r="H67" s="26"/>
      <c r="I67" s="26"/>
      <c r="J67" s="36"/>
      <c r="K67" s="26"/>
      <c r="L67" s="21"/>
      <c r="M67" s="9"/>
      <c r="N67" s="209"/>
      <c r="O67" s="209"/>
      <c r="P67" s="210"/>
      <c r="Q67" s="210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</row>
    <row r="68" spans="1:74" s="15" customFormat="1" ht="12">
      <c r="A68" s="9"/>
      <c r="B68" s="11"/>
      <c r="C68" s="11"/>
      <c r="D68" s="68"/>
      <c r="E68" s="11"/>
      <c r="F68" s="11"/>
      <c r="G68" s="68"/>
      <c r="H68" s="11"/>
      <c r="I68" s="11"/>
      <c r="J68" s="68"/>
      <c r="K68" s="11"/>
      <c r="L68" s="9"/>
      <c r="M68" s="9"/>
      <c r="N68" s="210"/>
      <c r="O68" s="210"/>
      <c r="P68" s="210"/>
      <c r="Q68" s="210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</row>
    <row r="69" spans="1:74" s="15" customFormat="1" ht="12">
      <c r="A69" s="9"/>
      <c r="B69" s="11"/>
      <c r="C69" s="11"/>
      <c r="D69" s="68"/>
      <c r="E69" s="11"/>
      <c r="F69" s="11"/>
      <c r="G69" s="68"/>
      <c r="H69" s="11"/>
      <c r="I69" s="11"/>
      <c r="J69" s="68"/>
      <c r="K69" s="11"/>
      <c r="L69" s="9"/>
      <c r="M69" s="9"/>
      <c r="N69" s="210"/>
      <c r="O69" s="210"/>
      <c r="P69" s="210"/>
      <c r="Q69" s="210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</row>
    <row r="70" spans="1:74" s="15" customFormat="1" ht="12">
      <c r="A70" s="9"/>
      <c r="B70" s="11"/>
      <c r="C70" s="11"/>
      <c r="D70" s="68"/>
      <c r="E70" s="11"/>
      <c r="F70" s="11"/>
      <c r="G70" s="68"/>
      <c r="H70" s="11"/>
      <c r="I70" s="11"/>
      <c r="J70" s="68"/>
      <c r="K70" s="11"/>
      <c r="L70" s="9"/>
      <c r="M70" s="9"/>
      <c r="N70" s="210"/>
      <c r="O70" s="210"/>
      <c r="P70" s="210"/>
      <c r="Q70" s="210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</row>
    <row r="71" spans="1:74" s="15" customFormat="1" ht="12">
      <c r="A71" s="9"/>
      <c r="B71" s="11"/>
      <c r="C71" s="11"/>
      <c r="D71" s="68"/>
      <c r="E71" s="11"/>
      <c r="F71" s="11"/>
      <c r="G71" s="68"/>
      <c r="H71" s="11"/>
      <c r="I71" s="11"/>
      <c r="J71" s="68"/>
      <c r="K71" s="11"/>
      <c r="L71" s="9"/>
      <c r="M71" s="9"/>
      <c r="N71" s="210"/>
      <c r="O71" s="210"/>
      <c r="P71" s="210"/>
      <c r="Q71" s="210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</row>
    <row r="72" spans="1:74" s="15" customFormat="1" ht="12">
      <c r="A72" s="9"/>
      <c r="B72" s="11"/>
      <c r="C72" s="11"/>
      <c r="D72" s="68"/>
      <c r="E72" s="11"/>
      <c r="F72" s="11"/>
      <c r="G72" s="68"/>
      <c r="H72" s="11"/>
      <c r="I72" s="11"/>
      <c r="J72" s="68"/>
      <c r="K72" s="11"/>
      <c r="L72" s="9"/>
      <c r="M72" s="9"/>
      <c r="N72" s="210"/>
      <c r="O72" s="210"/>
      <c r="P72" s="210"/>
      <c r="Q72" s="210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</row>
    <row r="73" spans="1:74" s="15" customFormat="1" ht="12">
      <c r="A73" s="9"/>
      <c r="B73" s="11"/>
      <c r="C73" s="11"/>
      <c r="D73" s="68"/>
      <c r="E73" s="11"/>
      <c r="F73" s="11"/>
      <c r="G73" s="68"/>
      <c r="H73" s="11"/>
      <c r="I73" s="11"/>
      <c r="J73" s="68"/>
      <c r="K73" s="11"/>
      <c r="L73" s="9"/>
      <c r="M73" s="9"/>
      <c r="N73" s="210"/>
      <c r="O73" s="210"/>
      <c r="P73" s="210"/>
      <c r="Q73" s="210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</row>
    <row r="74" spans="1:74" s="15" customFormat="1" ht="12">
      <c r="A74" s="9"/>
      <c r="B74" s="11"/>
      <c r="C74" s="11"/>
      <c r="D74" s="68"/>
      <c r="E74" s="11"/>
      <c r="F74" s="11"/>
      <c r="G74" s="68"/>
      <c r="H74" s="11"/>
      <c r="I74" s="11"/>
      <c r="J74" s="68"/>
      <c r="K74" s="11"/>
      <c r="L74" s="9"/>
      <c r="M74" s="9"/>
      <c r="N74" s="210"/>
      <c r="O74" s="210"/>
      <c r="P74" s="210"/>
      <c r="Q74" s="210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</row>
    <row r="75" spans="1:74" s="15" customFormat="1" ht="12">
      <c r="A75" s="9"/>
      <c r="B75" s="11"/>
      <c r="C75" s="11"/>
      <c r="D75" s="68"/>
      <c r="E75" s="11"/>
      <c r="F75" s="11"/>
      <c r="G75" s="68"/>
      <c r="H75" s="11"/>
      <c r="I75" s="11"/>
      <c r="J75" s="68"/>
      <c r="K75" s="11"/>
      <c r="L75" s="9"/>
      <c r="M75" s="9"/>
      <c r="N75" s="210"/>
      <c r="O75" s="210"/>
      <c r="P75" s="210"/>
      <c r="Q75" s="210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</row>
    <row r="76" spans="1:74" s="15" customFormat="1" ht="12">
      <c r="A76" s="9"/>
      <c r="B76" s="11"/>
      <c r="C76" s="11"/>
      <c r="D76" s="68"/>
      <c r="E76" s="11"/>
      <c r="F76" s="11"/>
      <c r="G76" s="68"/>
      <c r="H76" s="11"/>
      <c r="I76" s="11"/>
      <c r="J76" s="68"/>
      <c r="K76" s="11"/>
      <c r="L76" s="9"/>
      <c r="M76" s="9"/>
      <c r="N76" s="210"/>
      <c r="O76" s="210"/>
      <c r="P76" s="210"/>
      <c r="Q76" s="210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</row>
    <row r="77" spans="1:74" s="15" customFormat="1" ht="12.75">
      <c r="A77" s="9"/>
      <c r="B77" s="11"/>
      <c r="C77" s="11"/>
      <c r="D77" s="68"/>
      <c r="E77" s="11"/>
      <c r="F77" s="11"/>
      <c r="G77" s="68"/>
      <c r="H77" s="11"/>
      <c r="I77" s="11"/>
      <c r="J77" s="68"/>
      <c r="K77" s="11"/>
      <c r="L77" s="9"/>
      <c r="M77" s="9"/>
      <c r="N77" s="210"/>
      <c r="O77" s="210"/>
      <c r="P77" s="210"/>
      <c r="Q77" s="210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</row>
    <row r="78" spans="1:74" s="15" customFormat="1" ht="12">
      <c r="A78" s="9"/>
      <c r="B78" s="11"/>
      <c r="C78" s="11"/>
      <c r="D78" s="68"/>
      <c r="E78" s="11"/>
      <c r="F78" s="11"/>
      <c r="G78" s="68"/>
      <c r="H78" s="11"/>
      <c r="I78" s="11"/>
      <c r="J78" s="68"/>
      <c r="K78" s="11"/>
      <c r="L78" s="9"/>
      <c r="M78" s="9"/>
      <c r="N78" s="210"/>
      <c r="O78" s="210"/>
      <c r="P78" s="210"/>
      <c r="Q78" s="210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</row>
    <row r="79" spans="1:74" s="15" customFormat="1" ht="12">
      <c r="A79" s="9"/>
      <c r="B79" s="11"/>
      <c r="C79" s="11"/>
      <c r="D79" s="68"/>
      <c r="E79" s="11"/>
      <c r="F79" s="11"/>
      <c r="G79" s="68"/>
      <c r="H79" s="11"/>
      <c r="I79" s="11"/>
      <c r="J79" s="68"/>
      <c r="K79" s="11"/>
      <c r="L79" s="9"/>
      <c r="M79" s="9"/>
      <c r="N79" s="210"/>
      <c r="O79" s="210"/>
      <c r="P79" s="210"/>
      <c r="Q79" s="210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</row>
    <row r="80" spans="1:74" s="15" customFormat="1" ht="12">
      <c r="A80" s="9"/>
      <c r="B80" s="11"/>
      <c r="C80" s="11"/>
      <c r="D80" s="68"/>
      <c r="E80" s="11"/>
      <c r="F80" s="11"/>
      <c r="G80" s="68"/>
      <c r="H80" s="11"/>
      <c r="I80" s="11"/>
      <c r="J80" s="68"/>
      <c r="K80" s="11"/>
      <c r="L80" s="9"/>
      <c r="M80" s="9"/>
      <c r="N80" s="210"/>
      <c r="O80" s="210"/>
      <c r="P80" s="210"/>
      <c r="Q80" s="210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</row>
    <row r="81" spans="1:74" s="15" customFormat="1" ht="12">
      <c r="A81" s="9"/>
      <c r="B81" s="11"/>
      <c r="C81" s="11"/>
      <c r="D81" s="68"/>
      <c r="E81" s="11"/>
      <c r="F81" s="11"/>
      <c r="G81" s="68"/>
      <c r="H81" s="11"/>
      <c r="I81" s="11"/>
      <c r="J81" s="68"/>
      <c r="K81" s="11"/>
      <c r="L81" s="9"/>
      <c r="M81" s="9"/>
      <c r="N81" s="210"/>
      <c r="O81" s="210"/>
      <c r="P81" s="210"/>
      <c r="Q81" s="210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</row>
    <row r="82" spans="1:74" s="15" customFormat="1" ht="12">
      <c r="A82" s="9"/>
      <c r="B82" s="11"/>
      <c r="C82" s="11"/>
      <c r="D82" s="68"/>
      <c r="E82" s="11"/>
      <c r="F82" s="11"/>
      <c r="G82" s="68"/>
      <c r="H82" s="11"/>
      <c r="I82" s="11"/>
      <c r="J82" s="68"/>
      <c r="K82" s="11"/>
      <c r="L82" s="9"/>
      <c r="M82" s="9"/>
      <c r="N82" s="210"/>
      <c r="O82" s="210"/>
      <c r="P82" s="210"/>
      <c r="Q82" s="210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</row>
    <row r="83" spans="1:74" s="15" customFormat="1" ht="12">
      <c r="A83" s="9"/>
      <c r="B83" s="11"/>
      <c r="C83" s="11"/>
      <c r="D83" s="68"/>
      <c r="E83" s="11"/>
      <c r="F83" s="11"/>
      <c r="G83" s="68"/>
      <c r="H83" s="11"/>
      <c r="I83" s="11"/>
      <c r="J83" s="68"/>
      <c r="K83" s="11"/>
      <c r="L83" s="9"/>
      <c r="M83" s="9"/>
      <c r="N83" s="210"/>
      <c r="O83" s="210"/>
      <c r="P83" s="210"/>
      <c r="Q83" s="210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</row>
    <row r="84" spans="1:74" s="15" customFormat="1" ht="12">
      <c r="A84" s="9"/>
      <c r="B84" s="11"/>
      <c r="C84" s="11"/>
      <c r="D84" s="68"/>
      <c r="E84" s="11"/>
      <c r="F84" s="11"/>
      <c r="G84" s="68"/>
      <c r="H84" s="11"/>
      <c r="I84" s="11"/>
      <c r="J84" s="68"/>
      <c r="K84" s="11"/>
      <c r="L84" s="9"/>
      <c r="M84" s="9"/>
      <c r="N84" s="210"/>
      <c r="O84" s="210"/>
      <c r="P84" s="210"/>
      <c r="Q84" s="210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</row>
    <row r="85" spans="1:74" s="15" customFormat="1" ht="12">
      <c r="A85" s="9"/>
      <c r="B85" s="11"/>
      <c r="C85" s="11"/>
      <c r="D85" s="68"/>
      <c r="E85" s="11"/>
      <c r="F85" s="11"/>
      <c r="G85" s="68"/>
      <c r="H85" s="11"/>
      <c r="I85" s="11"/>
      <c r="J85" s="68"/>
      <c r="K85" s="11"/>
      <c r="L85" s="9"/>
      <c r="M85" s="9"/>
      <c r="N85" s="210"/>
      <c r="O85" s="210"/>
      <c r="P85" s="210"/>
      <c r="Q85" s="210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</row>
    <row r="86" spans="1:74" s="15" customFormat="1" ht="12">
      <c r="A86" s="9"/>
      <c r="B86" s="11"/>
      <c r="C86" s="11"/>
      <c r="D86" s="68"/>
      <c r="E86" s="11"/>
      <c r="F86" s="11"/>
      <c r="G86" s="68"/>
      <c r="H86" s="11"/>
      <c r="I86" s="11"/>
      <c r="J86" s="68"/>
      <c r="K86" s="11"/>
      <c r="L86" s="9"/>
      <c r="M86" s="9"/>
      <c r="N86" s="210"/>
      <c r="O86" s="210"/>
      <c r="P86" s="210"/>
      <c r="Q86" s="210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</row>
    <row r="87" spans="1:74" s="15" customFormat="1" ht="12">
      <c r="A87" s="9"/>
      <c r="B87" s="11"/>
      <c r="C87" s="11"/>
      <c r="D87" s="68"/>
      <c r="E87" s="11"/>
      <c r="F87" s="11"/>
      <c r="G87" s="68"/>
      <c r="H87" s="11"/>
      <c r="I87" s="11"/>
      <c r="J87" s="68"/>
      <c r="K87" s="11"/>
      <c r="L87" s="9"/>
      <c r="M87" s="9"/>
      <c r="N87" s="210"/>
      <c r="O87" s="210"/>
      <c r="P87" s="210"/>
      <c r="Q87" s="210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</row>
    <row r="88" spans="1:74" s="15" customFormat="1" ht="12">
      <c r="A88" s="9"/>
      <c r="B88" s="11"/>
      <c r="C88" s="11"/>
      <c r="D88" s="68"/>
      <c r="E88" s="11"/>
      <c r="F88" s="11"/>
      <c r="G88" s="68"/>
      <c r="H88" s="11"/>
      <c r="I88" s="11"/>
      <c r="J88" s="68"/>
      <c r="K88" s="11"/>
      <c r="L88" s="9"/>
      <c r="M88" s="9"/>
      <c r="N88" s="210"/>
      <c r="O88" s="210"/>
      <c r="P88" s="210"/>
      <c r="Q88" s="210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</row>
    <row r="89" spans="1:74" s="15" customFormat="1" ht="12">
      <c r="A89" s="9"/>
      <c r="B89" s="11"/>
      <c r="C89" s="11"/>
      <c r="D89" s="68"/>
      <c r="E89" s="11"/>
      <c r="F89" s="11"/>
      <c r="G89" s="68"/>
      <c r="H89" s="11"/>
      <c r="I89" s="11"/>
      <c r="J89" s="68"/>
      <c r="K89" s="11"/>
      <c r="L89" s="9"/>
      <c r="M89" s="2"/>
      <c r="N89" s="207"/>
      <c r="O89" s="207"/>
      <c r="P89" s="207"/>
      <c r="Q89" s="207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</row>
    <row r="90" spans="1:74" ht="12">
      <c r="A90" s="2"/>
      <c r="B90" s="3"/>
      <c r="C90" s="3"/>
      <c r="D90" s="67"/>
      <c r="E90" s="3"/>
      <c r="F90" s="3"/>
      <c r="G90" s="67"/>
      <c r="H90" s="3"/>
      <c r="I90" s="3"/>
      <c r="J90" s="67"/>
      <c r="K90" s="3"/>
      <c r="L90" s="2"/>
      <c r="M90" s="2"/>
      <c r="N90" s="207"/>
      <c r="O90" s="207"/>
      <c r="P90" s="207"/>
      <c r="Q90" s="207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</row>
    <row r="91" spans="1:74" ht="12">
      <c r="A91" s="2"/>
      <c r="B91" s="3"/>
      <c r="C91" s="3"/>
      <c r="D91" s="67"/>
      <c r="E91" s="3"/>
      <c r="F91" s="3"/>
      <c r="G91" s="67"/>
      <c r="H91" s="3"/>
      <c r="I91" s="3"/>
      <c r="J91" s="67"/>
      <c r="K91" s="3"/>
      <c r="L91" s="2"/>
      <c r="M91" s="2"/>
      <c r="N91" s="207"/>
      <c r="O91" s="207"/>
      <c r="P91" s="207"/>
      <c r="Q91" s="207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</row>
    <row r="92" spans="1:74" ht="12">
      <c r="A92" s="2"/>
      <c r="B92" s="3"/>
      <c r="C92" s="3"/>
      <c r="D92" s="67"/>
      <c r="E92" s="3"/>
      <c r="F92" s="3"/>
      <c r="G92" s="67"/>
      <c r="H92" s="3"/>
      <c r="I92" s="3"/>
      <c r="J92" s="67"/>
      <c r="K92" s="3"/>
      <c r="L92" s="2"/>
      <c r="M92" s="2"/>
      <c r="N92" s="207"/>
      <c r="O92" s="207"/>
      <c r="P92" s="207"/>
      <c r="Q92" s="207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</row>
    <row r="93" spans="1:74" ht="12">
      <c r="A93" s="2"/>
      <c r="B93" s="3"/>
      <c r="C93" s="3"/>
      <c r="D93" s="67"/>
      <c r="E93" s="3"/>
      <c r="F93" s="3"/>
      <c r="G93" s="67"/>
      <c r="H93" s="3"/>
      <c r="I93" s="3"/>
      <c r="J93" s="67"/>
      <c r="K93" s="3"/>
      <c r="L93" s="2"/>
      <c r="M93" s="2"/>
      <c r="N93" s="207"/>
      <c r="O93" s="207"/>
      <c r="P93" s="207"/>
      <c r="Q93" s="207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</row>
    <row r="94" spans="1:74" ht="12">
      <c r="A94" s="2"/>
      <c r="B94" s="3"/>
      <c r="C94" s="3"/>
      <c r="D94" s="67"/>
      <c r="E94" s="3"/>
      <c r="F94" s="3"/>
      <c r="G94" s="67"/>
      <c r="H94" s="3"/>
      <c r="I94" s="3"/>
      <c r="J94" s="67"/>
      <c r="K94" s="3"/>
      <c r="L94" s="2"/>
      <c r="M94" s="2"/>
      <c r="N94" s="207"/>
      <c r="O94" s="207"/>
      <c r="P94" s="207"/>
      <c r="Q94" s="207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</row>
    <row r="95" spans="1:74" ht="12">
      <c r="A95" s="2"/>
      <c r="B95" s="3"/>
      <c r="C95" s="3"/>
      <c r="D95" s="67"/>
      <c r="E95" s="3"/>
      <c r="F95" s="3"/>
      <c r="G95" s="67"/>
      <c r="H95" s="3"/>
      <c r="I95" s="3"/>
      <c r="J95" s="67"/>
      <c r="K95" s="3"/>
      <c r="L95" s="2"/>
      <c r="M95" s="2"/>
      <c r="N95" s="207"/>
      <c r="O95" s="207"/>
      <c r="P95" s="207"/>
      <c r="Q95" s="207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</row>
    <row r="96" spans="1:74" ht="12">
      <c r="A96" s="2"/>
      <c r="B96" s="3"/>
      <c r="C96" s="3"/>
      <c r="D96" s="67"/>
      <c r="E96" s="3"/>
      <c r="F96" s="3"/>
      <c r="G96" s="67"/>
      <c r="H96" s="3"/>
      <c r="I96" s="3"/>
      <c r="J96" s="67"/>
      <c r="K96" s="3"/>
      <c r="L96" s="2"/>
      <c r="M96" s="2"/>
      <c r="N96" s="207"/>
      <c r="O96" s="207"/>
      <c r="P96" s="207"/>
      <c r="Q96" s="207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</row>
    <row r="97" spans="1:74" ht="12">
      <c r="A97" s="2"/>
      <c r="B97" s="3"/>
      <c r="C97" s="3"/>
      <c r="D97" s="67"/>
      <c r="E97" s="3"/>
      <c r="F97" s="3"/>
      <c r="G97" s="67"/>
      <c r="H97" s="3"/>
      <c r="I97" s="3"/>
      <c r="J97" s="67"/>
      <c r="K97" s="3"/>
      <c r="L97" s="2"/>
      <c r="M97" s="2"/>
      <c r="N97" s="207"/>
      <c r="O97" s="207"/>
      <c r="P97" s="207"/>
      <c r="Q97" s="207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</row>
    <row r="98" spans="1:74" ht="12">
      <c r="A98" s="2"/>
      <c r="B98" s="3"/>
      <c r="C98" s="3"/>
      <c r="D98" s="67"/>
      <c r="E98" s="3"/>
      <c r="F98" s="3"/>
      <c r="G98" s="67"/>
      <c r="H98" s="3"/>
      <c r="I98" s="3"/>
      <c r="J98" s="67"/>
      <c r="K98" s="3"/>
      <c r="L98" s="2"/>
      <c r="M98" s="2"/>
      <c r="N98" s="207"/>
      <c r="O98" s="207"/>
      <c r="P98" s="207"/>
      <c r="Q98" s="207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</row>
    <row r="99" spans="1:74" ht="12">
      <c r="A99" s="2"/>
      <c r="B99" s="3"/>
      <c r="C99" s="3"/>
      <c r="D99" s="67"/>
      <c r="E99" s="3"/>
      <c r="F99" s="3"/>
      <c r="G99" s="67"/>
      <c r="H99" s="3"/>
      <c r="I99" s="3"/>
      <c r="J99" s="67"/>
      <c r="K99" s="3"/>
      <c r="L99" s="2"/>
      <c r="M99" s="2"/>
      <c r="N99" s="207"/>
      <c r="O99" s="207"/>
      <c r="P99" s="207"/>
      <c r="Q99" s="207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</row>
    <row r="100" spans="1:74" ht="12">
      <c r="A100" s="2"/>
      <c r="B100" s="3"/>
      <c r="C100" s="3"/>
      <c r="D100" s="67"/>
      <c r="E100" s="3"/>
      <c r="F100" s="3"/>
      <c r="G100" s="67"/>
      <c r="H100" s="3"/>
      <c r="I100" s="3"/>
      <c r="J100" s="67"/>
      <c r="K100" s="3"/>
      <c r="L100" s="2"/>
      <c r="M100" s="2"/>
      <c r="N100" s="207"/>
      <c r="O100" s="207"/>
      <c r="P100" s="207"/>
      <c r="Q100" s="207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</row>
    <row r="101" spans="1:74" ht="12">
      <c r="A101" s="2"/>
      <c r="B101" s="3"/>
      <c r="C101" s="3"/>
      <c r="D101" s="67"/>
      <c r="E101" s="3"/>
      <c r="F101" s="3"/>
      <c r="G101" s="67"/>
      <c r="H101" s="3"/>
      <c r="I101" s="3"/>
      <c r="J101" s="67"/>
      <c r="K101" s="3"/>
      <c r="L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</row>
  </sheetData>
  <mergeCells count="34">
    <mergeCell ref="B36:B37"/>
    <mergeCell ref="C36:C37"/>
    <mergeCell ref="D36:D37"/>
    <mergeCell ref="E36:E37"/>
    <mergeCell ref="B34:B35"/>
    <mergeCell ref="C34:C35"/>
    <mergeCell ref="D34:D35"/>
    <mergeCell ref="E34:E35"/>
    <mergeCell ref="B4:B5"/>
    <mergeCell ref="F4:H4"/>
    <mergeCell ref="B16:L17"/>
    <mergeCell ref="B24:B25"/>
    <mergeCell ref="E14:E15"/>
    <mergeCell ref="B14:B15"/>
    <mergeCell ref="D14:D15"/>
    <mergeCell ref="B9:L10"/>
    <mergeCell ref="B12:L13"/>
    <mergeCell ref="B32:L33"/>
    <mergeCell ref="B22:L23"/>
    <mergeCell ref="B26:L27"/>
    <mergeCell ref="B18:B19"/>
    <mergeCell ref="B20:B21"/>
    <mergeCell ref="C20:C21"/>
    <mergeCell ref="E20:E21"/>
    <mergeCell ref="O4:O5"/>
    <mergeCell ref="N4:N5"/>
    <mergeCell ref="D20:D21"/>
    <mergeCell ref="L4:L5"/>
    <mergeCell ref="I4:K4"/>
    <mergeCell ref="C4:E4"/>
    <mergeCell ref="D18:D19"/>
    <mergeCell ref="E18:E19"/>
    <mergeCell ref="C14:C15"/>
    <mergeCell ref="C18:C19"/>
  </mergeCells>
  <conditionalFormatting sqref="B54:L67 B18:D21 B24:L25 B6:L8 E20 E18 F18:L21 B14:D15 E14 F14:L15 B11:L11 B28:L31 B38:L52 F34:L37 E36 E34 B34:D37">
    <cfRule type="expression" priority="1" dxfId="1" stopIfTrue="1">
      <formula>MOD(ROW(),2)=0</formula>
    </cfRule>
    <cfRule type="expression" priority="2" dxfId="2" stopIfTrue="1">
      <formula>MOD(ROW(),2)=1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indexed="17"/>
  </sheetPr>
  <dimension ref="A1:CH254"/>
  <sheetViews>
    <sheetView workbookViewId="0" topLeftCell="A1">
      <pane ySplit="5" topLeftCell="BM46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1.75390625" style="0" customWidth="1"/>
    <col min="2" max="2" width="4.00390625" style="0" bestFit="1" customWidth="1"/>
    <col min="3" max="5" width="3.875" style="0" bestFit="1" customWidth="1"/>
    <col min="6" max="6" width="9.75390625" style="0" bestFit="1" customWidth="1"/>
    <col min="7" max="7" width="7.75390625" style="0" bestFit="1" customWidth="1"/>
    <col min="8" max="8" width="18.75390625" style="0" bestFit="1" customWidth="1"/>
    <col min="9" max="9" width="5.75390625" style="0" bestFit="1" customWidth="1"/>
    <col min="10" max="10" width="9.75390625" style="0" bestFit="1" customWidth="1"/>
    <col min="11" max="11" width="7.75390625" style="135" bestFit="1" customWidth="1"/>
    <col min="12" max="12" width="16.375" style="0" bestFit="1" customWidth="1"/>
    <col min="13" max="13" width="10.75390625" style="0" bestFit="1" customWidth="1"/>
    <col min="14" max="14" width="9.75390625" style="0" bestFit="1" customWidth="1"/>
    <col min="15" max="15" width="7.75390625" style="135" bestFit="1" customWidth="1"/>
    <col min="16" max="16" width="16.375" style="0" bestFit="1" customWidth="1"/>
    <col min="17" max="17" width="10.75390625" style="0" bestFit="1" customWidth="1"/>
    <col min="18" max="18" width="1.12109375" style="0" customWidth="1"/>
    <col min="19" max="19" width="3.00390625" style="147" customWidth="1"/>
    <col min="20" max="58" width="3.00390625" style="0" customWidth="1"/>
    <col min="59" max="76" width="4.75390625" style="0" customWidth="1"/>
  </cols>
  <sheetData>
    <row r="1" spans="1:76" ht="7.5" customHeight="1">
      <c r="A1" s="2"/>
      <c r="B1" s="2"/>
      <c r="C1" s="2"/>
      <c r="D1" s="2"/>
      <c r="E1" s="3"/>
      <c r="F1" s="3"/>
      <c r="G1" s="3"/>
      <c r="H1" s="3"/>
      <c r="I1" s="3"/>
      <c r="J1" s="2"/>
      <c r="K1" s="127"/>
      <c r="L1" s="2"/>
      <c r="M1" s="2"/>
      <c r="N1" s="2"/>
      <c r="O1" s="127"/>
      <c r="P1" s="2"/>
      <c r="Q1" s="2"/>
      <c r="R1" s="2"/>
      <c r="S1" s="13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12">
      <c r="A2" s="4"/>
      <c r="B2" s="126" t="s">
        <v>953</v>
      </c>
      <c r="C2" s="10"/>
      <c r="D2" s="10"/>
      <c r="E2" s="10"/>
      <c r="F2" s="1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3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6" customHeight="1">
      <c r="A3" s="2"/>
      <c r="B3" s="2"/>
      <c r="C3" s="2"/>
      <c r="D3" s="2"/>
      <c r="E3" s="3"/>
      <c r="F3" s="3"/>
      <c r="G3" s="3"/>
      <c r="H3" s="3"/>
      <c r="I3" s="3"/>
      <c r="J3" s="2"/>
      <c r="K3" s="128"/>
      <c r="L3" s="2"/>
      <c r="M3" s="2"/>
      <c r="N3" s="2"/>
      <c r="O3" s="128"/>
      <c r="P3" s="2"/>
      <c r="Q3" s="2"/>
      <c r="R3" s="3"/>
      <c r="S3" s="138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86" s="15" customFormat="1" ht="12">
      <c r="A4" s="9"/>
      <c r="B4" s="256" t="s">
        <v>637</v>
      </c>
      <c r="C4" s="315" t="s">
        <v>632</v>
      </c>
      <c r="D4" s="315" t="s">
        <v>633</v>
      </c>
      <c r="E4" s="316" t="s">
        <v>629</v>
      </c>
      <c r="F4" s="291" t="s">
        <v>957</v>
      </c>
      <c r="G4" s="271"/>
      <c r="H4" s="271"/>
      <c r="I4" s="271"/>
      <c r="J4" s="291" t="s">
        <v>1706</v>
      </c>
      <c r="K4" s="271"/>
      <c r="L4" s="271"/>
      <c r="M4" s="271"/>
      <c r="N4" s="291" t="s">
        <v>636</v>
      </c>
      <c r="O4" s="271"/>
      <c r="P4" s="271"/>
      <c r="Q4" s="277"/>
      <c r="R4" s="2"/>
      <c r="S4" s="138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</row>
    <row r="5" spans="1:86" s="15" customFormat="1" ht="12">
      <c r="A5" s="9"/>
      <c r="B5" s="290"/>
      <c r="C5" s="272"/>
      <c r="D5" s="272"/>
      <c r="E5" s="273"/>
      <c r="F5" s="194" t="s">
        <v>628</v>
      </c>
      <c r="G5" s="195" t="s">
        <v>1070</v>
      </c>
      <c r="H5" s="129" t="s">
        <v>628</v>
      </c>
      <c r="I5" s="139" t="s">
        <v>1621</v>
      </c>
      <c r="J5" s="194" t="s">
        <v>628</v>
      </c>
      <c r="K5" s="195" t="s">
        <v>1070</v>
      </c>
      <c r="L5" s="129" t="s">
        <v>628</v>
      </c>
      <c r="M5" s="139" t="s">
        <v>638</v>
      </c>
      <c r="N5" s="194" t="s">
        <v>628</v>
      </c>
      <c r="O5" s="195" t="s">
        <v>1070</v>
      </c>
      <c r="P5" s="129" t="s">
        <v>628</v>
      </c>
      <c r="Q5" s="129" t="s">
        <v>638</v>
      </c>
      <c r="R5" s="2"/>
      <c r="S5" s="138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</row>
    <row r="6" spans="1:86" s="15" customFormat="1" ht="12" customHeight="1">
      <c r="A6" s="9"/>
      <c r="B6" s="287">
        <v>1</v>
      </c>
      <c r="C6" s="313" t="s">
        <v>954</v>
      </c>
      <c r="D6" s="313" t="s">
        <v>1166</v>
      </c>
      <c r="E6" s="283" t="s">
        <v>852</v>
      </c>
      <c r="F6" s="250" t="s">
        <v>640</v>
      </c>
      <c r="G6" s="196" t="s">
        <v>955</v>
      </c>
      <c r="H6" s="153" t="s">
        <v>189</v>
      </c>
      <c r="I6" s="152" t="s">
        <v>956</v>
      </c>
      <c r="J6" s="250" t="s">
        <v>641</v>
      </c>
      <c r="K6" s="196" t="s">
        <v>955</v>
      </c>
      <c r="L6" s="131" t="s">
        <v>961</v>
      </c>
      <c r="M6" s="152" t="s">
        <v>137</v>
      </c>
      <c r="N6" s="250" t="s">
        <v>1707</v>
      </c>
      <c r="O6" s="196" t="s">
        <v>998</v>
      </c>
      <c r="P6" s="131" t="s">
        <v>639</v>
      </c>
      <c r="Q6" s="132" t="s">
        <v>137</v>
      </c>
      <c r="R6" s="2"/>
      <c r="S6" s="138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</row>
    <row r="7" spans="1:86" s="15" customFormat="1" ht="12" customHeight="1">
      <c r="A7" s="9"/>
      <c r="B7" s="287"/>
      <c r="C7" s="314"/>
      <c r="D7" s="314"/>
      <c r="E7" s="283"/>
      <c r="F7" s="251"/>
      <c r="G7" s="197" t="s">
        <v>960</v>
      </c>
      <c r="H7" s="154" t="s">
        <v>959</v>
      </c>
      <c r="I7" s="152" t="s">
        <v>958</v>
      </c>
      <c r="J7" s="251"/>
      <c r="K7" s="197" t="s">
        <v>960</v>
      </c>
      <c r="L7" s="131" t="s">
        <v>123</v>
      </c>
      <c r="M7" s="152" t="s">
        <v>138</v>
      </c>
      <c r="N7" s="251"/>
      <c r="O7" s="197" t="s">
        <v>997</v>
      </c>
      <c r="P7" s="131" t="s">
        <v>888</v>
      </c>
      <c r="Q7" s="132" t="s">
        <v>138</v>
      </c>
      <c r="R7" s="2"/>
      <c r="S7" s="138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</row>
    <row r="8" spans="1:86" s="15" customFormat="1" ht="4.5" customHeight="1">
      <c r="A8" s="9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2"/>
      <c r="S8" s="138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</row>
    <row r="9" spans="1:86" s="15" customFormat="1" ht="12" customHeight="1">
      <c r="A9" s="9"/>
      <c r="B9" s="287">
        <v>2</v>
      </c>
      <c r="C9" s="313" t="s">
        <v>954</v>
      </c>
      <c r="D9" s="313" t="s">
        <v>1166</v>
      </c>
      <c r="E9" s="283" t="s">
        <v>515</v>
      </c>
      <c r="F9" s="250" t="s">
        <v>1741</v>
      </c>
      <c r="G9" s="196" t="s">
        <v>1721</v>
      </c>
      <c r="H9" s="153" t="s">
        <v>962</v>
      </c>
      <c r="I9" s="152" t="s">
        <v>956</v>
      </c>
      <c r="J9" s="250" t="s">
        <v>963</v>
      </c>
      <c r="K9" s="196" t="s">
        <v>1713</v>
      </c>
      <c r="L9" s="131" t="s">
        <v>964</v>
      </c>
      <c r="M9" s="152" t="s">
        <v>1715</v>
      </c>
      <c r="N9" s="250" t="s">
        <v>967</v>
      </c>
      <c r="O9" s="196" t="s">
        <v>998</v>
      </c>
      <c r="P9" s="131"/>
      <c r="Q9" s="132" t="s">
        <v>1715</v>
      </c>
      <c r="R9" s="2"/>
      <c r="S9" s="138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</row>
    <row r="10" spans="1:86" s="15" customFormat="1" ht="12" customHeight="1">
      <c r="A10" s="9"/>
      <c r="B10" s="287"/>
      <c r="C10" s="314"/>
      <c r="D10" s="314"/>
      <c r="E10" s="283"/>
      <c r="F10" s="251"/>
      <c r="G10" s="197" t="s">
        <v>1716</v>
      </c>
      <c r="H10" s="154" t="s">
        <v>965</v>
      </c>
      <c r="I10" s="152" t="s">
        <v>958</v>
      </c>
      <c r="J10" s="251"/>
      <c r="K10" s="197" t="s">
        <v>1716</v>
      </c>
      <c r="L10" s="131" t="s">
        <v>966</v>
      </c>
      <c r="M10" s="152" t="s">
        <v>1719</v>
      </c>
      <c r="N10" s="251"/>
      <c r="O10" s="197" t="s">
        <v>997</v>
      </c>
      <c r="P10" s="131"/>
      <c r="Q10" s="132" t="s">
        <v>1719</v>
      </c>
      <c r="R10" s="2"/>
      <c r="S10" s="138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</row>
    <row r="11" spans="1:86" s="15" customFormat="1" ht="4.5" customHeight="1">
      <c r="A11" s="9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2"/>
      <c r="S11" s="13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</row>
    <row r="12" spans="1:86" s="15" customFormat="1" ht="12" customHeight="1">
      <c r="A12" s="9"/>
      <c r="B12" s="287">
        <v>3</v>
      </c>
      <c r="C12" s="313" t="s">
        <v>954</v>
      </c>
      <c r="D12" s="313" t="s">
        <v>1166</v>
      </c>
      <c r="E12" s="283" t="s">
        <v>1708</v>
      </c>
      <c r="F12" s="250" t="s">
        <v>1709</v>
      </c>
      <c r="G12" s="196" t="s">
        <v>1710</v>
      </c>
      <c r="H12" s="153" t="s">
        <v>1711</v>
      </c>
      <c r="I12" s="152" t="s">
        <v>956</v>
      </c>
      <c r="J12" s="250" t="s">
        <v>1712</v>
      </c>
      <c r="K12" s="196" t="s">
        <v>1713</v>
      </c>
      <c r="L12" s="131" t="s">
        <v>1714</v>
      </c>
      <c r="M12" s="152" t="s">
        <v>1715</v>
      </c>
      <c r="N12" s="250" t="s">
        <v>968</v>
      </c>
      <c r="O12" s="196" t="s">
        <v>998</v>
      </c>
      <c r="P12" s="131"/>
      <c r="Q12" s="132" t="s">
        <v>1715</v>
      </c>
      <c r="R12" s="2"/>
      <c r="S12" s="138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</row>
    <row r="13" spans="1:86" s="15" customFormat="1" ht="12" customHeight="1">
      <c r="A13" s="9"/>
      <c r="B13" s="287"/>
      <c r="C13" s="314"/>
      <c r="D13" s="314"/>
      <c r="E13" s="283"/>
      <c r="F13" s="251"/>
      <c r="G13" s="197" t="s">
        <v>1716</v>
      </c>
      <c r="H13" s="154" t="s">
        <v>1717</v>
      </c>
      <c r="I13" s="152" t="s">
        <v>958</v>
      </c>
      <c r="J13" s="251"/>
      <c r="K13" s="197" t="s">
        <v>1716</v>
      </c>
      <c r="L13" s="131" t="s">
        <v>1718</v>
      </c>
      <c r="M13" s="152" t="s">
        <v>1719</v>
      </c>
      <c r="N13" s="251"/>
      <c r="O13" s="197" t="s">
        <v>997</v>
      </c>
      <c r="P13" s="131"/>
      <c r="Q13" s="132" t="s">
        <v>1719</v>
      </c>
      <c r="R13" s="2"/>
      <c r="S13" s="138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</row>
    <row r="14" spans="1:86" s="15" customFormat="1" ht="4.5" customHeight="1">
      <c r="A14" s="9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2"/>
      <c r="S14" s="138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</row>
    <row r="15" spans="1:86" s="15" customFormat="1" ht="12" customHeight="1">
      <c r="A15" s="9"/>
      <c r="B15" s="287">
        <v>4</v>
      </c>
      <c r="C15" s="313" t="s">
        <v>954</v>
      </c>
      <c r="D15" s="313" t="s">
        <v>1166</v>
      </c>
      <c r="E15" s="283" t="s">
        <v>516</v>
      </c>
      <c r="F15" s="250" t="s">
        <v>1720</v>
      </c>
      <c r="G15" s="196" t="s">
        <v>1721</v>
      </c>
      <c r="H15" s="153" t="s">
        <v>1722</v>
      </c>
      <c r="I15" s="152" t="s">
        <v>956</v>
      </c>
      <c r="J15" s="250" t="s">
        <v>1723</v>
      </c>
      <c r="K15" s="196" t="s">
        <v>1713</v>
      </c>
      <c r="L15" s="131" t="s">
        <v>1724</v>
      </c>
      <c r="M15" s="152" t="s">
        <v>1715</v>
      </c>
      <c r="N15" s="250" t="s">
        <v>969</v>
      </c>
      <c r="O15" s="196" t="s">
        <v>998</v>
      </c>
      <c r="P15" s="131"/>
      <c r="Q15" s="132" t="s">
        <v>1715</v>
      </c>
      <c r="R15" s="2"/>
      <c r="S15" s="138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</row>
    <row r="16" spans="1:86" s="15" customFormat="1" ht="12" customHeight="1">
      <c r="A16" s="9"/>
      <c r="B16" s="287"/>
      <c r="C16" s="314"/>
      <c r="D16" s="314"/>
      <c r="E16" s="283"/>
      <c r="F16" s="251"/>
      <c r="G16" s="197" t="s">
        <v>1716</v>
      </c>
      <c r="H16" s="154" t="s">
        <v>1725</v>
      </c>
      <c r="I16" s="152" t="s">
        <v>958</v>
      </c>
      <c r="J16" s="251"/>
      <c r="K16" s="197" t="s">
        <v>1716</v>
      </c>
      <c r="L16" s="131" t="s">
        <v>1726</v>
      </c>
      <c r="M16" s="152" t="s">
        <v>1719</v>
      </c>
      <c r="N16" s="251"/>
      <c r="O16" s="197" t="s">
        <v>997</v>
      </c>
      <c r="P16" s="131"/>
      <c r="Q16" s="132" t="s">
        <v>1719</v>
      </c>
      <c r="R16" s="2"/>
      <c r="S16" s="138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</row>
    <row r="17" spans="1:86" s="15" customFormat="1" ht="4.5" customHeight="1">
      <c r="A17" s="9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2"/>
      <c r="S17" s="138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</row>
    <row r="18" spans="1:86" s="15" customFormat="1" ht="12" customHeight="1">
      <c r="A18" s="9"/>
      <c r="B18" s="287">
        <v>5</v>
      </c>
      <c r="C18" s="313" t="s">
        <v>954</v>
      </c>
      <c r="D18" s="313" t="s">
        <v>1166</v>
      </c>
      <c r="E18" s="283" t="s">
        <v>1683</v>
      </c>
      <c r="F18" s="250" t="s">
        <v>1727</v>
      </c>
      <c r="G18" s="196" t="s">
        <v>1721</v>
      </c>
      <c r="H18" s="153" t="s">
        <v>1728</v>
      </c>
      <c r="I18" s="152" t="s">
        <v>956</v>
      </c>
      <c r="J18" s="250" t="s">
        <v>1729</v>
      </c>
      <c r="K18" s="196" t="s">
        <v>1713</v>
      </c>
      <c r="L18" s="131" t="s">
        <v>1730</v>
      </c>
      <c r="M18" s="152" t="s">
        <v>1715</v>
      </c>
      <c r="N18" s="250" t="s">
        <v>970</v>
      </c>
      <c r="O18" s="196" t="s">
        <v>998</v>
      </c>
      <c r="P18" s="131"/>
      <c r="Q18" s="132" t="s">
        <v>1731</v>
      </c>
      <c r="R18" s="2"/>
      <c r="S18" s="138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</row>
    <row r="19" spans="1:86" s="15" customFormat="1" ht="12" customHeight="1">
      <c r="A19" s="9"/>
      <c r="B19" s="287"/>
      <c r="C19" s="314"/>
      <c r="D19" s="314"/>
      <c r="E19" s="283"/>
      <c r="F19" s="251"/>
      <c r="G19" s="197" t="s">
        <v>1732</v>
      </c>
      <c r="H19" s="154" t="s">
        <v>1733</v>
      </c>
      <c r="I19" s="152" t="s">
        <v>958</v>
      </c>
      <c r="J19" s="251"/>
      <c r="K19" s="197" t="s">
        <v>1716</v>
      </c>
      <c r="L19" s="131" t="s">
        <v>1734</v>
      </c>
      <c r="M19" s="152" t="s">
        <v>1719</v>
      </c>
      <c r="N19" s="251"/>
      <c r="O19" s="197" t="s">
        <v>997</v>
      </c>
      <c r="P19" s="131"/>
      <c r="Q19" s="132" t="s">
        <v>1719</v>
      </c>
      <c r="R19" s="2"/>
      <c r="S19" s="138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</row>
    <row r="20" spans="1:86" s="15" customFormat="1" ht="4.5" customHeight="1">
      <c r="A20" s="9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2"/>
      <c r="S20" s="138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</row>
    <row r="21" spans="1:86" s="15" customFormat="1" ht="12" customHeight="1">
      <c r="A21" s="9"/>
      <c r="B21" s="287">
        <v>6</v>
      </c>
      <c r="C21" s="313" t="s">
        <v>954</v>
      </c>
      <c r="D21" s="313" t="s">
        <v>1166</v>
      </c>
      <c r="E21" s="283" t="s">
        <v>1684</v>
      </c>
      <c r="F21" s="250" t="s">
        <v>1735</v>
      </c>
      <c r="G21" s="196" t="s">
        <v>1721</v>
      </c>
      <c r="H21" s="153" t="s">
        <v>1736</v>
      </c>
      <c r="I21" s="152" t="s">
        <v>956</v>
      </c>
      <c r="J21" s="250" t="s">
        <v>1737</v>
      </c>
      <c r="K21" s="196" t="s">
        <v>1713</v>
      </c>
      <c r="L21" s="131" t="s">
        <v>1738</v>
      </c>
      <c r="M21" s="152" t="s">
        <v>1715</v>
      </c>
      <c r="N21" s="250" t="s">
        <v>971</v>
      </c>
      <c r="O21" s="196" t="s">
        <v>998</v>
      </c>
      <c r="P21" s="131"/>
      <c r="Q21" s="132" t="s">
        <v>1715</v>
      </c>
      <c r="R21" s="2"/>
      <c r="S21" s="138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</row>
    <row r="22" spans="1:86" s="15" customFormat="1" ht="12" customHeight="1">
      <c r="A22" s="9"/>
      <c r="B22" s="287"/>
      <c r="C22" s="314"/>
      <c r="D22" s="314"/>
      <c r="E22" s="283"/>
      <c r="F22" s="251"/>
      <c r="G22" s="197" t="s">
        <v>1716</v>
      </c>
      <c r="H22" s="154" t="s">
        <v>1739</v>
      </c>
      <c r="I22" s="152" t="s">
        <v>958</v>
      </c>
      <c r="J22" s="251"/>
      <c r="K22" s="197" t="s">
        <v>1716</v>
      </c>
      <c r="L22" s="131" t="s">
        <v>1740</v>
      </c>
      <c r="M22" s="152" t="s">
        <v>1719</v>
      </c>
      <c r="N22" s="251"/>
      <c r="O22" s="197" t="s">
        <v>997</v>
      </c>
      <c r="P22" s="131"/>
      <c r="Q22" s="132" t="s">
        <v>1719</v>
      </c>
      <c r="R22" s="2"/>
      <c r="S22" s="138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</row>
    <row r="23" spans="1:86" s="15" customFormat="1" ht="3" customHeight="1">
      <c r="A23" s="9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"/>
      <c r="S23" s="138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</row>
    <row r="24" spans="1:86" s="15" customFormat="1" ht="3" customHeight="1">
      <c r="A24" s="9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"/>
      <c r="S24" s="138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</row>
    <row r="25" spans="1:86" s="15" customFormat="1" ht="12" customHeight="1">
      <c r="A25" s="9"/>
      <c r="B25" s="287">
        <v>7</v>
      </c>
      <c r="C25" s="313" t="s">
        <v>954</v>
      </c>
      <c r="D25" s="313" t="s">
        <v>634</v>
      </c>
      <c r="E25" s="283" t="s">
        <v>852</v>
      </c>
      <c r="F25" s="250" t="s">
        <v>1906</v>
      </c>
      <c r="G25" s="196" t="s">
        <v>1721</v>
      </c>
      <c r="H25" s="153" t="s">
        <v>1907</v>
      </c>
      <c r="I25" s="152" t="s">
        <v>956</v>
      </c>
      <c r="J25" s="250" t="s">
        <v>1908</v>
      </c>
      <c r="K25" s="196" t="s">
        <v>1909</v>
      </c>
      <c r="L25" s="131" t="s">
        <v>1910</v>
      </c>
      <c r="M25" s="152" t="s">
        <v>1911</v>
      </c>
      <c r="N25" s="250" t="s">
        <v>1912</v>
      </c>
      <c r="O25" s="196" t="s">
        <v>1913</v>
      </c>
      <c r="P25" s="131" t="s">
        <v>1914</v>
      </c>
      <c r="Q25" s="132" t="s">
        <v>1911</v>
      </c>
      <c r="R25" s="2"/>
      <c r="S25" s="138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</row>
    <row r="26" spans="1:86" s="15" customFormat="1" ht="12" customHeight="1">
      <c r="A26" s="9"/>
      <c r="B26" s="287"/>
      <c r="C26" s="314"/>
      <c r="D26" s="314"/>
      <c r="E26" s="283"/>
      <c r="F26" s="251"/>
      <c r="G26" s="197" t="s">
        <v>1915</v>
      </c>
      <c r="H26" s="154" t="s">
        <v>1916</v>
      </c>
      <c r="I26" s="152" t="s">
        <v>958</v>
      </c>
      <c r="J26" s="251"/>
      <c r="K26" s="197" t="s">
        <v>1915</v>
      </c>
      <c r="L26" s="131" t="s">
        <v>1917</v>
      </c>
      <c r="M26" s="152" t="s">
        <v>1918</v>
      </c>
      <c r="N26" s="251"/>
      <c r="O26" s="197" t="s">
        <v>1919</v>
      </c>
      <c r="P26" s="131" t="s">
        <v>1920</v>
      </c>
      <c r="Q26" s="132" t="s">
        <v>1918</v>
      </c>
      <c r="R26" s="2"/>
      <c r="S26" s="138" t="s">
        <v>514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</row>
    <row r="27" spans="1:86" s="15" customFormat="1" ht="4.5" customHeight="1">
      <c r="A27" s="9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2"/>
      <c r="S27" s="138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</row>
    <row r="28" spans="1:86" s="15" customFormat="1" ht="12" customHeight="1">
      <c r="A28" s="9"/>
      <c r="B28" s="287">
        <v>8</v>
      </c>
      <c r="C28" s="313" t="s">
        <v>954</v>
      </c>
      <c r="D28" s="313" t="s">
        <v>634</v>
      </c>
      <c r="E28" s="283" t="s">
        <v>515</v>
      </c>
      <c r="F28" s="250" t="s">
        <v>1921</v>
      </c>
      <c r="G28" s="196" t="s">
        <v>1721</v>
      </c>
      <c r="H28" s="153" t="s">
        <v>1922</v>
      </c>
      <c r="I28" s="152" t="s">
        <v>956</v>
      </c>
      <c r="J28" s="250" t="s">
        <v>1923</v>
      </c>
      <c r="K28" s="196" t="s">
        <v>1909</v>
      </c>
      <c r="L28" s="131" t="s">
        <v>1924</v>
      </c>
      <c r="M28" s="152" t="s">
        <v>1911</v>
      </c>
      <c r="N28" s="250" t="s">
        <v>972</v>
      </c>
      <c r="O28" s="196" t="s">
        <v>1913</v>
      </c>
      <c r="P28" s="131"/>
      <c r="Q28" s="132" t="s">
        <v>1911</v>
      </c>
      <c r="R28" s="2"/>
      <c r="S28" s="138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86" s="15" customFormat="1" ht="12" customHeight="1">
      <c r="A29" s="9"/>
      <c r="B29" s="287"/>
      <c r="C29" s="314"/>
      <c r="D29" s="314"/>
      <c r="E29" s="283"/>
      <c r="F29" s="251"/>
      <c r="G29" s="197" t="s">
        <v>1915</v>
      </c>
      <c r="H29" s="154" t="s">
        <v>1925</v>
      </c>
      <c r="I29" s="152" t="s">
        <v>958</v>
      </c>
      <c r="J29" s="251"/>
      <c r="K29" s="197" t="s">
        <v>1915</v>
      </c>
      <c r="L29" s="131" t="s">
        <v>1926</v>
      </c>
      <c r="M29" s="152" t="s">
        <v>1918</v>
      </c>
      <c r="N29" s="251"/>
      <c r="O29" s="197" t="s">
        <v>1919</v>
      </c>
      <c r="P29" s="131"/>
      <c r="Q29" s="132" t="s">
        <v>1918</v>
      </c>
      <c r="R29" s="2"/>
      <c r="S29" s="138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</row>
    <row r="30" spans="1:86" s="15" customFormat="1" ht="4.5" customHeight="1">
      <c r="A30" s="9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2"/>
      <c r="S30" s="138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</row>
    <row r="31" spans="1:86" s="15" customFormat="1" ht="12" customHeight="1">
      <c r="A31" s="9"/>
      <c r="B31" s="287">
        <v>9</v>
      </c>
      <c r="C31" s="313" t="s">
        <v>954</v>
      </c>
      <c r="D31" s="313" t="s">
        <v>634</v>
      </c>
      <c r="E31" s="283" t="s">
        <v>1927</v>
      </c>
      <c r="F31" s="250" t="s">
        <v>642</v>
      </c>
      <c r="G31" s="196" t="s">
        <v>955</v>
      </c>
      <c r="H31" s="153" t="s">
        <v>1928</v>
      </c>
      <c r="I31" s="152" t="s">
        <v>956</v>
      </c>
      <c r="J31" s="250" t="s">
        <v>1929</v>
      </c>
      <c r="K31" s="196" t="s">
        <v>1909</v>
      </c>
      <c r="L31" s="131" t="s">
        <v>1930</v>
      </c>
      <c r="M31" s="152" t="s">
        <v>1911</v>
      </c>
      <c r="N31" s="250" t="s">
        <v>973</v>
      </c>
      <c r="O31" s="196" t="s">
        <v>1913</v>
      </c>
      <c r="P31" s="131"/>
      <c r="Q31" s="132" t="s">
        <v>1911</v>
      </c>
      <c r="R31" s="2"/>
      <c r="S31" s="138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</row>
    <row r="32" spans="1:86" s="15" customFormat="1" ht="12" customHeight="1">
      <c r="A32" s="9"/>
      <c r="B32" s="287"/>
      <c r="C32" s="314"/>
      <c r="D32" s="314"/>
      <c r="E32" s="283"/>
      <c r="F32" s="251"/>
      <c r="G32" s="197" t="s">
        <v>1915</v>
      </c>
      <c r="H32" s="154" t="s">
        <v>1931</v>
      </c>
      <c r="I32" s="152" t="s">
        <v>958</v>
      </c>
      <c r="J32" s="251"/>
      <c r="K32" s="197" t="s">
        <v>1915</v>
      </c>
      <c r="L32" s="131" t="s">
        <v>1932</v>
      </c>
      <c r="M32" s="152" t="s">
        <v>1918</v>
      </c>
      <c r="N32" s="251"/>
      <c r="O32" s="197" t="s">
        <v>1919</v>
      </c>
      <c r="P32" s="131"/>
      <c r="Q32" s="132" t="s">
        <v>1918</v>
      </c>
      <c r="R32" s="2"/>
      <c r="S32" s="138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</row>
    <row r="33" spans="1:86" s="15" customFormat="1" ht="4.5" customHeight="1">
      <c r="A33" s="9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2"/>
      <c r="S33" s="138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</row>
    <row r="34" spans="1:86" s="15" customFormat="1" ht="12" customHeight="1">
      <c r="A34" s="9"/>
      <c r="B34" s="287">
        <v>10</v>
      </c>
      <c r="C34" s="313" t="s">
        <v>954</v>
      </c>
      <c r="D34" s="313" t="s">
        <v>634</v>
      </c>
      <c r="E34" s="283" t="s">
        <v>516</v>
      </c>
      <c r="F34" s="250" t="s">
        <v>1933</v>
      </c>
      <c r="G34" s="196" t="s">
        <v>1721</v>
      </c>
      <c r="H34" s="153" t="s">
        <v>1934</v>
      </c>
      <c r="I34" s="152" t="s">
        <v>956</v>
      </c>
      <c r="J34" s="250" t="s">
        <v>1935</v>
      </c>
      <c r="K34" s="196" t="s">
        <v>1909</v>
      </c>
      <c r="L34" s="131" t="s">
        <v>1936</v>
      </c>
      <c r="M34" s="152" t="s">
        <v>1911</v>
      </c>
      <c r="N34" s="250" t="s">
        <v>974</v>
      </c>
      <c r="O34" s="196" t="s">
        <v>1913</v>
      </c>
      <c r="P34" s="131"/>
      <c r="Q34" s="132" t="s">
        <v>1911</v>
      </c>
      <c r="R34" s="2"/>
      <c r="S34" s="138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</row>
    <row r="35" spans="1:86" s="15" customFormat="1" ht="12" customHeight="1">
      <c r="A35" s="9"/>
      <c r="B35" s="287"/>
      <c r="C35" s="314"/>
      <c r="D35" s="314"/>
      <c r="E35" s="283"/>
      <c r="F35" s="251"/>
      <c r="G35" s="197" t="s">
        <v>1915</v>
      </c>
      <c r="H35" s="154" t="s">
        <v>1937</v>
      </c>
      <c r="I35" s="152" t="s">
        <v>958</v>
      </c>
      <c r="J35" s="251"/>
      <c r="K35" s="197" t="s">
        <v>1915</v>
      </c>
      <c r="L35" s="131" t="s">
        <v>1938</v>
      </c>
      <c r="M35" s="152" t="s">
        <v>1918</v>
      </c>
      <c r="N35" s="251"/>
      <c r="O35" s="197" t="s">
        <v>1919</v>
      </c>
      <c r="P35" s="131"/>
      <c r="Q35" s="132" t="s">
        <v>1918</v>
      </c>
      <c r="R35" s="2"/>
      <c r="S35" s="138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</row>
    <row r="36" spans="1:86" s="15" customFormat="1" ht="4.5" customHeight="1">
      <c r="A36" s="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2"/>
      <c r="S36" s="138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</row>
    <row r="37" spans="1:86" s="15" customFormat="1" ht="12" customHeight="1">
      <c r="A37" s="9"/>
      <c r="B37" s="287">
        <v>11</v>
      </c>
      <c r="C37" s="313" t="s">
        <v>954</v>
      </c>
      <c r="D37" s="313" t="s">
        <v>634</v>
      </c>
      <c r="E37" s="283" t="s">
        <v>1683</v>
      </c>
      <c r="F37" s="250" t="s">
        <v>1939</v>
      </c>
      <c r="G37" s="196" t="s">
        <v>1721</v>
      </c>
      <c r="H37" s="153" t="s">
        <v>1940</v>
      </c>
      <c r="I37" s="152" t="s">
        <v>956</v>
      </c>
      <c r="J37" s="250" t="s">
        <v>1941</v>
      </c>
      <c r="K37" s="196" t="s">
        <v>1909</v>
      </c>
      <c r="L37" s="131" t="s">
        <v>1942</v>
      </c>
      <c r="M37" s="152" t="s">
        <v>1911</v>
      </c>
      <c r="N37" s="250" t="s">
        <v>975</v>
      </c>
      <c r="O37" s="196" t="s">
        <v>1943</v>
      </c>
      <c r="P37" s="131"/>
      <c r="Q37" s="132" t="s">
        <v>1731</v>
      </c>
      <c r="R37" s="2"/>
      <c r="S37" s="138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</row>
    <row r="38" spans="1:86" s="15" customFormat="1" ht="12" customHeight="1">
      <c r="A38" s="9"/>
      <c r="B38" s="287"/>
      <c r="C38" s="314"/>
      <c r="D38" s="314"/>
      <c r="E38" s="283"/>
      <c r="F38" s="251"/>
      <c r="G38" s="197" t="s">
        <v>1732</v>
      </c>
      <c r="H38" s="154" t="s">
        <v>158</v>
      </c>
      <c r="I38" s="152" t="s">
        <v>958</v>
      </c>
      <c r="J38" s="251"/>
      <c r="K38" s="197" t="s">
        <v>1915</v>
      </c>
      <c r="L38" s="131" t="s">
        <v>1944</v>
      </c>
      <c r="M38" s="152" t="s">
        <v>1918</v>
      </c>
      <c r="N38" s="251"/>
      <c r="O38" s="197" t="s">
        <v>1919</v>
      </c>
      <c r="P38" s="131"/>
      <c r="Q38" s="132" t="s">
        <v>1918</v>
      </c>
      <c r="R38" s="2"/>
      <c r="S38" s="138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</row>
    <row r="39" spans="1:86" s="15" customFormat="1" ht="4.5" customHeight="1">
      <c r="A39" s="9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2"/>
      <c r="S39" s="138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</row>
    <row r="40" spans="1:86" s="15" customFormat="1" ht="12" customHeight="1">
      <c r="A40" s="9"/>
      <c r="B40" s="287">
        <v>12</v>
      </c>
      <c r="C40" s="313" t="s">
        <v>954</v>
      </c>
      <c r="D40" s="313" t="s">
        <v>634</v>
      </c>
      <c r="E40" s="283" t="s">
        <v>1684</v>
      </c>
      <c r="F40" s="250" t="s">
        <v>1945</v>
      </c>
      <c r="G40" s="196" t="s">
        <v>1721</v>
      </c>
      <c r="H40" s="153" t="s">
        <v>1968</v>
      </c>
      <c r="I40" s="152" t="s">
        <v>956</v>
      </c>
      <c r="J40" s="250" t="s">
        <v>1969</v>
      </c>
      <c r="K40" s="196" t="s">
        <v>1909</v>
      </c>
      <c r="L40" s="131" t="s">
        <v>1970</v>
      </c>
      <c r="M40" s="152" t="s">
        <v>1911</v>
      </c>
      <c r="N40" s="250" t="s">
        <v>976</v>
      </c>
      <c r="O40" s="196" t="s">
        <v>1913</v>
      </c>
      <c r="P40" s="131"/>
      <c r="Q40" s="132" t="s">
        <v>1911</v>
      </c>
      <c r="R40" s="2"/>
      <c r="S40" s="138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</row>
    <row r="41" spans="1:86" s="15" customFormat="1" ht="12" customHeight="1">
      <c r="A41" s="9"/>
      <c r="B41" s="287"/>
      <c r="C41" s="314"/>
      <c r="D41" s="314"/>
      <c r="E41" s="283"/>
      <c r="F41" s="251"/>
      <c r="G41" s="197" t="s">
        <v>1915</v>
      </c>
      <c r="H41" s="154" t="s">
        <v>1971</v>
      </c>
      <c r="I41" s="152" t="s">
        <v>958</v>
      </c>
      <c r="J41" s="251"/>
      <c r="K41" s="197" t="s">
        <v>1915</v>
      </c>
      <c r="L41" s="131" t="s">
        <v>1972</v>
      </c>
      <c r="M41" s="152" t="s">
        <v>1918</v>
      </c>
      <c r="N41" s="251"/>
      <c r="O41" s="197" t="s">
        <v>1919</v>
      </c>
      <c r="P41" s="131"/>
      <c r="Q41" s="132" t="s">
        <v>1918</v>
      </c>
      <c r="R41" s="2"/>
      <c r="S41" s="138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</row>
    <row r="42" spans="1:86" s="15" customFormat="1" ht="3" customHeight="1">
      <c r="A42" s="9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"/>
      <c r="S42" s="138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</row>
    <row r="43" spans="1:86" s="15" customFormat="1" ht="3" customHeight="1">
      <c r="A43" s="9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"/>
      <c r="S43" s="138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</row>
    <row r="44" spans="1:86" s="15" customFormat="1" ht="12" customHeight="1">
      <c r="A44" s="9"/>
      <c r="B44" s="287">
        <v>13</v>
      </c>
      <c r="C44" s="313" t="s">
        <v>954</v>
      </c>
      <c r="D44" s="313" t="s">
        <v>635</v>
      </c>
      <c r="E44" s="283" t="s">
        <v>852</v>
      </c>
      <c r="F44" s="250" t="s">
        <v>1973</v>
      </c>
      <c r="G44" s="196" t="s">
        <v>1721</v>
      </c>
      <c r="H44" s="153" t="s">
        <v>1974</v>
      </c>
      <c r="I44" s="152" t="s">
        <v>956</v>
      </c>
      <c r="J44" s="250" t="s">
        <v>1975</v>
      </c>
      <c r="K44" s="196" t="s">
        <v>1909</v>
      </c>
      <c r="L44" s="131" t="s">
        <v>1976</v>
      </c>
      <c r="M44" s="152" t="s">
        <v>1911</v>
      </c>
      <c r="N44" s="250" t="s">
        <v>1977</v>
      </c>
      <c r="O44" s="196" t="s">
        <v>1913</v>
      </c>
      <c r="P44" s="131" t="s">
        <v>1978</v>
      </c>
      <c r="Q44" s="132" t="s">
        <v>1911</v>
      </c>
      <c r="R44" s="2"/>
      <c r="S44" s="138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</row>
    <row r="45" spans="1:86" s="15" customFormat="1" ht="12" customHeight="1">
      <c r="A45" s="9"/>
      <c r="B45" s="287"/>
      <c r="C45" s="314"/>
      <c r="D45" s="314"/>
      <c r="E45" s="283"/>
      <c r="F45" s="251"/>
      <c r="G45" s="197" t="s">
        <v>1915</v>
      </c>
      <c r="H45" s="154" t="s">
        <v>1979</v>
      </c>
      <c r="I45" s="152" t="s">
        <v>958</v>
      </c>
      <c r="J45" s="251"/>
      <c r="K45" s="197" t="s">
        <v>1915</v>
      </c>
      <c r="L45" s="131" t="s">
        <v>1980</v>
      </c>
      <c r="M45" s="152" t="s">
        <v>1918</v>
      </c>
      <c r="N45" s="251"/>
      <c r="O45" s="197" t="s">
        <v>1919</v>
      </c>
      <c r="P45" s="131"/>
      <c r="Q45" s="132" t="s">
        <v>1918</v>
      </c>
      <c r="R45" s="2"/>
      <c r="S45" s="138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</row>
    <row r="46" spans="1:86" s="15" customFormat="1" ht="4.5" customHeight="1">
      <c r="A46" s="9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2"/>
      <c r="S46" s="138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</row>
    <row r="47" spans="1:86" s="15" customFormat="1" ht="12" customHeight="1">
      <c r="A47" s="9"/>
      <c r="B47" s="287">
        <v>14</v>
      </c>
      <c r="C47" s="313" t="s">
        <v>954</v>
      </c>
      <c r="D47" s="313" t="s">
        <v>635</v>
      </c>
      <c r="E47" s="283" t="s">
        <v>515</v>
      </c>
      <c r="F47" s="250" t="s">
        <v>1981</v>
      </c>
      <c r="G47" s="196" t="s">
        <v>1721</v>
      </c>
      <c r="H47" s="153" t="s">
        <v>1982</v>
      </c>
      <c r="I47" s="152" t="s">
        <v>956</v>
      </c>
      <c r="J47" s="250" t="s">
        <v>1983</v>
      </c>
      <c r="K47" s="196" t="s">
        <v>1909</v>
      </c>
      <c r="L47" s="131" t="s">
        <v>1984</v>
      </c>
      <c r="M47" s="152" t="s">
        <v>1911</v>
      </c>
      <c r="N47" s="250" t="s">
        <v>977</v>
      </c>
      <c r="O47" s="196" t="s">
        <v>1913</v>
      </c>
      <c r="P47" s="131"/>
      <c r="Q47" s="132" t="s">
        <v>1911</v>
      </c>
      <c r="R47" s="2"/>
      <c r="S47" s="138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</row>
    <row r="48" spans="1:86" s="15" customFormat="1" ht="12" customHeight="1">
      <c r="A48" s="9"/>
      <c r="B48" s="287"/>
      <c r="C48" s="314"/>
      <c r="D48" s="314"/>
      <c r="E48" s="283"/>
      <c r="F48" s="251"/>
      <c r="G48" s="197" t="s">
        <v>1915</v>
      </c>
      <c r="H48" s="154" t="s">
        <v>1985</v>
      </c>
      <c r="I48" s="152" t="s">
        <v>958</v>
      </c>
      <c r="J48" s="251"/>
      <c r="K48" s="197" t="s">
        <v>1915</v>
      </c>
      <c r="L48" s="131" t="s">
        <v>1986</v>
      </c>
      <c r="M48" s="152" t="s">
        <v>1918</v>
      </c>
      <c r="N48" s="251"/>
      <c r="O48" s="197" t="s">
        <v>1919</v>
      </c>
      <c r="P48" s="131"/>
      <c r="Q48" s="132" t="s">
        <v>1918</v>
      </c>
      <c r="R48" s="2"/>
      <c r="S48" s="138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</row>
    <row r="49" spans="1:86" s="15" customFormat="1" ht="4.5" customHeight="1">
      <c r="A49" s="9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2"/>
      <c r="S49" s="138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</row>
    <row r="50" spans="1:86" s="15" customFormat="1" ht="12" customHeight="1">
      <c r="A50" s="9"/>
      <c r="B50" s="287">
        <v>15</v>
      </c>
      <c r="C50" s="313" t="s">
        <v>954</v>
      </c>
      <c r="D50" s="313" t="s">
        <v>635</v>
      </c>
      <c r="E50" s="283" t="s">
        <v>1708</v>
      </c>
      <c r="F50" s="250" t="s">
        <v>1987</v>
      </c>
      <c r="G50" s="196" t="s">
        <v>1710</v>
      </c>
      <c r="H50" s="153" t="s">
        <v>1988</v>
      </c>
      <c r="I50" s="152" t="s">
        <v>956</v>
      </c>
      <c r="J50" s="250" t="s">
        <v>1989</v>
      </c>
      <c r="K50" s="196" t="s">
        <v>1909</v>
      </c>
      <c r="L50" s="131" t="s">
        <v>1990</v>
      </c>
      <c r="M50" s="152" t="s">
        <v>1911</v>
      </c>
      <c r="N50" s="250" t="s">
        <v>978</v>
      </c>
      <c r="O50" s="196" t="s">
        <v>1913</v>
      </c>
      <c r="P50" s="131"/>
      <c r="Q50" s="132" t="s">
        <v>1911</v>
      </c>
      <c r="R50" s="2"/>
      <c r="S50" s="138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</row>
    <row r="51" spans="1:86" s="15" customFormat="1" ht="12" customHeight="1">
      <c r="A51" s="9"/>
      <c r="B51" s="287"/>
      <c r="C51" s="314"/>
      <c r="D51" s="314"/>
      <c r="E51" s="283"/>
      <c r="F51" s="251"/>
      <c r="G51" s="197" t="s">
        <v>1915</v>
      </c>
      <c r="H51" s="154" t="s">
        <v>1991</v>
      </c>
      <c r="I51" s="152" t="s">
        <v>958</v>
      </c>
      <c r="J51" s="251"/>
      <c r="K51" s="197" t="s">
        <v>1915</v>
      </c>
      <c r="L51" s="131" t="s">
        <v>1992</v>
      </c>
      <c r="M51" s="152" t="s">
        <v>1918</v>
      </c>
      <c r="N51" s="251"/>
      <c r="O51" s="197" t="s">
        <v>1919</v>
      </c>
      <c r="P51" s="131"/>
      <c r="Q51" s="132" t="s">
        <v>1918</v>
      </c>
      <c r="R51" s="2"/>
      <c r="S51" s="138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</row>
    <row r="52" spans="1:86" s="15" customFormat="1" ht="4.5" customHeight="1">
      <c r="A52" s="9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2"/>
      <c r="S52" s="138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</row>
    <row r="53" spans="1:86" s="15" customFormat="1" ht="12" customHeight="1">
      <c r="A53" s="9"/>
      <c r="B53" s="287">
        <v>16</v>
      </c>
      <c r="C53" s="313" t="s">
        <v>954</v>
      </c>
      <c r="D53" s="313" t="s">
        <v>635</v>
      </c>
      <c r="E53" s="283" t="s">
        <v>516</v>
      </c>
      <c r="F53" s="250" t="s">
        <v>1993</v>
      </c>
      <c r="G53" s="196" t="s">
        <v>1721</v>
      </c>
      <c r="H53" s="153" t="s">
        <v>1994</v>
      </c>
      <c r="I53" s="152" t="s">
        <v>956</v>
      </c>
      <c r="J53" s="250" t="s">
        <v>1995</v>
      </c>
      <c r="K53" s="196" t="s">
        <v>1909</v>
      </c>
      <c r="L53" s="131" t="s">
        <v>1996</v>
      </c>
      <c r="M53" s="152" t="s">
        <v>1911</v>
      </c>
      <c r="N53" s="250" t="s">
        <v>979</v>
      </c>
      <c r="O53" s="196" t="s">
        <v>1913</v>
      </c>
      <c r="P53" s="131"/>
      <c r="Q53" s="132" t="s">
        <v>1911</v>
      </c>
      <c r="R53" s="2"/>
      <c r="S53" s="138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</row>
    <row r="54" spans="1:86" s="15" customFormat="1" ht="12" customHeight="1">
      <c r="A54" s="9"/>
      <c r="B54" s="287"/>
      <c r="C54" s="314"/>
      <c r="D54" s="314"/>
      <c r="E54" s="283"/>
      <c r="F54" s="251"/>
      <c r="G54" s="197" t="s">
        <v>1915</v>
      </c>
      <c r="H54" s="154" t="s">
        <v>1997</v>
      </c>
      <c r="I54" s="152" t="s">
        <v>958</v>
      </c>
      <c r="J54" s="251"/>
      <c r="K54" s="197" t="s">
        <v>1915</v>
      </c>
      <c r="L54" s="131" t="s">
        <v>1998</v>
      </c>
      <c r="M54" s="152" t="s">
        <v>1918</v>
      </c>
      <c r="N54" s="251"/>
      <c r="O54" s="197" t="s">
        <v>1919</v>
      </c>
      <c r="P54" s="131"/>
      <c r="Q54" s="132" t="s">
        <v>1918</v>
      </c>
      <c r="R54" s="2"/>
      <c r="S54" s="138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</row>
    <row r="55" spans="1:86" s="15" customFormat="1" ht="4.5" customHeight="1">
      <c r="A55" s="9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2"/>
      <c r="S55" s="138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</row>
    <row r="56" spans="1:86" s="15" customFormat="1" ht="12" customHeight="1">
      <c r="A56" s="9"/>
      <c r="B56" s="287">
        <v>17</v>
      </c>
      <c r="C56" s="313" t="s">
        <v>954</v>
      </c>
      <c r="D56" s="313" t="s">
        <v>635</v>
      </c>
      <c r="E56" s="283" t="s">
        <v>1683</v>
      </c>
      <c r="F56" s="250" t="s">
        <v>1999</v>
      </c>
      <c r="G56" s="196" t="s">
        <v>1721</v>
      </c>
      <c r="H56" s="153" t="s">
        <v>2000</v>
      </c>
      <c r="I56" s="152" t="s">
        <v>956</v>
      </c>
      <c r="J56" s="250" t="s">
        <v>2001</v>
      </c>
      <c r="K56" s="196" t="s">
        <v>1909</v>
      </c>
      <c r="L56" s="131" t="s">
        <v>2002</v>
      </c>
      <c r="M56" s="152" t="s">
        <v>1911</v>
      </c>
      <c r="N56" s="250" t="s">
        <v>980</v>
      </c>
      <c r="O56" s="196" t="s">
        <v>1943</v>
      </c>
      <c r="P56" s="131"/>
      <c r="Q56" s="132" t="s">
        <v>1731</v>
      </c>
      <c r="R56" s="2"/>
      <c r="S56" s="138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</row>
    <row r="57" spans="1:86" s="15" customFormat="1" ht="12" customHeight="1">
      <c r="A57" s="9"/>
      <c r="B57" s="287"/>
      <c r="C57" s="314"/>
      <c r="D57" s="314"/>
      <c r="E57" s="283"/>
      <c r="F57" s="251"/>
      <c r="G57" s="197" t="s">
        <v>1732</v>
      </c>
      <c r="H57" s="154" t="s">
        <v>2003</v>
      </c>
      <c r="I57" s="152" t="s">
        <v>958</v>
      </c>
      <c r="J57" s="251"/>
      <c r="K57" s="197" t="s">
        <v>1915</v>
      </c>
      <c r="L57" s="131" t="s">
        <v>2004</v>
      </c>
      <c r="M57" s="152" t="s">
        <v>1918</v>
      </c>
      <c r="N57" s="251"/>
      <c r="O57" s="197" t="s">
        <v>1919</v>
      </c>
      <c r="P57" s="131"/>
      <c r="Q57" s="132" t="s">
        <v>1918</v>
      </c>
      <c r="R57" s="2"/>
      <c r="S57" s="138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</row>
    <row r="58" spans="1:86" s="15" customFormat="1" ht="4.5" customHeight="1">
      <c r="A58" s="9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2"/>
      <c r="S58" s="138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</row>
    <row r="59" spans="1:86" s="15" customFormat="1" ht="12" customHeight="1">
      <c r="A59" s="9"/>
      <c r="B59" s="287">
        <v>18</v>
      </c>
      <c r="C59" s="313" t="s">
        <v>954</v>
      </c>
      <c r="D59" s="313" t="s">
        <v>635</v>
      </c>
      <c r="E59" s="283" t="s">
        <v>1684</v>
      </c>
      <c r="F59" s="250" t="s">
        <v>2005</v>
      </c>
      <c r="G59" s="196" t="s">
        <v>1721</v>
      </c>
      <c r="H59" s="153" t="s">
        <v>2006</v>
      </c>
      <c r="I59" s="152" t="s">
        <v>956</v>
      </c>
      <c r="J59" s="250" t="s">
        <v>2007</v>
      </c>
      <c r="K59" s="196" t="s">
        <v>1909</v>
      </c>
      <c r="L59" s="131" t="s">
        <v>2008</v>
      </c>
      <c r="M59" s="152" t="s">
        <v>1911</v>
      </c>
      <c r="N59" s="250" t="s">
        <v>981</v>
      </c>
      <c r="O59" s="196" t="s">
        <v>1913</v>
      </c>
      <c r="P59" s="131"/>
      <c r="Q59" s="132" t="s">
        <v>1911</v>
      </c>
      <c r="R59" s="2"/>
      <c r="S59" s="138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</row>
    <row r="60" spans="1:86" s="15" customFormat="1" ht="12" customHeight="1">
      <c r="A60" s="9"/>
      <c r="B60" s="287"/>
      <c r="C60" s="314"/>
      <c r="D60" s="314"/>
      <c r="E60" s="283"/>
      <c r="F60" s="251"/>
      <c r="G60" s="197" t="s">
        <v>1915</v>
      </c>
      <c r="H60" s="154" t="s">
        <v>2009</v>
      </c>
      <c r="I60" s="152" t="s">
        <v>958</v>
      </c>
      <c r="J60" s="251"/>
      <c r="K60" s="197" t="s">
        <v>1915</v>
      </c>
      <c r="L60" s="131" t="s">
        <v>2010</v>
      </c>
      <c r="M60" s="152" t="s">
        <v>1918</v>
      </c>
      <c r="N60" s="251"/>
      <c r="O60" s="197" t="s">
        <v>1919</v>
      </c>
      <c r="P60" s="131"/>
      <c r="Q60" s="132" t="s">
        <v>1918</v>
      </c>
      <c r="R60" s="2"/>
      <c r="S60" s="138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</row>
    <row r="61" spans="1:86" s="15" customFormat="1" ht="3" customHeight="1">
      <c r="A61" s="9"/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"/>
      <c r="S61" s="138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</row>
    <row r="62" spans="1:86" s="15" customFormat="1" ht="3" customHeight="1">
      <c r="A62" s="9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"/>
      <c r="S62" s="138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</row>
    <row r="63" spans="1:86" s="15" customFormat="1" ht="12" customHeight="1">
      <c r="A63" s="9"/>
      <c r="B63" s="287">
        <v>1</v>
      </c>
      <c r="C63" s="313" t="s">
        <v>1496</v>
      </c>
      <c r="D63" s="313" t="s">
        <v>1166</v>
      </c>
      <c r="E63" s="283" t="s">
        <v>852</v>
      </c>
      <c r="F63" s="250" t="s">
        <v>2011</v>
      </c>
      <c r="G63" s="196" t="s">
        <v>1721</v>
      </c>
      <c r="H63" s="153" t="s">
        <v>2012</v>
      </c>
      <c r="I63" s="152" t="s">
        <v>956</v>
      </c>
      <c r="J63" s="250" t="s">
        <v>2013</v>
      </c>
      <c r="K63" s="196" t="s">
        <v>2014</v>
      </c>
      <c r="L63" s="131" t="s">
        <v>2015</v>
      </c>
      <c r="M63" s="152" t="s">
        <v>2016</v>
      </c>
      <c r="N63" s="250" t="s">
        <v>2017</v>
      </c>
      <c r="O63" s="196" t="s">
        <v>2018</v>
      </c>
      <c r="P63" s="131" t="s">
        <v>2019</v>
      </c>
      <c r="Q63" s="132" t="s">
        <v>2016</v>
      </c>
      <c r="R63" s="2"/>
      <c r="S63" s="138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</row>
    <row r="64" spans="1:86" s="15" customFormat="1" ht="12" customHeight="1">
      <c r="A64" s="9"/>
      <c r="B64" s="287"/>
      <c r="C64" s="314"/>
      <c r="D64" s="314"/>
      <c r="E64" s="283"/>
      <c r="F64" s="251"/>
      <c r="G64" s="197" t="s">
        <v>2020</v>
      </c>
      <c r="H64" s="154" t="s">
        <v>2021</v>
      </c>
      <c r="I64" s="152" t="s">
        <v>958</v>
      </c>
      <c r="J64" s="251"/>
      <c r="K64" s="197" t="s">
        <v>2020</v>
      </c>
      <c r="L64" s="131" t="s">
        <v>2022</v>
      </c>
      <c r="M64" s="152" t="s">
        <v>2023</v>
      </c>
      <c r="N64" s="251"/>
      <c r="O64" s="197" t="s">
        <v>2024</v>
      </c>
      <c r="P64" s="131"/>
      <c r="Q64" s="132" t="s">
        <v>2023</v>
      </c>
      <c r="R64" s="2"/>
      <c r="S64" s="138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</row>
    <row r="65" spans="1:86" s="15" customFormat="1" ht="4.5" customHeight="1">
      <c r="A65" s="9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2"/>
      <c r="S65" s="138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</row>
    <row r="66" spans="1:86" s="15" customFormat="1" ht="12" customHeight="1">
      <c r="A66" s="9"/>
      <c r="B66" s="287">
        <v>2</v>
      </c>
      <c r="C66" s="313" t="s">
        <v>2025</v>
      </c>
      <c r="D66" s="313" t="s">
        <v>1166</v>
      </c>
      <c r="E66" s="283" t="s">
        <v>515</v>
      </c>
      <c r="F66" s="250" t="s">
        <v>2026</v>
      </c>
      <c r="G66" s="196" t="s">
        <v>1721</v>
      </c>
      <c r="H66" s="153" t="s">
        <v>2027</v>
      </c>
      <c r="I66" s="152" t="s">
        <v>956</v>
      </c>
      <c r="J66" s="250" t="s">
        <v>643</v>
      </c>
      <c r="K66" s="196" t="s">
        <v>2014</v>
      </c>
      <c r="L66" s="131" t="s">
        <v>2028</v>
      </c>
      <c r="M66" s="152" t="s">
        <v>2016</v>
      </c>
      <c r="N66" s="250" t="s">
        <v>982</v>
      </c>
      <c r="O66" s="196" t="s">
        <v>2018</v>
      </c>
      <c r="P66" s="131"/>
      <c r="Q66" s="132" t="s">
        <v>2016</v>
      </c>
      <c r="R66" s="2"/>
      <c r="S66" s="138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</row>
    <row r="67" spans="1:86" s="15" customFormat="1" ht="12" customHeight="1">
      <c r="A67" s="9"/>
      <c r="B67" s="287"/>
      <c r="C67" s="314"/>
      <c r="D67" s="314"/>
      <c r="E67" s="283"/>
      <c r="F67" s="251"/>
      <c r="G67" s="197" t="s">
        <v>2020</v>
      </c>
      <c r="H67" s="154" t="s">
        <v>2029</v>
      </c>
      <c r="I67" s="152" t="s">
        <v>958</v>
      </c>
      <c r="J67" s="251"/>
      <c r="K67" s="197" t="s">
        <v>2020</v>
      </c>
      <c r="L67" s="131" t="s">
        <v>2030</v>
      </c>
      <c r="M67" s="152" t="s">
        <v>2023</v>
      </c>
      <c r="N67" s="251"/>
      <c r="O67" s="197" t="s">
        <v>2024</v>
      </c>
      <c r="P67" s="131"/>
      <c r="Q67" s="132" t="s">
        <v>2023</v>
      </c>
      <c r="R67" s="2"/>
      <c r="S67" s="138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</row>
    <row r="68" spans="1:86" s="15" customFormat="1" ht="4.5" customHeight="1">
      <c r="A68" s="9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2"/>
      <c r="S68" s="138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</row>
    <row r="69" spans="1:86" s="15" customFormat="1" ht="12" customHeight="1">
      <c r="A69" s="9"/>
      <c r="B69" s="287">
        <v>3</v>
      </c>
      <c r="C69" s="313" t="s">
        <v>2025</v>
      </c>
      <c r="D69" s="313" t="s">
        <v>1166</v>
      </c>
      <c r="E69" s="283" t="s">
        <v>1708</v>
      </c>
      <c r="F69" s="250" t="s">
        <v>2031</v>
      </c>
      <c r="G69" s="196" t="s">
        <v>1710</v>
      </c>
      <c r="H69" s="153" t="s">
        <v>2032</v>
      </c>
      <c r="I69" s="152" t="s">
        <v>956</v>
      </c>
      <c r="J69" s="250" t="s">
        <v>2033</v>
      </c>
      <c r="K69" s="196" t="s">
        <v>2014</v>
      </c>
      <c r="L69" s="131" t="s">
        <v>2034</v>
      </c>
      <c r="M69" s="152" t="s">
        <v>2016</v>
      </c>
      <c r="N69" s="250" t="s">
        <v>983</v>
      </c>
      <c r="O69" s="196" t="s">
        <v>2018</v>
      </c>
      <c r="P69" s="131"/>
      <c r="Q69" s="132" t="s">
        <v>2016</v>
      </c>
      <c r="R69" s="2"/>
      <c r="S69" s="138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</row>
    <row r="70" spans="1:86" s="15" customFormat="1" ht="12" customHeight="1">
      <c r="A70" s="9"/>
      <c r="B70" s="287"/>
      <c r="C70" s="314"/>
      <c r="D70" s="314"/>
      <c r="E70" s="283"/>
      <c r="F70" s="251"/>
      <c r="G70" s="197" t="s">
        <v>2020</v>
      </c>
      <c r="H70" s="154" t="s">
        <v>2035</v>
      </c>
      <c r="I70" s="152" t="s">
        <v>958</v>
      </c>
      <c r="J70" s="251"/>
      <c r="K70" s="197" t="s">
        <v>2020</v>
      </c>
      <c r="L70" s="131" t="s">
        <v>2036</v>
      </c>
      <c r="M70" s="152" t="s">
        <v>2023</v>
      </c>
      <c r="N70" s="251"/>
      <c r="O70" s="197" t="s">
        <v>2024</v>
      </c>
      <c r="P70" s="131"/>
      <c r="Q70" s="132" t="s">
        <v>2023</v>
      </c>
      <c r="R70" s="2"/>
      <c r="S70" s="138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</row>
    <row r="71" spans="1:86" s="15" customFormat="1" ht="4.5" customHeight="1">
      <c r="A71" s="9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2"/>
      <c r="S71" s="138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</row>
    <row r="72" spans="1:86" s="15" customFormat="1" ht="12" customHeight="1">
      <c r="A72" s="9"/>
      <c r="B72" s="287">
        <v>4</v>
      </c>
      <c r="C72" s="313" t="s">
        <v>2025</v>
      </c>
      <c r="D72" s="313" t="s">
        <v>1166</v>
      </c>
      <c r="E72" s="283" t="s">
        <v>516</v>
      </c>
      <c r="F72" s="250" t="s">
        <v>2037</v>
      </c>
      <c r="G72" s="196" t="s">
        <v>1721</v>
      </c>
      <c r="H72" s="153" t="s">
        <v>2038</v>
      </c>
      <c r="I72" s="152" t="s">
        <v>956</v>
      </c>
      <c r="J72" s="250" t="s">
        <v>2039</v>
      </c>
      <c r="K72" s="196" t="s">
        <v>2014</v>
      </c>
      <c r="L72" s="131" t="s">
        <v>2040</v>
      </c>
      <c r="M72" s="152" t="s">
        <v>2016</v>
      </c>
      <c r="N72" s="250" t="s">
        <v>984</v>
      </c>
      <c r="O72" s="196" t="s">
        <v>2018</v>
      </c>
      <c r="P72" s="131"/>
      <c r="Q72" s="132" t="s">
        <v>2016</v>
      </c>
      <c r="R72" s="2"/>
      <c r="S72" s="138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</row>
    <row r="73" spans="1:86" s="15" customFormat="1" ht="12" customHeight="1">
      <c r="A73" s="9"/>
      <c r="B73" s="287"/>
      <c r="C73" s="314"/>
      <c r="D73" s="314"/>
      <c r="E73" s="283"/>
      <c r="F73" s="251"/>
      <c r="G73" s="197" t="s">
        <v>2020</v>
      </c>
      <c r="H73" s="154" t="s">
        <v>2041</v>
      </c>
      <c r="I73" s="152" t="s">
        <v>958</v>
      </c>
      <c r="J73" s="251"/>
      <c r="K73" s="197" t="s">
        <v>2020</v>
      </c>
      <c r="L73" s="131" t="s">
        <v>2042</v>
      </c>
      <c r="M73" s="152" t="s">
        <v>2023</v>
      </c>
      <c r="N73" s="251"/>
      <c r="O73" s="197" t="s">
        <v>2024</v>
      </c>
      <c r="P73" s="131"/>
      <c r="Q73" s="132" t="s">
        <v>2023</v>
      </c>
      <c r="R73" s="2"/>
      <c r="S73" s="138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</row>
    <row r="74" spans="1:86" s="15" customFormat="1" ht="4.5" customHeight="1">
      <c r="A74" s="9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2"/>
      <c r="S74" s="138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</row>
    <row r="75" spans="1:86" s="15" customFormat="1" ht="12" customHeight="1">
      <c r="A75" s="9"/>
      <c r="B75" s="287">
        <v>5</v>
      </c>
      <c r="C75" s="313" t="s">
        <v>2025</v>
      </c>
      <c r="D75" s="313" t="s">
        <v>1166</v>
      </c>
      <c r="E75" s="283" t="s">
        <v>1683</v>
      </c>
      <c r="F75" s="250" t="s">
        <v>2043</v>
      </c>
      <c r="G75" s="196" t="s">
        <v>1721</v>
      </c>
      <c r="H75" s="153" t="s">
        <v>2044</v>
      </c>
      <c r="I75" s="152" t="s">
        <v>956</v>
      </c>
      <c r="J75" s="250" t="s">
        <v>644</v>
      </c>
      <c r="K75" s="196" t="s">
        <v>2014</v>
      </c>
      <c r="L75" s="131" t="s">
        <v>2045</v>
      </c>
      <c r="M75" s="152" t="s">
        <v>2016</v>
      </c>
      <c r="N75" s="250" t="s">
        <v>985</v>
      </c>
      <c r="O75" s="196" t="s">
        <v>2018</v>
      </c>
      <c r="P75" s="131"/>
      <c r="Q75" s="132" t="s">
        <v>2016</v>
      </c>
      <c r="R75" s="2"/>
      <c r="S75" s="138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</row>
    <row r="76" spans="1:86" s="15" customFormat="1" ht="12" customHeight="1">
      <c r="A76" s="9"/>
      <c r="B76" s="287"/>
      <c r="C76" s="314"/>
      <c r="D76" s="314"/>
      <c r="E76" s="283"/>
      <c r="F76" s="251"/>
      <c r="G76" s="197" t="s">
        <v>2020</v>
      </c>
      <c r="H76" s="154" t="s">
        <v>2046</v>
      </c>
      <c r="I76" s="152" t="s">
        <v>958</v>
      </c>
      <c r="J76" s="251"/>
      <c r="K76" s="197" t="s">
        <v>2020</v>
      </c>
      <c r="L76" s="131" t="s">
        <v>2047</v>
      </c>
      <c r="M76" s="152" t="s">
        <v>2023</v>
      </c>
      <c r="N76" s="251"/>
      <c r="O76" s="197" t="s">
        <v>2024</v>
      </c>
      <c r="P76" s="131"/>
      <c r="Q76" s="132" t="s">
        <v>2023</v>
      </c>
      <c r="R76" s="2"/>
      <c r="S76" s="138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</row>
    <row r="77" spans="1:86" s="15" customFormat="1" ht="4.5" customHeight="1">
      <c r="A77" s="9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2"/>
      <c r="S77" s="138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</row>
    <row r="78" spans="1:86" s="15" customFormat="1" ht="12" customHeight="1">
      <c r="A78" s="9"/>
      <c r="B78" s="287">
        <v>6</v>
      </c>
      <c r="C78" s="313" t="s">
        <v>2025</v>
      </c>
      <c r="D78" s="313" t="s">
        <v>1166</v>
      </c>
      <c r="E78" s="283" t="s">
        <v>1684</v>
      </c>
      <c r="F78" s="250" t="s">
        <v>2048</v>
      </c>
      <c r="G78" s="196" t="s">
        <v>1721</v>
      </c>
      <c r="H78" s="153" t="s">
        <v>2049</v>
      </c>
      <c r="I78" s="152" t="s">
        <v>956</v>
      </c>
      <c r="J78" s="250" t="s">
        <v>645</v>
      </c>
      <c r="K78" s="196" t="s">
        <v>2014</v>
      </c>
      <c r="L78" s="131" t="s">
        <v>2050</v>
      </c>
      <c r="M78" s="152" t="s">
        <v>2016</v>
      </c>
      <c r="N78" s="250" t="s">
        <v>986</v>
      </c>
      <c r="O78" s="196" t="s">
        <v>2051</v>
      </c>
      <c r="P78" s="131"/>
      <c r="Q78" s="132" t="s">
        <v>2052</v>
      </c>
      <c r="R78" s="2"/>
      <c r="S78" s="138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</row>
    <row r="79" spans="1:86" s="15" customFormat="1" ht="12" customHeight="1">
      <c r="A79" s="9"/>
      <c r="B79" s="287"/>
      <c r="C79" s="314"/>
      <c r="D79" s="314"/>
      <c r="E79" s="283"/>
      <c r="F79" s="251"/>
      <c r="G79" s="197" t="s">
        <v>2053</v>
      </c>
      <c r="H79" s="154" t="s">
        <v>2054</v>
      </c>
      <c r="I79" s="152" t="s">
        <v>958</v>
      </c>
      <c r="J79" s="251"/>
      <c r="K79" s="197" t="s">
        <v>2020</v>
      </c>
      <c r="L79" s="131" t="s">
        <v>2055</v>
      </c>
      <c r="M79" s="152" t="s">
        <v>2023</v>
      </c>
      <c r="N79" s="251"/>
      <c r="O79" s="197" t="s">
        <v>2024</v>
      </c>
      <c r="P79" s="131"/>
      <c r="Q79" s="132" t="s">
        <v>2023</v>
      </c>
      <c r="R79" s="2"/>
      <c r="S79" s="138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</row>
    <row r="80" spans="1:86" s="15" customFormat="1" ht="3" customHeight="1">
      <c r="A80" s="9"/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"/>
      <c r="S80" s="138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</row>
    <row r="81" spans="1:86" s="15" customFormat="1" ht="3" customHeight="1">
      <c r="A81" s="9"/>
      <c r="B81" s="253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"/>
      <c r="S81" s="138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</row>
    <row r="82" spans="1:86" s="15" customFormat="1" ht="12" customHeight="1">
      <c r="A82" s="9"/>
      <c r="B82" s="287">
        <v>7</v>
      </c>
      <c r="C82" s="313" t="s">
        <v>2025</v>
      </c>
      <c r="D82" s="313" t="s">
        <v>634</v>
      </c>
      <c r="E82" s="283" t="s">
        <v>852</v>
      </c>
      <c r="F82" s="250" t="s">
        <v>2056</v>
      </c>
      <c r="G82" s="196" t="s">
        <v>1721</v>
      </c>
      <c r="H82" s="153" t="s">
        <v>2057</v>
      </c>
      <c r="I82" s="152" t="s">
        <v>956</v>
      </c>
      <c r="J82" s="250" t="s">
        <v>2058</v>
      </c>
      <c r="K82" s="196" t="s">
        <v>2014</v>
      </c>
      <c r="L82" s="131" t="s">
        <v>2059</v>
      </c>
      <c r="M82" s="152" t="s">
        <v>2016</v>
      </c>
      <c r="N82" s="250" t="s">
        <v>2060</v>
      </c>
      <c r="O82" s="196" t="s">
        <v>2018</v>
      </c>
      <c r="P82" s="131" t="s">
        <v>2061</v>
      </c>
      <c r="Q82" s="132" t="s">
        <v>2016</v>
      </c>
      <c r="R82" s="2"/>
      <c r="S82" s="138" t="s">
        <v>1742</v>
      </c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</row>
    <row r="83" spans="1:86" s="15" customFormat="1" ht="12" customHeight="1">
      <c r="A83" s="9"/>
      <c r="B83" s="287"/>
      <c r="C83" s="314"/>
      <c r="D83" s="314"/>
      <c r="E83" s="283"/>
      <c r="F83" s="251"/>
      <c r="G83" s="197" t="s">
        <v>2020</v>
      </c>
      <c r="H83" s="154" t="s">
        <v>2062</v>
      </c>
      <c r="I83" s="152" t="s">
        <v>958</v>
      </c>
      <c r="J83" s="251"/>
      <c r="K83" s="197" t="s">
        <v>2020</v>
      </c>
      <c r="L83" s="131" t="s">
        <v>2063</v>
      </c>
      <c r="M83" s="152" t="s">
        <v>2023</v>
      </c>
      <c r="N83" s="251"/>
      <c r="O83" s="197" t="s">
        <v>2024</v>
      </c>
      <c r="P83" s="131"/>
      <c r="Q83" s="132" t="s">
        <v>2023</v>
      </c>
      <c r="R83" s="2"/>
      <c r="S83" s="138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</row>
    <row r="84" spans="1:86" s="15" customFormat="1" ht="4.5" customHeight="1">
      <c r="A84" s="9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2"/>
      <c r="S84" s="138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</row>
    <row r="85" spans="1:86" s="15" customFormat="1" ht="12" customHeight="1">
      <c r="A85" s="9"/>
      <c r="B85" s="287">
        <v>8</v>
      </c>
      <c r="C85" s="313" t="s">
        <v>2025</v>
      </c>
      <c r="D85" s="313" t="s">
        <v>634</v>
      </c>
      <c r="E85" s="283" t="s">
        <v>515</v>
      </c>
      <c r="F85" s="250" t="s">
        <v>2064</v>
      </c>
      <c r="G85" s="196" t="s">
        <v>1721</v>
      </c>
      <c r="H85" s="153" t="s">
        <v>2065</v>
      </c>
      <c r="I85" s="152" t="s">
        <v>956</v>
      </c>
      <c r="J85" s="250" t="s">
        <v>647</v>
      </c>
      <c r="K85" s="196" t="s">
        <v>2014</v>
      </c>
      <c r="L85" s="131" t="s">
        <v>2066</v>
      </c>
      <c r="M85" s="152" t="s">
        <v>2016</v>
      </c>
      <c r="N85" s="250" t="s">
        <v>987</v>
      </c>
      <c r="O85" s="196" t="s">
        <v>2018</v>
      </c>
      <c r="P85" s="131"/>
      <c r="Q85" s="132" t="s">
        <v>2016</v>
      </c>
      <c r="R85" s="2"/>
      <c r="S85" s="138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</row>
    <row r="86" spans="1:86" s="15" customFormat="1" ht="12" customHeight="1">
      <c r="A86" s="9"/>
      <c r="B86" s="287"/>
      <c r="C86" s="314"/>
      <c r="D86" s="314"/>
      <c r="E86" s="283"/>
      <c r="F86" s="251"/>
      <c r="G86" s="197" t="s">
        <v>2020</v>
      </c>
      <c r="H86" s="154" t="s">
        <v>2067</v>
      </c>
      <c r="I86" s="152" t="s">
        <v>958</v>
      </c>
      <c r="J86" s="251"/>
      <c r="K86" s="197" t="s">
        <v>2020</v>
      </c>
      <c r="L86" s="131" t="s">
        <v>2068</v>
      </c>
      <c r="M86" s="152" t="s">
        <v>2023</v>
      </c>
      <c r="N86" s="251"/>
      <c r="O86" s="197" t="s">
        <v>2024</v>
      </c>
      <c r="P86" s="131"/>
      <c r="Q86" s="132" t="s">
        <v>2023</v>
      </c>
      <c r="R86" s="2"/>
      <c r="S86" s="138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</row>
    <row r="87" spans="1:86" s="15" customFormat="1" ht="4.5" customHeight="1">
      <c r="A87" s="9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2"/>
      <c r="S87" s="138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</row>
    <row r="88" spans="1:86" s="15" customFormat="1" ht="12" customHeight="1">
      <c r="A88" s="9"/>
      <c r="B88" s="287">
        <v>9</v>
      </c>
      <c r="C88" s="313" t="s">
        <v>2025</v>
      </c>
      <c r="D88" s="313" t="s">
        <v>634</v>
      </c>
      <c r="E88" s="283" t="s">
        <v>1927</v>
      </c>
      <c r="F88" s="250" t="s">
        <v>646</v>
      </c>
      <c r="G88" s="196" t="s">
        <v>955</v>
      </c>
      <c r="H88" s="153" t="s">
        <v>1497</v>
      </c>
      <c r="I88" s="152" t="s">
        <v>956</v>
      </c>
      <c r="J88" s="250" t="s">
        <v>2069</v>
      </c>
      <c r="K88" s="196" t="s">
        <v>2014</v>
      </c>
      <c r="L88" s="131" t="s">
        <v>2070</v>
      </c>
      <c r="M88" s="152" t="s">
        <v>2016</v>
      </c>
      <c r="N88" s="250" t="s">
        <v>988</v>
      </c>
      <c r="O88" s="196" t="s">
        <v>2018</v>
      </c>
      <c r="P88" s="131"/>
      <c r="Q88" s="132" t="s">
        <v>2016</v>
      </c>
      <c r="R88" s="2"/>
      <c r="S88" s="138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</row>
    <row r="89" spans="1:86" s="15" customFormat="1" ht="12" customHeight="1">
      <c r="A89" s="9"/>
      <c r="B89" s="287"/>
      <c r="C89" s="314"/>
      <c r="D89" s="314"/>
      <c r="E89" s="283"/>
      <c r="F89" s="251"/>
      <c r="G89" s="197" t="s">
        <v>2020</v>
      </c>
      <c r="H89" s="154" t="s">
        <v>2071</v>
      </c>
      <c r="I89" s="152" t="s">
        <v>958</v>
      </c>
      <c r="J89" s="251"/>
      <c r="K89" s="197" t="s">
        <v>2020</v>
      </c>
      <c r="L89" s="131" t="s">
        <v>2072</v>
      </c>
      <c r="M89" s="152" t="s">
        <v>2023</v>
      </c>
      <c r="N89" s="251"/>
      <c r="O89" s="197" t="s">
        <v>2024</v>
      </c>
      <c r="P89" s="131"/>
      <c r="Q89" s="132" t="s">
        <v>2023</v>
      </c>
      <c r="R89" s="2"/>
      <c r="S89" s="138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</row>
    <row r="90" spans="1:86" s="15" customFormat="1" ht="4.5" customHeight="1">
      <c r="A90" s="9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2"/>
      <c r="S90" s="138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</row>
    <row r="91" spans="1:86" s="15" customFormat="1" ht="12" customHeight="1">
      <c r="A91" s="9"/>
      <c r="B91" s="287">
        <v>10</v>
      </c>
      <c r="C91" s="313" t="s">
        <v>2025</v>
      </c>
      <c r="D91" s="313" t="s">
        <v>634</v>
      </c>
      <c r="E91" s="283" t="s">
        <v>516</v>
      </c>
      <c r="F91" s="250" t="s">
        <v>2073</v>
      </c>
      <c r="G91" s="196" t="s">
        <v>1721</v>
      </c>
      <c r="H91" s="153" t="s">
        <v>2074</v>
      </c>
      <c r="I91" s="152" t="s">
        <v>956</v>
      </c>
      <c r="J91" s="250" t="s">
        <v>2075</v>
      </c>
      <c r="K91" s="196" t="s">
        <v>2014</v>
      </c>
      <c r="L91" s="131" t="s">
        <v>2076</v>
      </c>
      <c r="M91" s="152" t="s">
        <v>2016</v>
      </c>
      <c r="N91" s="250" t="s">
        <v>989</v>
      </c>
      <c r="O91" s="196" t="s">
        <v>2018</v>
      </c>
      <c r="P91" s="131"/>
      <c r="Q91" s="132" t="s">
        <v>2016</v>
      </c>
      <c r="R91" s="2"/>
      <c r="S91" s="138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</row>
    <row r="92" spans="1:86" s="15" customFormat="1" ht="12" customHeight="1">
      <c r="A92" s="9"/>
      <c r="B92" s="287"/>
      <c r="C92" s="314"/>
      <c r="D92" s="314"/>
      <c r="E92" s="283"/>
      <c r="F92" s="251"/>
      <c r="G92" s="197" t="s">
        <v>2020</v>
      </c>
      <c r="H92" s="154" t="s">
        <v>2077</v>
      </c>
      <c r="I92" s="152" t="s">
        <v>958</v>
      </c>
      <c r="J92" s="251"/>
      <c r="K92" s="197" t="s">
        <v>2020</v>
      </c>
      <c r="L92" s="131" t="s">
        <v>2078</v>
      </c>
      <c r="M92" s="152" t="s">
        <v>2023</v>
      </c>
      <c r="N92" s="251"/>
      <c r="O92" s="197" t="s">
        <v>2024</v>
      </c>
      <c r="P92" s="131"/>
      <c r="Q92" s="132" t="s">
        <v>2023</v>
      </c>
      <c r="R92" s="2"/>
      <c r="S92" s="138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</row>
    <row r="93" spans="1:86" s="15" customFormat="1" ht="4.5" customHeight="1">
      <c r="A93" s="9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2"/>
      <c r="S93" s="138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</row>
    <row r="94" spans="1:86" s="15" customFormat="1" ht="12" customHeight="1">
      <c r="A94" s="9"/>
      <c r="B94" s="287">
        <v>11</v>
      </c>
      <c r="C94" s="313" t="s">
        <v>2025</v>
      </c>
      <c r="D94" s="313" t="s">
        <v>634</v>
      </c>
      <c r="E94" s="283" t="s">
        <v>1683</v>
      </c>
      <c r="F94" s="250" t="s">
        <v>2079</v>
      </c>
      <c r="G94" s="196" t="s">
        <v>1721</v>
      </c>
      <c r="H94" s="153" t="s">
        <v>2080</v>
      </c>
      <c r="I94" s="152" t="s">
        <v>956</v>
      </c>
      <c r="J94" s="250" t="s">
        <v>648</v>
      </c>
      <c r="K94" s="196" t="s">
        <v>2014</v>
      </c>
      <c r="L94" s="131" t="s">
        <v>2081</v>
      </c>
      <c r="M94" s="152" t="s">
        <v>2016</v>
      </c>
      <c r="N94" s="250" t="s">
        <v>990</v>
      </c>
      <c r="O94" s="196" t="s">
        <v>2018</v>
      </c>
      <c r="P94" s="131"/>
      <c r="Q94" s="132" t="s">
        <v>2016</v>
      </c>
      <c r="R94" s="2"/>
      <c r="S94" s="138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</row>
    <row r="95" spans="1:86" s="15" customFormat="1" ht="12" customHeight="1">
      <c r="A95" s="9"/>
      <c r="B95" s="287"/>
      <c r="C95" s="314"/>
      <c r="D95" s="314"/>
      <c r="E95" s="283"/>
      <c r="F95" s="251"/>
      <c r="G95" s="197" t="s">
        <v>2020</v>
      </c>
      <c r="H95" s="154" t="s">
        <v>2082</v>
      </c>
      <c r="I95" s="152" t="s">
        <v>958</v>
      </c>
      <c r="J95" s="251"/>
      <c r="K95" s="197" t="s">
        <v>2020</v>
      </c>
      <c r="L95" s="131" t="s">
        <v>2083</v>
      </c>
      <c r="M95" s="152" t="s">
        <v>2023</v>
      </c>
      <c r="N95" s="251"/>
      <c r="O95" s="197" t="s">
        <v>2024</v>
      </c>
      <c r="P95" s="131"/>
      <c r="Q95" s="132" t="s">
        <v>2023</v>
      </c>
      <c r="R95" s="2"/>
      <c r="S95" s="138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</row>
    <row r="96" spans="1:86" s="15" customFormat="1" ht="4.5" customHeight="1">
      <c r="A96" s="9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2"/>
      <c r="S96" s="138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</row>
    <row r="97" spans="1:86" s="15" customFormat="1" ht="12" customHeight="1">
      <c r="A97" s="9"/>
      <c r="B97" s="287">
        <v>12</v>
      </c>
      <c r="C97" s="313" t="s">
        <v>2025</v>
      </c>
      <c r="D97" s="313" t="s">
        <v>634</v>
      </c>
      <c r="E97" s="283" t="s">
        <v>1684</v>
      </c>
      <c r="F97" s="250" t="s">
        <v>2084</v>
      </c>
      <c r="G97" s="196" t="s">
        <v>1721</v>
      </c>
      <c r="H97" s="153" t="s">
        <v>2085</v>
      </c>
      <c r="I97" s="152" t="s">
        <v>956</v>
      </c>
      <c r="J97" s="250" t="s">
        <v>649</v>
      </c>
      <c r="K97" s="196" t="s">
        <v>2014</v>
      </c>
      <c r="L97" s="131" t="s">
        <v>2086</v>
      </c>
      <c r="M97" s="152" t="s">
        <v>2016</v>
      </c>
      <c r="N97" s="250" t="s">
        <v>991</v>
      </c>
      <c r="O97" s="196" t="s">
        <v>2051</v>
      </c>
      <c r="P97" s="131"/>
      <c r="Q97" s="132" t="s">
        <v>2052</v>
      </c>
      <c r="R97" s="2"/>
      <c r="S97" s="138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</row>
    <row r="98" spans="1:86" s="15" customFormat="1" ht="12" customHeight="1">
      <c r="A98" s="9"/>
      <c r="B98" s="287"/>
      <c r="C98" s="314"/>
      <c r="D98" s="314"/>
      <c r="E98" s="283"/>
      <c r="F98" s="251"/>
      <c r="G98" s="197" t="s">
        <v>2053</v>
      </c>
      <c r="H98" s="154" t="s">
        <v>2087</v>
      </c>
      <c r="I98" s="152" t="s">
        <v>958</v>
      </c>
      <c r="J98" s="251"/>
      <c r="K98" s="197" t="s">
        <v>2020</v>
      </c>
      <c r="L98" s="131" t="s">
        <v>2088</v>
      </c>
      <c r="M98" s="152" t="s">
        <v>2023</v>
      </c>
      <c r="N98" s="251"/>
      <c r="O98" s="197" t="s">
        <v>2024</v>
      </c>
      <c r="P98" s="131"/>
      <c r="Q98" s="132" t="s">
        <v>2023</v>
      </c>
      <c r="R98" s="2"/>
      <c r="S98" s="138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</row>
    <row r="99" spans="1:86" s="15" customFormat="1" ht="3" customHeight="1">
      <c r="A99" s="9"/>
      <c r="B99" s="252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"/>
      <c r="S99" s="138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</row>
    <row r="100" spans="1:86" s="15" customFormat="1" ht="3" customHeight="1">
      <c r="A100" s="9"/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"/>
      <c r="S100" s="138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</row>
    <row r="101" spans="1:86" s="15" customFormat="1" ht="12" customHeight="1">
      <c r="A101" s="9"/>
      <c r="B101" s="287">
        <v>13</v>
      </c>
      <c r="C101" s="313" t="s">
        <v>2025</v>
      </c>
      <c r="D101" s="313" t="s">
        <v>635</v>
      </c>
      <c r="E101" s="283" t="s">
        <v>852</v>
      </c>
      <c r="F101" s="250" t="s">
        <v>2089</v>
      </c>
      <c r="G101" s="196" t="s">
        <v>1721</v>
      </c>
      <c r="H101" s="153" t="s">
        <v>2090</v>
      </c>
      <c r="I101" s="152" t="s">
        <v>956</v>
      </c>
      <c r="J101" s="250" t="s">
        <v>2091</v>
      </c>
      <c r="K101" s="196" t="s">
        <v>2014</v>
      </c>
      <c r="L101" s="131" t="s">
        <v>2092</v>
      </c>
      <c r="M101" s="152" t="s">
        <v>2016</v>
      </c>
      <c r="N101" s="250" t="s">
        <v>2093</v>
      </c>
      <c r="O101" s="196" t="s">
        <v>2018</v>
      </c>
      <c r="P101" s="131" t="s">
        <v>2094</v>
      </c>
      <c r="Q101" s="132" t="s">
        <v>2016</v>
      </c>
      <c r="R101" s="2"/>
      <c r="S101" s="138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</row>
    <row r="102" spans="1:86" s="15" customFormat="1" ht="12" customHeight="1">
      <c r="A102" s="9"/>
      <c r="B102" s="287"/>
      <c r="C102" s="314"/>
      <c r="D102" s="314"/>
      <c r="E102" s="283"/>
      <c r="F102" s="251"/>
      <c r="G102" s="197" t="s">
        <v>2020</v>
      </c>
      <c r="H102" s="154" t="s">
        <v>1498</v>
      </c>
      <c r="I102" s="152" t="s">
        <v>958</v>
      </c>
      <c r="J102" s="251"/>
      <c r="K102" s="197" t="s">
        <v>2020</v>
      </c>
      <c r="L102" s="131" t="s">
        <v>2095</v>
      </c>
      <c r="M102" s="152" t="s">
        <v>2023</v>
      </c>
      <c r="N102" s="251"/>
      <c r="O102" s="197" t="s">
        <v>2024</v>
      </c>
      <c r="P102" s="131"/>
      <c r="Q102" s="132" t="s">
        <v>2023</v>
      </c>
      <c r="R102" s="2"/>
      <c r="S102" s="138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</row>
    <row r="103" spans="1:86" s="15" customFormat="1" ht="4.5" customHeight="1">
      <c r="A103" s="9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2"/>
      <c r="S103" s="138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</row>
    <row r="104" spans="1:86" s="15" customFormat="1" ht="12" customHeight="1">
      <c r="A104" s="9"/>
      <c r="B104" s="287">
        <v>14</v>
      </c>
      <c r="C104" s="313" t="s">
        <v>2025</v>
      </c>
      <c r="D104" s="313" t="s">
        <v>635</v>
      </c>
      <c r="E104" s="283" t="s">
        <v>515</v>
      </c>
      <c r="F104" s="250" t="s">
        <v>2096</v>
      </c>
      <c r="G104" s="196" t="s">
        <v>1721</v>
      </c>
      <c r="H104" s="153" t="s">
        <v>2097</v>
      </c>
      <c r="I104" s="152" t="s">
        <v>956</v>
      </c>
      <c r="J104" s="250" t="s">
        <v>650</v>
      </c>
      <c r="K104" s="196" t="s">
        <v>2014</v>
      </c>
      <c r="L104" s="131" t="s">
        <v>2098</v>
      </c>
      <c r="M104" s="152" t="s">
        <v>2016</v>
      </c>
      <c r="N104" s="250" t="s">
        <v>992</v>
      </c>
      <c r="O104" s="196" t="s">
        <v>2018</v>
      </c>
      <c r="P104" s="131"/>
      <c r="Q104" s="132" t="s">
        <v>2016</v>
      </c>
      <c r="R104" s="2"/>
      <c r="S104" s="138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</row>
    <row r="105" spans="1:86" s="15" customFormat="1" ht="12" customHeight="1">
      <c r="A105" s="9"/>
      <c r="B105" s="287"/>
      <c r="C105" s="314"/>
      <c r="D105" s="314"/>
      <c r="E105" s="283"/>
      <c r="F105" s="251"/>
      <c r="G105" s="197" t="s">
        <v>2020</v>
      </c>
      <c r="H105" s="154" t="s">
        <v>2099</v>
      </c>
      <c r="I105" s="152" t="s">
        <v>958</v>
      </c>
      <c r="J105" s="251"/>
      <c r="K105" s="197" t="s">
        <v>2020</v>
      </c>
      <c r="L105" s="131" t="s">
        <v>2100</v>
      </c>
      <c r="M105" s="152" t="s">
        <v>2023</v>
      </c>
      <c r="N105" s="251"/>
      <c r="O105" s="197" t="s">
        <v>2024</v>
      </c>
      <c r="P105" s="131"/>
      <c r="Q105" s="132" t="s">
        <v>2023</v>
      </c>
      <c r="R105" s="2"/>
      <c r="S105" s="138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</row>
    <row r="106" spans="1:86" s="15" customFormat="1" ht="4.5" customHeight="1">
      <c r="A106" s="9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2"/>
      <c r="S106" s="138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</row>
    <row r="107" spans="1:86" s="15" customFormat="1" ht="12" customHeight="1">
      <c r="A107" s="9"/>
      <c r="B107" s="287">
        <v>15</v>
      </c>
      <c r="C107" s="313" t="s">
        <v>2025</v>
      </c>
      <c r="D107" s="313" t="s">
        <v>635</v>
      </c>
      <c r="E107" s="283" t="s">
        <v>1708</v>
      </c>
      <c r="F107" s="250" t="s">
        <v>2101</v>
      </c>
      <c r="G107" s="196" t="s">
        <v>1710</v>
      </c>
      <c r="H107" s="153" t="s">
        <v>2102</v>
      </c>
      <c r="I107" s="152" t="s">
        <v>956</v>
      </c>
      <c r="J107" s="250" t="s">
        <v>2103</v>
      </c>
      <c r="K107" s="196" t="s">
        <v>2014</v>
      </c>
      <c r="L107" s="131" t="s">
        <v>2104</v>
      </c>
      <c r="M107" s="152" t="s">
        <v>2016</v>
      </c>
      <c r="N107" s="250" t="s">
        <v>993</v>
      </c>
      <c r="O107" s="196" t="s">
        <v>2018</v>
      </c>
      <c r="P107" s="131"/>
      <c r="Q107" s="132" t="s">
        <v>2016</v>
      </c>
      <c r="R107" s="2"/>
      <c r="S107" s="138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</row>
    <row r="108" spans="1:86" s="15" customFormat="1" ht="12" customHeight="1">
      <c r="A108" s="9"/>
      <c r="B108" s="287"/>
      <c r="C108" s="314"/>
      <c r="D108" s="314"/>
      <c r="E108" s="283"/>
      <c r="F108" s="251"/>
      <c r="G108" s="197" t="s">
        <v>2020</v>
      </c>
      <c r="H108" s="154" t="s">
        <v>2105</v>
      </c>
      <c r="I108" s="152" t="s">
        <v>958</v>
      </c>
      <c r="J108" s="251"/>
      <c r="K108" s="197" t="s">
        <v>2020</v>
      </c>
      <c r="L108" s="131" t="s">
        <v>2106</v>
      </c>
      <c r="M108" s="152" t="s">
        <v>2023</v>
      </c>
      <c r="N108" s="251"/>
      <c r="O108" s="197" t="s">
        <v>2024</v>
      </c>
      <c r="P108" s="131"/>
      <c r="Q108" s="132" t="s">
        <v>2023</v>
      </c>
      <c r="R108" s="2"/>
      <c r="S108" s="138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</row>
    <row r="109" spans="1:86" s="15" customFormat="1" ht="4.5" customHeight="1">
      <c r="A109" s="9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2"/>
      <c r="S109" s="138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</row>
    <row r="110" spans="1:86" s="15" customFormat="1" ht="12" customHeight="1">
      <c r="A110" s="9"/>
      <c r="B110" s="287">
        <v>16</v>
      </c>
      <c r="C110" s="313" t="s">
        <v>2025</v>
      </c>
      <c r="D110" s="313" t="s">
        <v>635</v>
      </c>
      <c r="E110" s="283" t="s">
        <v>516</v>
      </c>
      <c r="F110" s="250" t="s">
        <v>2107</v>
      </c>
      <c r="G110" s="196" t="s">
        <v>1721</v>
      </c>
      <c r="H110" s="153" t="s">
        <v>2108</v>
      </c>
      <c r="I110" s="152" t="s">
        <v>956</v>
      </c>
      <c r="J110" s="250" t="s">
        <v>2109</v>
      </c>
      <c r="K110" s="196" t="s">
        <v>2014</v>
      </c>
      <c r="L110" s="131" t="s">
        <v>2110</v>
      </c>
      <c r="M110" s="152" t="s">
        <v>2016</v>
      </c>
      <c r="N110" s="250" t="s">
        <v>994</v>
      </c>
      <c r="O110" s="196" t="s">
        <v>2018</v>
      </c>
      <c r="P110" s="131"/>
      <c r="Q110" s="132" t="s">
        <v>2016</v>
      </c>
      <c r="R110" s="2"/>
      <c r="S110" s="138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</row>
    <row r="111" spans="1:86" s="15" customFormat="1" ht="12" customHeight="1">
      <c r="A111" s="9"/>
      <c r="B111" s="287"/>
      <c r="C111" s="314"/>
      <c r="D111" s="314"/>
      <c r="E111" s="283"/>
      <c r="F111" s="251"/>
      <c r="G111" s="197" t="s">
        <v>2020</v>
      </c>
      <c r="H111" s="154" t="s">
        <v>2111</v>
      </c>
      <c r="I111" s="152" t="s">
        <v>958</v>
      </c>
      <c r="J111" s="251"/>
      <c r="K111" s="197" t="s">
        <v>2020</v>
      </c>
      <c r="L111" s="131" t="s">
        <v>2112</v>
      </c>
      <c r="M111" s="152" t="s">
        <v>2023</v>
      </c>
      <c r="N111" s="251"/>
      <c r="O111" s="197" t="s">
        <v>2024</v>
      </c>
      <c r="P111" s="131"/>
      <c r="Q111" s="132" t="s">
        <v>2023</v>
      </c>
      <c r="R111" s="2"/>
      <c r="S111" s="138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</row>
    <row r="112" spans="1:86" s="15" customFormat="1" ht="4.5" customHeight="1">
      <c r="A112" s="9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2"/>
      <c r="S112" s="138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</row>
    <row r="113" spans="1:86" s="15" customFormat="1" ht="12" customHeight="1">
      <c r="A113" s="9"/>
      <c r="B113" s="287">
        <v>17</v>
      </c>
      <c r="C113" s="313" t="s">
        <v>2025</v>
      </c>
      <c r="D113" s="313" t="s">
        <v>635</v>
      </c>
      <c r="E113" s="283" t="s">
        <v>1683</v>
      </c>
      <c r="F113" s="250" t="s">
        <v>2113</v>
      </c>
      <c r="G113" s="196" t="s">
        <v>1721</v>
      </c>
      <c r="H113" s="153" t="s">
        <v>2114</v>
      </c>
      <c r="I113" s="152" t="s">
        <v>956</v>
      </c>
      <c r="J113" s="250" t="s">
        <v>651</v>
      </c>
      <c r="K113" s="196" t="s">
        <v>2014</v>
      </c>
      <c r="L113" s="131" t="s">
        <v>2115</v>
      </c>
      <c r="M113" s="152" t="s">
        <v>2016</v>
      </c>
      <c r="N113" s="250" t="s">
        <v>995</v>
      </c>
      <c r="O113" s="196" t="s">
        <v>2018</v>
      </c>
      <c r="P113" s="131"/>
      <c r="Q113" s="132" t="s">
        <v>2016</v>
      </c>
      <c r="R113" s="2"/>
      <c r="S113" s="138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</row>
    <row r="114" spans="1:86" s="15" customFormat="1" ht="12" customHeight="1">
      <c r="A114" s="9"/>
      <c r="B114" s="287"/>
      <c r="C114" s="314"/>
      <c r="D114" s="314"/>
      <c r="E114" s="283"/>
      <c r="F114" s="251"/>
      <c r="G114" s="197" t="s">
        <v>2020</v>
      </c>
      <c r="H114" s="154" t="s">
        <v>2116</v>
      </c>
      <c r="I114" s="152" t="s">
        <v>958</v>
      </c>
      <c r="J114" s="251"/>
      <c r="K114" s="197" t="s">
        <v>2020</v>
      </c>
      <c r="L114" s="131" t="s">
        <v>2117</v>
      </c>
      <c r="M114" s="152" t="s">
        <v>2023</v>
      </c>
      <c r="N114" s="251"/>
      <c r="O114" s="197" t="s">
        <v>2024</v>
      </c>
      <c r="P114" s="131"/>
      <c r="Q114" s="132" t="s">
        <v>2023</v>
      </c>
      <c r="R114" s="2"/>
      <c r="S114" s="138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</row>
    <row r="115" spans="1:86" s="15" customFormat="1" ht="4.5" customHeight="1">
      <c r="A115" s="9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2"/>
      <c r="S115" s="138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</row>
    <row r="116" spans="1:86" s="15" customFormat="1" ht="12" customHeight="1">
      <c r="A116" s="9"/>
      <c r="B116" s="287">
        <v>18</v>
      </c>
      <c r="C116" s="313" t="s">
        <v>2025</v>
      </c>
      <c r="D116" s="313" t="s">
        <v>635</v>
      </c>
      <c r="E116" s="283" t="s">
        <v>1684</v>
      </c>
      <c r="F116" s="250" t="s">
        <v>2143</v>
      </c>
      <c r="G116" s="196" t="s">
        <v>1721</v>
      </c>
      <c r="H116" s="153" t="s">
        <v>2144</v>
      </c>
      <c r="I116" s="152" t="s">
        <v>956</v>
      </c>
      <c r="J116" s="250" t="s">
        <v>652</v>
      </c>
      <c r="K116" s="196" t="s">
        <v>2014</v>
      </c>
      <c r="L116" s="131" t="s">
        <v>2145</v>
      </c>
      <c r="M116" s="152" t="s">
        <v>2016</v>
      </c>
      <c r="N116" s="250" t="s">
        <v>996</v>
      </c>
      <c r="O116" s="196" t="s">
        <v>2051</v>
      </c>
      <c r="P116" s="131"/>
      <c r="Q116" s="132" t="s">
        <v>2052</v>
      </c>
      <c r="R116" s="2"/>
      <c r="S116" s="138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</row>
    <row r="117" spans="1:86" s="15" customFormat="1" ht="12" customHeight="1">
      <c r="A117" s="9"/>
      <c r="B117" s="287"/>
      <c r="C117" s="314"/>
      <c r="D117" s="314"/>
      <c r="E117" s="283"/>
      <c r="F117" s="251"/>
      <c r="G117" s="205" t="s">
        <v>2053</v>
      </c>
      <c r="H117" s="154" t="s">
        <v>2146</v>
      </c>
      <c r="I117" s="152" t="s">
        <v>958</v>
      </c>
      <c r="J117" s="251"/>
      <c r="K117" s="205" t="s">
        <v>2020</v>
      </c>
      <c r="L117" s="131" t="s">
        <v>2147</v>
      </c>
      <c r="M117" s="152" t="s">
        <v>2023</v>
      </c>
      <c r="N117" s="251"/>
      <c r="O117" s="205" t="s">
        <v>2024</v>
      </c>
      <c r="P117" s="131"/>
      <c r="Q117" s="132" t="s">
        <v>2023</v>
      </c>
      <c r="R117" s="2"/>
      <c r="S117" s="138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</row>
    <row r="118" spans="1:86" s="15" customFormat="1" ht="12">
      <c r="A118" s="9"/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"/>
      <c r="S118" s="138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</row>
    <row r="119" spans="1:86" s="15" customFormat="1" ht="12">
      <c r="A119" s="9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2"/>
      <c r="S119" s="138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</row>
    <row r="120" spans="1:86" s="15" customFormat="1" ht="12">
      <c r="A120" s="9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2"/>
      <c r="S120" s="138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</row>
    <row r="121" spans="1:86" s="15" customFormat="1" ht="12">
      <c r="A121" s="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2"/>
      <c r="S121" s="138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</row>
    <row r="122" spans="1:86" s="15" customFormat="1" ht="12">
      <c r="A122" s="9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2"/>
      <c r="S122" s="138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</row>
    <row r="123" spans="1:86" s="15" customFormat="1" ht="12">
      <c r="A123" s="9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2"/>
      <c r="S123" s="138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</row>
    <row r="124" spans="1:86" s="15" customFormat="1" ht="12">
      <c r="A124" s="9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2"/>
      <c r="S124" s="138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</row>
    <row r="125" spans="1:86" s="15" customFormat="1" ht="12">
      <c r="A125" s="9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2"/>
      <c r="S125" s="138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</row>
    <row r="126" spans="1:86" s="15" customFormat="1" ht="12">
      <c r="A126" s="9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2"/>
      <c r="S126" s="138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</row>
    <row r="127" spans="1:86" s="15" customFormat="1" ht="12">
      <c r="A127" s="9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2"/>
      <c r="S127" s="138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</row>
    <row r="128" spans="1:86" s="15" customFormat="1" ht="12">
      <c r="A128" s="9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2"/>
      <c r="S128" s="138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</row>
    <row r="129" spans="1:86" s="15" customFormat="1" ht="12">
      <c r="A129" s="9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2"/>
      <c r="S129" s="138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</row>
    <row r="130" spans="1:86" s="15" customFormat="1" ht="12">
      <c r="A130" s="9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2"/>
      <c r="S130" s="138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</row>
    <row r="131" spans="1:86" s="15" customFormat="1" ht="12">
      <c r="A131" s="9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2"/>
      <c r="S131" s="138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</row>
    <row r="132" spans="1:86" s="15" customFormat="1" ht="12">
      <c r="A132" s="9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2"/>
      <c r="S132" s="138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</row>
    <row r="133" spans="1:86" s="15" customFormat="1" ht="12">
      <c r="A133" s="9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2"/>
      <c r="S133" s="138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</row>
    <row r="134" spans="1:86" s="15" customFormat="1" ht="12">
      <c r="A134" s="9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2"/>
      <c r="S134" s="138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</row>
    <row r="135" spans="1:86" s="15" customFormat="1" ht="12">
      <c r="A135" s="9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2"/>
      <c r="S135" s="138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</row>
    <row r="136" spans="1:86" s="15" customFormat="1" ht="12">
      <c r="A136" s="9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2"/>
      <c r="S136" s="138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</row>
    <row r="137" spans="1:86" s="15" customFormat="1" ht="12">
      <c r="A137" s="9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2"/>
      <c r="S137" s="138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</row>
    <row r="138" spans="1:86" s="15" customFormat="1" ht="12">
      <c r="A138" s="9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2"/>
      <c r="S138" s="138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</row>
    <row r="139" spans="1:86" s="15" customFormat="1" ht="12">
      <c r="A139" s="9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2"/>
      <c r="S139" s="138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</row>
    <row r="140" spans="1:86" s="15" customFormat="1" ht="12">
      <c r="A140" s="9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2"/>
      <c r="S140" s="138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</row>
    <row r="141" spans="1:86" s="15" customFormat="1" ht="12">
      <c r="A141" s="9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2"/>
      <c r="S141" s="138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</row>
    <row r="142" spans="1:86" s="15" customFormat="1" ht="12">
      <c r="A142" s="9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2"/>
      <c r="S142" s="138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</row>
    <row r="143" spans="1:86" s="15" customFormat="1" ht="12">
      <c r="A143" s="9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2"/>
      <c r="S143" s="138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</row>
    <row r="144" spans="1:86" s="15" customFormat="1" ht="12">
      <c r="A144" s="9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2"/>
      <c r="S144" s="138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</row>
    <row r="145" spans="1:86" s="15" customFormat="1" ht="12">
      <c r="A145" s="9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2"/>
      <c r="S145" s="138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</row>
    <row r="146" spans="1:86" s="15" customFormat="1" ht="12">
      <c r="A146" s="9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2"/>
      <c r="S146" s="138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</row>
    <row r="147" spans="1:86" s="15" customFormat="1" ht="12">
      <c r="A147" s="9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2"/>
      <c r="S147" s="138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</row>
    <row r="148" spans="1:86" s="15" customFormat="1" ht="12">
      <c r="A148" s="9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2"/>
      <c r="S148" s="138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</row>
    <row r="149" spans="1:86" s="15" customFormat="1" ht="12">
      <c r="A149" s="9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2"/>
      <c r="S149" s="138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</row>
    <row r="150" spans="1:86" s="15" customFormat="1" ht="12">
      <c r="A150" s="9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2"/>
      <c r="S150" s="138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</row>
    <row r="151" spans="1:86" s="15" customFormat="1" ht="12">
      <c r="A151" s="9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2"/>
      <c r="S151" s="138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</row>
    <row r="152" spans="1:86" s="15" customFormat="1" ht="12">
      <c r="A152" s="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2"/>
      <c r="S152" s="138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</row>
    <row r="153" spans="1:86" s="15" customFormat="1" ht="12">
      <c r="A153" s="9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2"/>
      <c r="S153" s="138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</row>
    <row r="154" spans="1:86" s="15" customFormat="1" ht="12">
      <c r="A154" s="9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2"/>
      <c r="S154" s="138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</row>
    <row r="155" spans="1:86" s="15" customFormat="1" ht="12">
      <c r="A155" s="9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2"/>
      <c r="S155" s="138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</row>
    <row r="156" spans="1:86" s="15" customFormat="1" ht="12">
      <c r="A156" s="9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2"/>
      <c r="S156" s="138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</row>
    <row r="157" spans="1:86" s="15" customFormat="1" ht="12">
      <c r="A157" s="9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2"/>
      <c r="S157" s="138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</row>
    <row r="158" spans="1:86" s="15" customFormat="1" ht="12">
      <c r="A158" s="9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2"/>
      <c r="S158" s="138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</row>
    <row r="159" spans="1:86" s="15" customFormat="1" ht="12">
      <c r="A159" s="9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2"/>
      <c r="S159" s="138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</row>
    <row r="160" spans="1:86" s="15" customFormat="1" ht="12">
      <c r="A160" s="9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2"/>
      <c r="S160" s="138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</row>
    <row r="161" spans="1:86" s="15" customFormat="1" ht="12">
      <c r="A161" s="9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2"/>
      <c r="S161" s="138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</row>
    <row r="162" spans="1:86" s="15" customFormat="1" ht="12">
      <c r="A162" s="9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2"/>
      <c r="S162" s="138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</row>
    <row r="163" spans="1:86" s="15" customFormat="1" ht="12">
      <c r="A163" s="9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2"/>
      <c r="S163" s="138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</row>
    <row r="164" spans="1:86" s="15" customFormat="1" ht="12">
      <c r="A164" s="9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2"/>
      <c r="S164" s="138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</row>
    <row r="165" spans="1:86" s="15" customFormat="1" ht="12">
      <c r="A165" s="9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2"/>
      <c r="S165" s="138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</row>
    <row r="166" spans="1:86" s="15" customFormat="1" ht="12">
      <c r="A166" s="9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2"/>
      <c r="S166" s="138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</row>
    <row r="167" spans="1:86" s="15" customFormat="1" ht="12">
      <c r="A167" s="9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2"/>
      <c r="S167" s="138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</row>
    <row r="168" spans="1:86" s="15" customFormat="1" ht="12">
      <c r="A168" s="9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2"/>
      <c r="S168" s="138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</row>
    <row r="169" spans="1:86" s="15" customFormat="1" ht="12">
      <c r="A169" s="9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2"/>
      <c r="S169" s="138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</row>
    <row r="170" spans="1:86" s="15" customFormat="1" ht="12">
      <c r="A170" s="9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2"/>
      <c r="S170" s="138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</row>
    <row r="171" spans="1:86" s="15" customFormat="1" ht="12">
      <c r="A171" s="9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2"/>
      <c r="S171" s="138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</row>
    <row r="172" spans="1:86" s="15" customFormat="1" ht="12">
      <c r="A172" s="9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2"/>
      <c r="S172" s="138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</row>
    <row r="173" spans="1:86" s="15" customFormat="1" ht="12">
      <c r="A173" s="9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2"/>
      <c r="S173" s="138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</row>
    <row r="174" spans="1:86" s="15" customFormat="1" ht="12">
      <c r="A174" s="9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2"/>
      <c r="S174" s="138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</row>
    <row r="175" spans="1:86" s="15" customFormat="1" ht="12">
      <c r="A175" s="9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2"/>
      <c r="S175" s="138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</row>
    <row r="176" spans="1:86" s="15" customFormat="1" ht="12">
      <c r="A176" s="9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2"/>
      <c r="S176" s="138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</row>
    <row r="177" spans="1:86" s="15" customFormat="1" ht="12">
      <c r="A177" s="9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2"/>
      <c r="S177" s="138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</row>
    <row r="178" spans="1:86" s="15" customFormat="1" ht="12">
      <c r="A178" s="9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2"/>
      <c r="S178" s="138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</row>
    <row r="179" spans="1:86" s="15" customFormat="1" ht="12">
      <c r="A179" s="9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2"/>
      <c r="S179" s="138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</row>
    <row r="180" spans="1:86" s="15" customFormat="1" ht="4.5" customHeight="1">
      <c r="A180" s="9"/>
      <c r="B180" s="70"/>
      <c r="C180" s="70"/>
      <c r="D180" s="70"/>
      <c r="E180" s="70"/>
      <c r="F180" s="70"/>
      <c r="G180" s="70"/>
      <c r="H180" s="70"/>
      <c r="I180" s="70"/>
      <c r="J180" s="134"/>
      <c r="K180" s="70"/>
      <c r="L180" s="134"/>
      <c r="M180" s="134"/>
      <c r="N180" s="134"/>
      <c r="O180" s="70"/>
      <c r="P180" s="134"/>
      <c r="Q180" s="134"/>
      <c r="R180" s="2"/>
      <c r="S180" s="138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</row>
    <row r="181" spans="1:86" s="15" customFormat="1" ht="4.5" customHeight="1">
      <c r="A181" s="9"/>
      <c r="B181" s="70"/>
      <c r="C181" s="70"/>
      <c r="D181" s="70"/>
      <c r="E181" s="70"/>
      <c r="F181" s="70"/>
      <c r="G181" s="70"/>
      <c r="H181" s="70"/>
      <c r="I181" s="70"/>
      <c r="J181" s="134"/>
      <c r="K181" s="70"/>
      <c r="L181" s="134"/>
      <c r="M181" s="134"/>
      <c r="N181" s="134"/>
      <c r="O181" s="70"/>
      <c r="P181" s="134"/>
      <c r="Q181" s="134"/>
      <c r="R181" s="2"/>
      <c r="S181" s="138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</row>
    <row r="182" spans="1:86" s="15" customFormat="1" ht="12">
      <c r="A182" s="9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2"/>
      <c r="S182" s="138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</row>
    <row r="183" spans="1:86" s="15" customFormat="1" ht="12">
      <c r="A183" s="9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2"/>
      <c r="S183" s="138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</row>
    <row r="184" spans="1:86" s="15" customFormat="1" ht="12">
      <c r="A184" s="9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2"/>
      <c r="S184" s="138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</row>
    <row r="185" spans="1:86" s="15" customFormat="1" ht="12">
      <c r="A185" s="9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2"/>
      <c r="S185" s="138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</row>
    <row r="186" spans="1:86" s="15" customFormat="1" ht="12">
      <c r="A186" s="9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2"/>
      <c r="S186" s="138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</row>
    <row r="187" spans="1:86" s="15" customFormat="1" ht="12">
      <c r="A187" s="9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2"/>
      <c r="S187" s="138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</row>
    <row r="188" spans="1:86" s="15" customFormat="1" ht="12">
      <c r="A188" s="9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2"/>
      <c r="S188" s="138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</row>
    <row r="189" spans="1:86" s="15" customFormat="1" ht="12">
      <c r="A189" s="9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2"/>
      <c r="S189" s="138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</row>
    <row r="190" spans="1:86" s="15" customFormat="1" ht="12">
      <c r="A190" s="9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2"/>
      <c r="S190" s="138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</row>
    <row r="191" spans="1:86" s="15" customFormat="1" ht="12">
      <c r="A191" s="9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2"/>
      <c r="S191" s="138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</row>
    <row r="192" spans="1:86" s="15" customFormat="1" ht="12">
      <c r="A192" s="9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2"/>
      <c r="S192" s="138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</row>
    <row r="193" spans="1:86" s="15" customFormat="1" ht="12">
      <c r="A193" s="9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2"/>
      <c r="S193" s="138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</row>
    <row r="194" spans="1:86" s="15" customFormat="1" ht="12">
      <c r="A194" s="9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2"/>
      <c r="S194" s="138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</row>
    <row r="195" spans="1:86" s="15" customFormat="1" ht="12">
      <c r="A195" s="9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2"/>
      <c r="S195" s="138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</row>
    <row r="196" spans="1:86" s="15" customFormat="1" ht="12">
      <c r="A196" s="9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2"/>
      <c r="S196" s="138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</row>
    <row r="197" spans="1:86" s="15" customFormat="1" ht="12">
      <c r="A197" s="9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2"/>
      <c r="S197" s="138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</row>
    <row r="198" spans="1:86" s="15" customFormat="1" ht="12">
      <c r="A198" s="9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2"/>
      <c r="S198" s="138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</row>
    <row r="199" spans="1:86" s="15" customFormat="1" ht="12">
      <c r="A199" s="9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2"/>
      <c r="S199" s="138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</row>
    <row r="200" spans="1:86" s="15" customFormat="1" ht="12">
      <c r="A200" s="9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2"/>
      <c r="S200" s="138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</row>
    <row r="201" spans="1:86" s="15" customFormat="1" ht="12">
      <c r="A201" s="9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2"/>
      <c r="S201" s="138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</row>
    <row r="202" spans="1:86" s="15" customFormat="1" ht="12">
      <c r="A202" s="9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2"/>
      <c r="S202" s="138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</row>
    <row r="203" spans="1:86" s="15" customFormat="1" ht="12">
      <c r="A203" s="9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2"/>
      <c r="S203" s="138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</row>
    <row r="204" spans="1:86" s="15" customFormat="1" ht="12">
      <c r="A204" s="9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2"/>
      <c r="S204" s="138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</row>
    <row r="205" spans="1:86" s="15" customFormat="1" ht="12">
      <c r="A205" s="9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2"/>
      <c r="S205" s="138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</row>
    <row r="206" spans="1:86" s="15" customFormat="1" ht="12">
      <c r="A206" s="9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2"/>
      <c r="S206" s="138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</row>
    <row r="207" spans="1:86" s="15" customFormat="1" ht="12">
      <c r="A207" s="9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2"/>
      <c r="S207" s="138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</row>
    <row r="208" spans="1:86" s="15" customFormat="1" ht="12">
      <c r="A208" s="9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2"/>
      <c r="S208" s="138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</row>
    <row r="209" spans="1:86" s="15" customFormat="1" ht="12">
      <c r="A209" s="9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2"/>
      <c r="S209" s="138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</row>
    <row r="210" spans="1:86" s="15" customFormat="1" ht="12">
      <c r="A210" s="9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2"/>
      <c r="S210" s="138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</row>
    <row r="211" spans="1:86" s="15" customFormat="1" ht="12">
      <c r="A211" s="9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2"/>
      <c r="S211" s="138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</row>
    <row r="212" spans="1:86" s="15" customFormat="1" ht="12">
      <c r="A212" s="9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2"/>
      <c r="S212" s="138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</row>
    <row r="213" spans="1:76" s="15" customFormat="1" ht="1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146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</row>
    <row r="214" spans="1:76" s="15" customFormat="1" ht="1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146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</row>
    <row r="215" spans="1:76" s="15" customFormat="1" ht="1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146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</row>
    <row r="216" spans="1:76" s="15" customFormat="1" ht="1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146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</row>
    <row r="217" spans="1:76" s="15" customFormat="1" ht="1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146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</row>
    <row r="218" spans="1:76" s="15" customFormat="1" ht="1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146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</row>
    <row r="219" spans="1:76" s="15" customFormat="1" ht="1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146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</row>
    <row r="220" spans="1:76" s="15" customFormat="1" ht="1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146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</row>
    <row r="221" spans="1:76" s="15" customFormat="1" ht="1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146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</row>
    <row r="222" spans="1:76" s="15" customFormat="1" ht="1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146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</row>
    <row r="223" spans="1:76" s="15" customFormat="1" ht="1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146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</row>
    <row r="224" spans="1:76" s="15" customFormat="1" ht="1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146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</row>
    <row r="225" spans="1:76" s="15" customFormat="1" ht="1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146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</row>
    <row r="226" spans="1:76" s="15" customFormat="1" ht="1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146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</row>
    <row r="227" spans="1:76" s="15" customFormat="1" ht="1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146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</row>
    <row r="228" spans="1:76" s="15" customFormat="1" ht="1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146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</row>
    <row r="229" spans="1:76" s="15" customFormat="1" ht="1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146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</row>
    <row r="230" spans="1:76" s="15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146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</row>
    <row r="231" spans="1:76" s="15" customFormat="1" ht="1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146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</row>
    <row r="232" spans="1:76" s="15" customFormat="1" ht="1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146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</row>
    <row r="233" spans="1:76" s="15" customFormat="1" ht="1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146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</row>
    <row r="234" spans="1:76" s="15" customFormat="1" ht="1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146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</row>
    <row r="235" spans="1:76" s="15" customFormat="1" ht="1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146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</row>
    <row r="236" spans="1:76" s="15" customFormat="1" ht="1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146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</row>
    <row r="237" spans="1:76" s="15" customFormat="1" ht="1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146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</row>
    <row r="238" spans="1:76" s="15" customFormat="1" ht="1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146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</row>
    <row r="239" spans="1:76" s="15" customFormat="1" ht="1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146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</row>
    <row r="240" spans="1:76" s="15" customFormat="1" ht="1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146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</row>
    <row r="241" spans="1:76" s="15" customFormat="1" ht="1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146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</row>
    <row r="242" spans="1:76" s="15" customFormat="1" ht="1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146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</row>
    <row r="243" spans="1:76" ht="1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27"/>
      <c r="L243" s="2"/>
      <c r="M243" s="2"/>
      <c r="N243" s="2"/>
      <c r="O243" s="127"/>
      <c r="P243" s="2"/>
      <c r="Q243" s="2"/>
      <c r="R243" s="2"/>
      <c r="S243" s="138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</row>
    <row r="244" spans="1:76" ht="1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27"/>
      <c r="L244" s="2"/>
      <c r="M244" s="2"/>
      <c r="N244" s="2"/>
      <c r="O244" s="127"/>
      <c r="P244" s="2"/>
      <c r="Q244" s="2"/>
      <c r="R244" s="2"/>
      <c r="S244" s="138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</row>
    <row r="245" spans="1:76" ht="1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27"/>
      <c r="L245" s="2"/>
      <c r="M245" s="2"/>
      <c r="N245" s="2"/>
      <c r="O245" s="127"/>
      <c r="P245" s="2"/>
      <c r="Q245" s="2"/>
      <c r="R245" s="2"/>
      <c r="S245" s="138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</row>
    <row r="246" spans="1:76" ht="1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27"/>
      <c r="L246" s="2"/>
      <c r="M246" s="2"/>
      <c r="N246" s="2"/>
      <c r="O246" s="127"/>
      <c r="P246" s="2"/>
      <c r="Q246" s="2"/>
      <c r="R246" s="2"/>
      <c r="S246" s="138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</row>
    <row r="247" spans="1:76" ht="1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27"/>
      <c r="L247" s="2"/>
      <c r="M247" s="2"/>
      <c r="N247" s="2"/>
      <c r="O247" s="127"/>
      <c r="P247" s="2"/>
      <c r="Q247" s="2"/>
      <c r="R247" s="2"/>
      <c r="S247" s="138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</row>
    <row r="248" spans="1:76" ht="1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27"/>
      <c r="L248" s="2"/>
      <c r="M248" s="2"/>
      <c r="N248" s="2"/>
      <c r="O248" s="127"/>
      <c r="P248" s="2"/>
      <c r="Q248" s="2"/>
      <c r="R248" s="2"/>
      <c r="S248" s="138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</row>
    <row r="249" spans="1:76" ht="1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27"/>
      <c r="L249" s="2"/>
      <c r="M249" s="2"/>
      <c r="N249" s="2"/>
      <c r="O249" s="127"/>
      <c r="P249" s="2"/>
      <c r="Q249" s="2"/>
      <c r="R249" s="2"/>
      <c r="S249" s="138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</row>
    <row r="250" spans="1:76" ht="1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27"/>
      <c r="L250" s="2"/>
      <c r="M250" s="2"/>
      <c r="N250" s="2"/>
      <c r="O250" s="127"/>
      <c r="P250" s="2"/>
      <c r="Q250" s="2"/>
      <c r="R250" s="2"/>
      <c r="S250" s="138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</row>
    <row r="251" spans="1:76" ht="1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27"/>
      <c r="L251" s="2"/>
      <c r="M251" s="2"/>
      <c r="N251" s="2"/>
      <c r="O251" s="127"/>
      <c r="P251" s="2"/>
      <c r="Q251" s="2"/>
      <c r="R251" s="2"/>
      <c r="S251" s="138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</row>
    <row r="252" spans="1:76" ht="1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27"/>
      <c r="L252" s="2"/>
      <c r="M252" s="2"/>
      <c r="N252" s="2"/>
      <c r="O252" s="127"/>
      <c r="P252" s="2"/>
      <c r="Q252" s="2"/>
      <c r="R252" s="2"/>
      <c r="S252" s="138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</row>
    <row r="253" spans="1:76" ht="1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27"/>
      <c r="L253" s="2"/>
      <c r="M253" s="2"/>
      <c r="N253" s="2"/>
      <c r="O253" s="127"/>
      <c r="P253" s="2"/>
      <c r="Q253" s="2"/>
      <c r="R253" s="2"/>
      <c r="S253" s="138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</row>
    <row r="254" spans="1:76" ht="1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27"/>
      <c r="L254" s="2"/>
      <c r="M254" s="2"/>
      <c r="N254" s="2"/>
      <c r="O254" s="127"/>
      <c r="P254" s="2"/>
      <c r="Q254" s="2"/>
      <c r="R254" s="2"/>
      <c r="S254" s="138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</row>
  </sheetData>
  <mergeCells count="264">
    <mergeCell ref="N116:N117"/>
    <mergeCell ref="N9:N10"/>
    <mergeCell ref="N12:N13"/>
    <mergeCell ref="N15:N16"/>
    <mergeCell ref="N18:N19"/>
    <mergeCell ref="N110:N111"/>
    <mergeCell ref="N113:N114"/>
    <mergeCell ref="N82:N83"/>
    <mergeCell ref="N72:N73"/>
    <mergeCell ref="N91:N92"/>
    <mergeCell ref="N94:N95"/>
    <mergeCell ref="N85:N86"/>
    <mergeCell ref="N88:N89"/>
    <mergeCell ref="N75:N76"/>
    <mergeCell ref="N78:N79"/>
    <mergeCell ref="N104:N105"/>
    <mergeCell ref="N107:N108"/>
    <mergeCell ref="N97:N98"/>
    <mergeCell ref="N101:N102"/>
    <mergeCell ref="N69:N70"/>
    <mergeCell ref="N59:N60"/>
    <mergeCell ref="N63:N64"/>
    <mergeCell ref="N4:Q4"/>
    <mergeCell ref="N34:N35"/>
    <mergeCell ref="N37:N38"/>
    <mergeCell ref="N53:N54"/>
    <mergeCell ref="N56:N57"/>
    <mergeCell ref="N47:N48"/>
    <mergeCell ref="N50:N51"/>
    <mergeCell ref="N28:N29"/>
    <mergeCell ref="N31:N32"/>
    <mergeCell ref="N21:N22"/>
    <mergeCell ref="N25:N26"/>
    <mergeCell ref="J78:J79"/>
    <mergeCell ref="B80:Q81"/>
    <mergeCell ref="E88:E89"/>
    <mergeCell ref="F88:F89"/>
    <mergeCell ref="B85:B86"/>
    <mergeCell ref="B88:B89"/>
    <mergeCell ref="F82:F83"/>
    <mergeCell ref="J82:J83"/>
    <mergeCell ref="D78:D79"/>
    <mergeCell ref="D82:D83"/>
    <mergeCell ref="N44:N45"/>
    <mergeCell ref="D44:D45"/>
    <mergeCell ref="C44:C45"/>
    <mergeCell ref="D40:D41"/>
    <mergeCell ref="F40:F41"/>
    <mergeCell ref="N6:N7"/>
    <mergeCell ref="D107:D108"/>
    <mergeCell ref="E6:E7"/>
    <mergeCell ref="E9:E10"/>
    <mergeCell ref="E15:E16"/>
    <mergeCell ref="E18:E19"/>
    <mergeCell ref="E44:E45"/>
    <mergeCell ref="D37:D38"/>
    <mergeCell ref="B42:Q43"/>
    <mergeCell ref="N40:N41"/>
    <mergeCell ref="D113:D114"/>
    <mergeCell ref="D116:D117"/>
    <mergeCell ref="C6:C7"/>
    <mergeCell ref="C9:C10"/>
    <mergeCell ref="D6:D7"/>
    <mergeCell ref="D9:D10"/>
    <mergeCell ref="D12:D13"/>
    <mergeCell ref="D15:D16"/>
    <mergeCell ref="C18:C19"/>
    <mergeCell ref="D47:D48"/>
    <mergeCell ref="C12:C13"/>
    <mergeCell ref="E12:E13"/>
    <mergeCell ref="C15:C16"/>
    <mergeCell ref="C21:C22"/>
    <mergeCell ref="E21:E22"/>
    <mergeCell ref="D18:D19"/>
    <mergeCell ref="D21:D22"/>
    <mergeCell ref="C28:C29"/>
    <mergeCell ref="E28:E29"/>
    <mergeCell ref="D25:D26"/>
    <mergeCell ref="D28:D29"/>
    <mergeCell ref="C31:C32"/>
    <mergeCell ref="E31:E32"/>
    <mergeCell ref="C34:C35"/>
    <mergeCell ref="E34:E35"/>
    <mergeCell ref="D31:D32"/>
    <mergeCell ref="D34:D35"/>
    <mergeCell ref="C47:C48"/>
    <mergeCell ref="E47:E48"/>
    <mergeCell ref="C50:C51"/>
    <mergeCell ref="E50:E51"/>
    <mergeCell ref="D50:D51"/>
    <mergeCell ref="C53:C54"/>
    <mergeCell ref="E53:E54"/>
    <mergeCell ref="C56:C57"/>
    <mergeCell ref="E56:E57"/>
    <mergeCell ref="D56:D57"/>
    <mergeCell ref="D53:D54"/>
    <mergeCell ref="J113:J114"/>
    <mergeCell ref="B116:B117"/>
    <mergeCell ref="C116:C117"/>
    <mergeCell ref="E116:E117"/>
    <mergeCell ref="F116:F117"/>
    <mergeCell ref="J116:J117"/>
    <mergeCell ref="B113:B114"/>
    <mergeCell ref="C113:C114"/>
    <mergeCell ref="E113:E114"/>
    <mergeCell ref="F113:F114"/>
    <mergeCell ref="B56:B57"/>
    <mergeCell ref="B59:B60"/>
    <mergeCell ref="C59:C60"/>
    <mergeCell ref="E59:E60"/>
    <mergeCell ref="D59:D60"/>
    <mergeCell ref="B47:B48"/>
    <mergeCell ref="B50:B51"/>
    <mergeCell ref="B53:B54"/>
    <mergeCell ref="B6:B7"/>
    <mergeCell ref="B9:B10"/>
    <mergeCell ref="B12:B13"/>
    <mergeCell ref="B15:B16"/>
    <mergeCell ref="B44:B45"/>
    <mergeCell ref="B4:B5"/>
    <mergeCell ref="J4:M4"/>
    <mergeCell ref="C4:C5"/>
    <mergeCell ref="E4:E5"/>
    <mergeCell ref="F4:I4"/>
    <mergeCell ref="D4:D5"/>
    <mergeCell ref="J110:J111"/>
    <mergeCell ref="F50:F51"/>
    <mergeCell ref="F31:F32"/>
    <mergeCell ref="F34:F35"/>
    <mergeCell ref="J97:J98"/>
    <mergeCell ref="J101:J102"/>
    <mergeCell ref="J85:J86"/>
    <mergeCell ref="J88:J89"/>
    <mergeCell ref="J72:J73"/>
    <mergeCell ref="J75:J76"/>
    <mergeCell ref="B110:B111"/>
    <mergeCell ref="C110:C111"/>
    <mergeCell ref="E110:E111"/>
    <mergeCell ref="F110:F111"/>
    <mergeCell ref="D110:D111"/>
    <mergeCell ref="J6:J7"/>
    <mergeCell ref="J104:J105"/>
    <mergeCell ref="B107:B108"/>
    <mergeCell ref="C107:C108"/>
    <mergeCell ref="E107:E108"/>
    <mergeCell ref="F107:F108"/>
    <mergeCell ref="J107:J108"/>
    <mergeCell ref="F37:F38"/>
    <mergeCell ref="F44:F45"/>
    <mergeCell ref="F47:F48"/>
    <mergeCell ref="B104:B105"/>
    <mergeCell ref="C104:C105"/>
    <mergeCell ref="E104:E105"/>
    <mergeCell ref="F104:F105"/>
    <mergeCell ref="D104:D105"/>
    <mergeCell ref="D97:D98"/>
    <mergeCell ref="D101:D102"/>
    <mergeCell ref="B97:B98"/>
    <mergeCell ref="C97:C98"/>
    <mergeCell ref="B99:Q100"/>
    <mergeCell ref="B101:B102"/>
    <mergeCell ref="C101:C102"/>
    <mergeCell ref="E101:E102"/>
    <mergeCell ref="F101:F102"/>
    <mergeCell ref="E97:E98"/>
    <mergeCell ref="F97:F98"/>
    <mergeCell ref="J91:J92"/>
    <mergeCell ref="B94:B95"/>
    <mergeCell ref="C94:C95"/>
    <mergeCell ref="E94:E95"/>
    <mergeCell ref="F94:F95"/>
    <mergeCell ref="J94:J95"/>
    <mergeCell ref="D91:D92"/>
    <mergeCell ref="D94:D95"/>
    <mergeCell ref="B91:B92"/>
    <mergeCell ref="C91:C92"/>
    <mergeCell ref="E91:E92"/>
    <mergeCell ref="F91:F92"/>
    <mergeCell ref="D85:D86"/>
    <mergeCell ref="D88:D89"/>
    <mergeCell ref="C85:C86"/>
    <mergeCell ref="C88:C89"/>
    <mergeCell ref="E85:E86"/>
    <mergeCell ref="F85:F86"/>
    <mergeCell ref="B78:B79"/>
    <mergeCell ref="C78:C79"/>
    <mergeCell ref="E78:E79"/>
    <mergeCell ref="F78:F79"/>
    <mergeCell ref="B82:B83"/>
    <mergeCell ref="C82:C83"/>
    <mergeCell ref="E82:E83"/>
    <mergeCell ref="B31:B32"/>
    <mergeCell ref="B34:B35"/>
    <mergeCell ref="B37:B38"/>
    <mergeCell ref="C37:C38"/>
    <mergeCell ref="B40:B41"/>
    <mergeCell ref="C40:C41"/>
    <mergeCell ref="E40:E41"/>
    <mergeCell ref="E75:E76"/>
    <mergeCell ref="F75:F76"/>
    <mergeCell ref="J9:J10"/>
    <mergeCell ref="J12:J13"/>
    <mergeCell ref="J15:J16"/>
    <mergeCell ref="J18:J19"/>
    <mergeCell ref="J21:J22"/>
    <mergeCell ref="E37:E38"/>
    <mergeCell ref="E25:E26"/>
    <mergeCell ref="E72:E73"/>
    <mergeCell ref="D72:D73"/>
    <mergeCell ref="D75:D76"/>
    <mergeCell ref="B72:B73"/>
    <mergeCell ref="C72:C73"/>
    <mergeCell ref="B75:B76"/>
    <mergeCell ref="C75:C76"/>
    <mergeCell ref="F72:F73"/>
    <mergeCell ref="J66:J67"/>
    <mergeCell ref="B69:B70"/>
    <mergeCell ref="C69:C70"/>
    <mergeCell ref="E69:E70"/>
    <mergeCell ref="F69:F70"/>
    <mergeCell ref="J69:J70"/>
    <mergeCell ref="D66:D67"/>
    <mergeCell ref="D69:D70"/>
    <mergeCell ref="B66:B67"/>
    <mergeCell ref="C66:C67"/>
    <mergeCell ref="E66:E67"/>
    <mergeCell ref="F66:F67"/>
    <mergeCell ref="J59:J60"/>
    <mergeCell ref="J63:J64"/>
    <mergeCell ref="B61:Q62"/>
    <mergeCell ref="N66:N67"/>
    <mergeCell ref="B63:B64"/>
    <mergeCell ref="C63:C64"/>
    <mergeCell ref="E63:E64"/>
    <mergeCell ref="F63:F64"/>
    <mergeCell ref="D63:D64"/>
    <mergeCell ref="J47:J48"/>
    <mergeCell ref="J50:J51"/>
    <mergeCell ref="J53:J54"/>
    <mergeCell ref="J56:J57"/>
    <mergeCell ref="F53:F54"/>
    <mergeCell ref="F56:F57"/>
    <mergeCell ref="F59:F60"/>
    <mergeCell ref="F18:F19"/>
    <mergeCell ref="F21:F22"/>
    <mergeCell ref="F25:F26"/>
    <mergeCell ref="F28:F29"/>
    <mergeCell ref="B23:Q24"/>
    <mergeCell ref="B18:B19"/>
    <mergeCell ref="B21:B22"/>
    <mergeCell ref="B25:B26"/>
    <mergeCell ref="B28:B29"/>
    <mergeCell ref="C25:C26"/>
    <mergeCell ref="F6:F7"/>
    <mergeCell ref="F9:F10"/>
    <mergeCell ref="F12:F13"/>
    <mergeCell ref="F15:F16"/>
    <mergeCell ref="J37:J38"/>
    <mergeCell ref="J40:J41"/>
    <mergeCell ref="J44:J45"/>
    <mergeCell ref="J25:J26"/>
    <mergeCell ref="J28:J29"/>
    <mergeCell ref="J31:J32"/>
    <mergeCell ref="J34:J35"/>
  </mergeCells>
  <conditionalFormatting sqref="N27:N28 O25:Q41 B8:F9 J33 J36 J39 N55:N56 N6 B11:F12 N46:N47 J52 J55 J58 B49:F50 B14:F15 N44 B52:F53 B55:F56 B58:F59 B27:F28 B44:F44 B17:F18 H53:J53 H56:J56 J46 B6:F6 H15:J15 H18:J18 H59:J59 J8 N8:N9 H21:J21 J14 H25:J25 H41:I41 H28:J28 G25:G41 H30:J31 J17 J20 O6:Q22 B181:Q212 B30:F31 H32:I33 N25 H35:I36 N109:N110 B33:F34 H6:J6 H22:I22 H9:J9 G6:G22 B36:F37 B39:F40 B25:F25 H34:J34 H29:I29 H37:J37 J27 H38:I39 N39:N40 K25:M41 H26:I27 H11:J12 N30:N31 H13:I14 H16:I17 H10:I10 H19:I20 N20:N21 N33:N34 K6:M22 H7:I8 H40:J40 O44:Q60 B46:F47 H44:J44 H60:I60 H47:J47 G44:G60 H49:J50 H51:I52 H54:I55 H48:I48 H57:I58 N58:N59 K44:M60 H45:I46 N49:N50 N36:N37 N11:N12 N14:N15 N17:N18 N52:N53 B118:Q179 N84:N85 O82:Q98 J90 J93 J96 N112:N113 N63 N103:N104 J109 J112 J115 B106:F107 N101 B109:F110 B112:F113 B115:F116 B84:F85 B101:F101 H110:J110 H113:J113 J103 H72:J72 H75:J75 H116:J116 J65 N65:N66 H78:J78 J71 H82:J82 H98:I98 H85:J85 G82:G98 H87:J88 J74 J77 O63:Q79 B87:F88 H89:I90 N82 H92:I93 B20:F21 B90:F91 H63:J63 H79:I79 H66:J66 G63:G79 B93:F94 B96:F97 B82:F82 H91:J91 H86:I86 H94:J94 J84 H95:I96 N96:N97 K82:M98 H83:I84 H68:J69 N87:N88 H70:I71 H73:I74 H67:I67 H76:I77 N77:N78 N90:N91 K63:M79 H64:I65 H97:J97 O101:Q117 B103:F104 H101:J101 H117:I117 H104:J104 G101:G117 H106:J107 H108:I109 H111:I112 H105:I105 H114:I115 N115:N116 K101:M117 H102:I103 N106:N107 N93:N94 N68:N69 N71:N72 N74:N75 B65:F66 B68:F69 B71:F72 B74:F75 B63:F63 B77:F78">
    <cfRule type="expression" priority="1" dxfId="1" stopIfTrue="1">
      <formula>MOD(ROW(),2)=0</formula>
    </cfRule>
    <cfRule type="expression" priority="2" dxfId="2" stopIfTrue="1">
      <formula>MOD(ROW(),2)=1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4">
    <tabColor indexed="57"/>
  </sheetPr>
  <dimension ref="A1:AX135"/>
  <sheetViews>
    <sheetView workbookViewId="0" topLeftCell="A1">
      <pane ySplit="5" topLeftCell="BM42" activePane="bottomLeft" state="frozen"/>
      <selection pane="topLeft" activeCell="A1" sqref="A1"/>
      <selection pane="bottomLeft" activeCell="F2" sqref="F2"/>
    </sheetView>
  </sheetViews>
  <sheetFormatPr defaultColWidth="9.00390625" defaultRowHeight="12.75"/>
  <cols>
    <col min="1" max="1" width="1.75390625" style="0" customWidth="1"/>
    <col min="2" max="2" width="18.00390625" style="20" customWidth="1"/>
    <col min="3" max="3" width="19.75390625" style="20" bestFit="1" customWidth="1"/>
    <col min="4" max="4" width="16.375" style="69" bestFit="1" customWidth="1"/>
    <col min="5" max="5" width="3.75390625" style="20" customWidth="1"/>
    <col min="6" max="6" width="17.625" style="20" bestFit="1" customWidth="1"/>
    <col min="7" max="7" width="16.375" style="69" bestFit="1" customWidth="1"/>
    <col min="8" max="8" width="7.75390625" style="20" bestFit="1" customWidth="1"/>
    <col min="9" max="9" width="17.625" style="20" bestFit="1" customWidth="1"/>
    <col min="10" max="10" width="16.375" style="69" bestFit="1" customWidth="1"/>
    <col min="11" max="11" width="7.75390625" style="20" bestFit="1" customWidth="1"/>
    <col min="12" max="12" width="6.00390625" style="0" bestFit="1" customWidth="1"/>
    <col min="13" max="13" width="1.25" style="0" customWidth="1"/>
    <col min="14" max="14" width="2.125" style="0" customWidth="1"/>
    <col min="15" max="15" width="7.25390625" style="0" customWidth="1"/>
    <col min="16" max="18" width="3.00390625" style="0" customWidth="1"/>
    <col min="19" max="50" width="4.75390625" style="0" customWidth="1"/>
  </cols>
  <sheetData>
    <row r="1" spans="1:50" ht="7.5" customHeight="1">
      <c r="A1" s="2"/>
      <c r="B1" s="3"/>
      <c r="C1" s="3"/>
      <c r="D1" s="67"/>
      <c r="E1" s="3"/>
      <c r="F1" s="3"/>
      <c r="G1" s="67"/>
      <c r="H1" s="3"/>
      <c r="I1" s="3"/>
      <c r="J1" s="67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2">
      <c r="A2" s="4"/>
      <c r="B2" s="126" t="s">
        <v>317</v>
      </c>
      <c r="C2" s="94"/>
      <c r="D2" s="2"/>
      <c r="E2" s="3"/>
      <c r="F2" s="2"/>
      <c r="G2" s="79"/>
      <c r="H2" s="3"/>
      <c r="I2" s="2"/>
      <c r="J2" s="79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6" customHeight="1">
      <c r="A3" s="2"/>
      <c r="B3" s="3"/>
      <c r="C3" s="3"/>
      <c r="D3" s="67"/>
      <c r="E3" s="3"/>
      <c r="F3" s="3"/>
      <c r="G3" s="67"/>
      <c r="H3" s="3"/>
      <c r="I3" s="3"/>
      <c r="J3" s="67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1" customFormat="1" ht="12">
      <c r="A4" s="5"/>
      <c r="B4" s="297" t="s">
        <v>1062</v>
      </c>
      <c r="C4" s="294" t="s">
        <v>600</v>
      </c>
      <c r="D4" s="294"/>
      <c r="E4" s="294"/>
      <c r="F4" s="302" t="s">
        <v>427</v>
      </c>
      <c r="G4" s="303"/>
      <c r="H4" s="304"/>
      <c r="I4" s="302" t="s">
        <v>428</v>
      </c>
      <c r="J4" s="303"/>
      <c r="K4" s="304"/>
      <c r="L4" s="300" t="s">
        <v>1372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s="1" customFormat="1" ht="12">
      <c r="A5" s="5"/>
      <c r="B5" s="304"/>
      <c r="C5" s="25" t="s">
        <v>188</v>
      </c>
      <c r="D5" s="25" t="s">
        <v>187</v>
      </c>
      <c r="E5" s="25" t="s">
        <v>447</v>
      </c>
      <c r="F5" s="25" t="s">
        <v>188</v>
      </c>
      <c r="G5" s="25" t="s">
        <v>187</v>
      </c>
      <c r="H5" s="25" t="s">
        <v>451</v>
      </c>
      <c r="I5" s="25" t="s">
        <v>188</v>
      </c>
      <c r="J5" s="25" t="s">
        <v>187</v>
      </c>
      <c r="K5" s="25" t="s">
        <v>451</v>
      </c>
      <c r="L5" s="30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s="15" customFormat="1" ht="36">
      <c r="A6" s="9"/>
      <c r="B6" s="324" t="s">
        <v>318</v>
      </c>
      <c r="C6" s="93" t="s">
        <v>672</v>
      </c>
      <c r="D6" s="38" t="s">
        <v>45</v>
      </c>
      <c r="E6" s="32" t="s">
        <v>184</v>
      </c>
      <c r="F6" s="332"/>
      <c r="G6" s="333"/>
      <c r="H6" s="333"/>
      <c r="I6" s="333"/>
      <c r="J6" s="333"/>
      <c r="K6" s="334"/>
      <c r="L6" s="81"/>
      <c r="M6" s="9"/>
      <c r="N6" s="47" t="s">
        <v>514</v>
      </c>
      <c r="O6" s="53" t="s">
        <v>190</v>
      </c>
      <c r="P6" s="9"/>
      <c r="Q6" s="47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s="15" customFormat="1" ht="36">
      <c r="A7" s="9"/>
      <c r="B7" s="325"/>
      <c r="C7" s="90" t="s">
        <v>673</v>
      </c>
      <c r="D7" s="77" t="s">
        <v>46</v>
      </c>
      <c r="E7" s="87" t="s">
        <v>184</v>
      </c>
      <c r="F7" s="320"/>
      <c r="G7" s="321"/>
      <c r="H7" s="321"/>
      <c r="I7" s="321"/>
      <c r="J7" s="321"/>
      <c r="K7" s="322"/>
      <c r="L7" s="82"/>
      <c r="M7" s="9"/>
      <c r="N7" s="9"/>
      <c r="O7" s="53" t="s">
        <v>462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s="15" customFormat="1" ht="36">
      <c r="A8" s="9"/>
      <c r="B8" s="324" t="s">
        <v>319</v>
      </c>
      <c r="C8" s="93" t="s">
        <v>1440</v>
      </c>
      <c r="D8" s="95" t="s">
        <v>47</v>
      </c>
      <c r="E8" s="88" t="s">
        <v>184</v>
      </c>
      <c r="F8" s="317"/>
      <c r="G8" s="318"/>
      <c r="H8" s="318"/>
      <c r="I8" s="318"/>
      <c r="J8" s="318"/>
      <c r="K8" s="319"/>
      <c r="L8" s="81"/>
      <c r="M8" s="9"/>
      <c r="N8" s="9"/>
      <c r="O8" s="53" t="s">
        <v>190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s="15" customFormat="1" ht="36">
      <c r="A9" s="9"/>
      <c r="B9" s="325"/>
      <c r="C9" s="90" t="s">
        <v>1441</v>
      </c>
      <c r="D9" s="77" t="s">
        <v>46</v>
      </c>
      <c r="E9" s="87" t="s">
        <v>184</v>
      </c>
      <c r="F9" s="320"/>
      <c r="G9" s="321"/>
      <c r="H9" s="321"/>
      <c r="I9" s="321"/>
      <c r="J9" s="321"/>
      <c r="K9" s="322"/>
      <c r="L9" s="82"/>
      <c r="M9" s="9"/>
      <c r="N9" s="9"/>
      <c r="O9" s="53" t="s">
        <v>462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s="15" customFormat="1" ht="36">
      <c r="A10" s="9"/>
      <c r="B10" s="324" t="s">
        <v>320</v>
      </c>
      <c r="C10" s="96" t="s">
        <v>754</v>
      </c>
      <c r="D10" s="95" t="s">
        <v>832</v>
      </c>
      <c r="E10" s="88" t="s">
        <v>184</v>
      </c>
      <c r="F10" s="317"/>
      <c r="G10" s="318"/>
      <c r="H10" s="318"/>
      <c r="I10" s="318"/>
      <c r="J10" s="318"/>
      <c r="K10" s="319"/>
      <c r="L10" s="81"/>
      <c r="M10" s="9"/>
      <c r="N10" s="9"/>
      <c r="O10" s="53" t="s">
        <v>190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s="15" customFormat="1" ht="36">
      <c r="A11" s="9"/>
      <c r="B11" s="325"/>
      <c r="C11" s="97" t="s">
        <v>1853</v>
      </c>
      <c r="D11" s="77" t="s">
        <v>664</v>
      </c>
      <c r="E11" s="87" t="s">
        <v>184</v>
      </c>
      <c r="F11" s="320"/>
      <c r="G11" s="321"/>
      <c r="H11" s="321"/>
      <c r="I11" s="321"/>
      <c r="J11" s="321"/>
      <c r="K11" s="322"/>
      <c r="L11" s="82"/>
      <c r="M11" s="9"/>
      <c r="N11" s="9"/>
      <c r="O11" s="53" t="s">
        <v>462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s="15" customFormat="1" ht="36">
      <c r="A12" s="9"/>
      <c r="B12" s="324" t="s">
        <v>321</v>
      </c>
      <c r="C12" s="96" t="s">
        <v>547</v>
      </c>
      <c r="D12" s="95" t="s">
        <v>832</v>
      </c>
      <c r="E12" s="88" t="s">
        <v>184</v>
      </c>
      <c r="F12" s="317"/>
      <c r="G12" s="318"/>
      <c r="H12" s="318"/>
      <c r="I12" s="318"/>
      <c r="J12" s="318"/>
      <c r="K12" s="319"/>
      <c r="L12" s="81"/>
      <c r="M12" s="9"/>
      <c r="N12" s="9"/>
      <c r="O12" s="53" t="s">
        <v>190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s="15" customFormat="1" ht="36">
      <c r="A13" s="9"/>
      <c r="B13" s="325"/>
      <c r="C13" s="97" t="s">
        <v>548</v>
      </c>
      <c r="D13" s="77" t="s">
        <v>664</v>
      </c>
      <c r="E13" s="87" t="s">
        <v>184</v>
      </c>
      <c r="F13" s="320"/>
      <c r="G13" s="321"/>
      <c r="H13" s="321"/>
      <c r="I13" s="321"/>
      <c r="J13" s="321"/>
      <c r="K13" s="322"/>
      <c r="L13" s="82"/>
      <c r="M13" s="9"/>
      <c r="N13" s="9"/>
      <c r="O13" s="53" t="s">
        <v>462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s="15" customFormat="1" ht="36">
      <c r="A14" s="9"/>
      <c r="B14" s="324" t="s">
        <v>322</v>
      </c>
      <c r="C14" s="96" t="s">
        <v>892</v>
      </c>
      <c r="D14" s="95" t="s">
        <v>832</v>
      </c>
      <c r="E14" s="88" t="s">
        <v>184</v>
      </c>
      <c r="F14" s="317"/>
      <c r="G14" s="318"/>
      <c r="H14" s="318"/>
      <c r="I14" s="318"/>
      <c r="J14" s="318"/>
      <c r="K14" s="319"/>
      <c r="L14" s="81"/>
      <c r="M14" s="9"/>
      <c r="N14" s="9"/>
      <c r="O14" s="53" t="s">
        <v>190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s="15" customFormat="1" ht="36">
      <c r="A15" s="9"/>
      <c r="B15" s="325"/>
      <c r="C15" s="97" t="s">
        <v>891</v>
      </c>
      <c r="D15" s="77" t="s">
        <v>664</v>
      </c>
      <c r="E15" s="87" t="s">
        <v>184</v>
      </c>
      <c r="F15" s="320"/>
      <c r="G15" s="321"/>
      <c r="H15" s="321"/>
      <c r="I15" s="321"/>
      <c r="J15" s="321"/>
      <c r="K15" s="322"/>
      <c r="L15" s="82"/>
      <c r="M15" s="9"/>
      <c r="N15" s="9"/>
      <c r="O15" s="53" t="s">
        <v>462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s="15" customFormat="1" ht="36">
      <c r="A16" s="9"/>
      <c r="B16" s="324" t="s">
        <v>323</v>
      </c>
      <c r="C16" s="96" t="s">
        <v>894</v>
      </c>
      <c r="D16" s="95" t="s">
        <v>832</v>
      </c>
      <c r="E16" s="88" t="s">
        <v>184</v>
      </c>
      <c r="F16" s="317"/>
      <c r="G16" s="318"/>
      <c r="H16" s="318"/>
      <c r="I16" s="318"/>
      <c r="J16" s="318"/>
      <c r="K16" s="319"/>
      <c r="L16" s="81"/>
      <c r="M16" s="9"/>
      <c r="N16" s="9"/>
      <c r="O16" s="53" t="s">
        <v>190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s="15" customFormat="1" ht="36">
      <c r="A17" s="9"/>
      <c r="B17" s="325"/>
      <c r="C17" s="97" t="s">
        <v>893</v>
      </c>
      <c r="D17" s="77" t="s">
        <v>664</v>
      </c>
      <c r="E17" s="87" t="s">
        <v>184</v>
      </c>
      <c r="F17" s="320"/>
      <c r="G17" s="321"/>
      <c r="H17" s="321"/>
      <c r="I17" s="321"/>
      <c r="J17" s="321"/>
      <c r="K17" s="322"/>
      <c r="L17" s="82"/>
      <c r="M17" s="9"/>
      <c r="N17" s="9"/>
      <c r="O17" s="53" t="s">
        <v>462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s="15" customFormat="1" ht="3" customHeight="1">
      <c r="A18" s="9"/>
      <c r="B18" s="156"/>
      <c r="C18" s="156"/>
      <c r="D18" s="156"/>
      <c r="E18" s="157"/>
      <c r="F18" s="156"/>
      <c r="G18" s="156"/>
      <c r="H18" s="157"/>
      <c r="I18" s="156"/>
      <c r="J18" s="156"/>
      <c r="K18" s="157"/>
      <c r="L18" s="156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s="15" customFormat="1" ht="3" customHeight="1">
      <c r="A19" s="9"/>
      <c r="B19" s="158"/>
      <c r="C19" s="158"/>
      <c r="D19" s="158"/>
      <c r="E19" s="159"/>
      <c r="F19" s="158"/>
      <c r="G19" s="158"/>
      <c r="H19" s="159"/>
      <c r="I19" s="158"/>
      <c r="J19" s="158"/>
      <c r="K19" s="159"/>
      <c r="L19" s="15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s="15" customFormat="1" ht="132">
      <c r="A20" s="9"/>
      <c r="B20" s="329" t="s">
        <v>377</v>
      </c>
      <c r="C20" s="92" t="s">
        <v>339</v>
      </c>
      <c r="D20" s="76" t="s">
        <v>183</v>
      </c>
      <c r="E20" s="88" t="s">
        <v>184</v>
      </c>
      <c r="F20" s="92" t="s">
        <v>342</v>
      </c>
      <c r="G20" s="93" t="s">
        <v>155</v>
      </c>
      <c r="H20" s="71" t="s">
        <v>1065</v>
      </c>
      <c r="I20" s="92" t="s">
        <v>343</v>
      </c>
      <c r="J20" s="93" t="s">
        <v>155</v>
      </c>
      <c r="K20" s="71" t="s">
        <v>1065</v>
      </c>
      <c r="L20" s="81"/>
      <c r="M20" s="9"/>
      <c r="N20" s="9"/>
      <c r="O20" s="53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s="15" customFormat="1" ht="60">
      <c r="A21" s="9"/>
      <c r="B21" s="330"/>
      <c r="C21" s="91" t="s">
        <v>340</v>
      </c>
      <c r="D21" s="73" t="s">
        <v>1357</v>
      </c>
      <c r="E21" s="87" t="s">
        <v>184</v>
      </c>
      <c r="F21" s="91" t="s">
        <v>341</v>
      </c>
      <c r="G21" s="90" t="s">
        <v>156</v>
      </c>
      <c r="H21" s="74" t="s">
        <v>1065</v>
      </c>
      <c r="I21" s="91" t="s">
        <v>344</v>
      </c>
      <c r="J21" s="90" t="s">
        <v>156</v>
      </c>
      <c r="K21" s="74" t="s">
        <v>1065</v>
      </c>
      <c r="L21" s="8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s="15" customFormat="1" ht="60">
      <c r="A22" s="9"/>
      <c r="B22" s="323" t="s">
        <v>1433</v>
      </c>
      <c r="C22" s="92" t="s">
        <v>1434</v>
      </c>
      <c r="D22" s="38" t="s">
        <v>183</v>
      </c>
      <c r="E22" s="32" t="s">
        <v>184</v>
      </c>
      <c r="F22" s="92" t="s">
        <v>706</v>
      </c>
      <c r="G22" s="89" t="s">
        <v>157</v>
      </c>
      <c r="H22" s="71" t="s">
        <v>1065</v>
      </c>
      <c r="I22" s="92" t="s">
        <v>620</v>
      </c>
      <c r="J22" s="89" t="s">
        <v>157</v>
      </c>
      <c r="K22" s="71" t="s">
        <v>1065</v>
      </c>
      <c r="L22" s="81"/>
      <c r="M22" s="9"/>
      <c r="N22" s="47"/>
      <c r="O22" s="53" t="s">
        <v>190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s="15" customFormat="1" ht="60">
      <c r="A23" s="9"/>
      <c r="B23" s="270"/>
      <c r="C23" s="91" t="s">
        <v>1435</v>
      </c>
      <c r="D23" s="73" t="s">
        <v>1357</v>
      </c>
      <c r="E23" s="87" t="s">
        <v>184</v>
      </c>
      <c r="F23" s="91" t="s">
        <v>707</v>
      </c>
      <c r="G23" s="90" t="s">
        <v>156</v>
      </c>
      <c r="H23" s="74" t="s">
        <v>1065</v>
      </c>
      <c r="I23" s="91" t="s">
        <v>621</v>
      </c>
      <c r="J23" s="90" t="s">
        <v>156</v>
      </c>
      <c r="K23" s="74" t="s">
        <v>1065</v>
      </c>
      <c r="L23" s="82"/>
      <c r="M23" s="9"/>
      <c r="N23" s="155" t="s">
        <v>514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s="15" customFormat="1" ht="60">
      <c r="A24" s="9"/>
      <c r="B24" s="323" t="s">
        <v>673</v>
      </c>
      <c r="C24" s="92" t="s">
        <v>1436</v>
      </c>
      <c r="D24" s="38" t="s">
        <v>183</v>
      </c>
      <c r="E24" s="32" t="s">
        <v>184</v>
      </c>
      <c r="F24" s="92" t="s">
        <v>604</v>
      </c>
      <c r="G24" s="89" t="s">
        <v>157</v>
      </c>
      <c r="H24" s="71" t="s">
        <v>1065</v>
      </c>
      <c r="I24" s="92" t="s">
        <v>605</v>
      </c>
      <c r="J24" s="89" t="s">
        <v>157</v>
      </c>
      <c r="K24" s="71" t="s">
        <v>1065</v>
      </c>
      <c r="L24" s="81"/>
      <c r="M24" s="9"/>
      <c r="N24" s="9"/>
      <c r="O24" s="53" t="s">
        <v>462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s="15" customFormat="1" ht="60">
      <c r="A25" s="9"/>
      <c r="B25" s="270"/>
      <c r="C25" s="91" t="s">
        <v>1437</v>
      </c>
      <c r="D25" s="73" t="s">
        <v>1357</v>
      </c>
      <c r="E25" s="87" t="s">
        <v>184</v>
      </c>
      <c r="F25" s="91" t="s">
        <v>606</v>
      </c>
      <c r="G25" s="90" t="s">
        <v>156</v>
      </c>
      <c r="H25" s="74" t="s">
        <v>1065</v>
      </c>
      <c r="I25" s="91" t="s">
        <v>607</v>
      </c>
      <c r="J25" s="90" t="s">
        <v>156</v>
      </c>
      <c r="K25" s="74" t="s">
        <v>1065</v>
      </c>
      <c r="L25" s="8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s="15" customFormat="1" ht="3" customHeight="1">
      <c r="A26" s="9"/>
      <c r="B26" s="156"/>
      <c r="C26" s="156"/>
      <c r="D26" s="156"/>
      <c r="E26" s="157"/>
      <c r="F26" s="156"/>
      <c r="G26" s="156"/>
      <c r="H26" s="157"/>
      <c r="I26" s="156"/>
      <c r="J26" s="156"/>
      <c r="K26" s="157"/>
      <c r="L26" s="156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s="15" customFormat="1" ht="3" customHeight="1">
      <c r="A27" s="9"/>
      <c r="B27" s="158"/>
      <c r="C27" s="158"/>
      <c r="D27" s="158"/>
      <c r="E27" s="159"/>
      <c r="F27" s="158"/>
      <c r="G27" s="158"/>
      <c r="H27" s="159"/>
      <c r="I27" s="158"/>
      <c r="J27" s="158"/>
      <c r="K27" s="159"/>
      <c r="L27" s="15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s="15" customFormat="1" ht="48">
      <c r="A28" s="9"/>
      <c r="B28" s="76" t="s">
        <v>359</v>
      </c>
      <c r="C28" s="326" t="s">
        <v>124</v>
      </c>
      <c r="D28" s="326" t="s">
        <v>399</v>
      </c>
      <c r="E28" s="259" t="s">
        <v>184</v>
      </c>
      <c r="F28" s="259" t="s">
        <v>197</v>
      </c>
      <c r="G28" s="259" t="s">
        <v>197</v>
      </c>
      <c r="H28" s="328" t="s">
        <v>197</v>
      </c>
      <c r="I28" s="259" t="s">
        <v>197</v>
      </c>
      <c r="J28" s="259" t="s">
        <v>197</v>
      </c>
      <c r="K28" s="328" t="s">
        <v>197</v>
      </c>
      <c r="L28" s="27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s="15" customFormat="1" ht="48">
      <c r="A29" s="9"/>
      <c r="B29" s="73" t="s">
        <v>360</v>
      </c>
      <c r="C29" s="327"/>
      <c r="D29" s="327"/>
      <c r="E29" s="260"/>
      <c r="F29" s="260"/>
      <c r="G29" s="260"/>
      <c r="H29" s="282"/>
      <c r="I29" s="260"/>
      <c r="J29" s="260"/>
      <c r="K29" s="282"/>
      <c r="L29" s="280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s="15" customFormat="1" ht="156">
      <c r="A30" s="9"/>
      <c r="B30" s="323" t="s">
        <v>450</v>
      </c>
      <c r="C30" s="76" t="s">
        <v>705</v>
      </c>
      <c r="D30" s="76" t="s">
        <v>1358</v>
      </c>
      <c r="E30" s="88" t="s">
        <v>184</v>
      </c>
      <c r="F30" s="76" t="s">
        <v>613</v>
      </c>
      <c r="G30" s="93" t="s">
        <v>155</v>
      </c>
      <c r="H30" s="71" t="s">
        <v>1065</v>
      </c>
      <c r="I30" s="76" t="s">
        <v>444</v>
      </c>
      <c r="J30" s="93" t="s">
        <v>560</v>
      </c>
      <c r="K30" s="71" t="s">
        <v>1065</v>
      </c>
      <c r="L30" s="83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s="15" customFormat="1" ht="60">
      <c r="A31" s="9"/>
      <c r="B31" s="331"/>
      <c r="C31" s="73" t="s">
        <v>485</v>
      </c>
      <c r="D31" s="73" t="s">
        <v>191</v>
      </c>
      <c r="E31" s="87" t="s">
        <v>184</v>
      </c>
      <c r="F31" s="73" t="s">
        <v>484</v>
      </c>
      <c r="G31" s="90" t="s">
        <v>156</v>
      </c>
      <c r="H31" s="74" t="s">
        <v>1065</v>
      </c>
      <c r="I31" s="73" t="s">
        <v>486</v>
      </c>
      <c r="J31" s="90" t="s">
        <v>559</v>
      </c>
      <c r="K31" s="74" t="s">
        <v>1065</v>
      </c>
      <c r="L31" s="8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s="15" customFormat="1" ht="3" customHeight="1">
      <c r="A32" s="9"/>
      <c r="B32" s="149"/>
      <c r="C32" s="149"/>
      <c r="D32" s="149"/>
      <c r="E32" s="160"/>
      <c r="F32" s="149"/>
      <c r="G32" s="149"/>
      <c r="H32" s="160"/>
      <c r="I32" s="149"/>
      <c r="J32" s="149"/>
      <c r="K32" s="160"/>
      <c r="L32" s="14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s="15" customFormat="1" ht="3" customHeight="1">
      <c r="A33" s="9"/>
      <c r="B33" s="150"/>
      <c r="C33" s="150"/>
      <c r="D33" s="150"/>
      <c r="E33" s="161"/>
      <c r="F33" s="150"/>
      <c r="G33" s="150"/>
      <c r="H33" s="161"/>
      <c r="I33" s="150"/>
      <c r="J33" s="150"/>
      <c r="K33" s="161"/>
      <c r="L33" s="15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s="15" customFormat="1" ht="48">
      <c r="A34" s="9"/>
      <c r="B34" s="76" t="s">
        <v>1642</v>
      </c>
      <c r="C34" s="326" t="s">
        <v>1743</v>
      </c>
      <c r="D34" s="326" t="s">
        <v>626</v>
      </c>
      <c r="E34" s="259" t="s">
        <v>184</v>
      </c>
      <c r="F34" s="259" t="s">
        <v>197</v>
      </c>
      <c r="G34" s="259" t="s">
        <v>197</v>
      </c>
      <c r="H34" s="328" t="s">
        <v>197</v>
      </c>
      <c r="I34" s="259" t="s">
        <v>197</v>
      </c>
      <c r="J34" s="259" t="s">
        <v>197</v>
      </c>
      <c r="K34" s="328" t="s">
        <v>197</v>
      </c>
      <c r="L34" s="27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s="15" customFormat="1" ht="48">
      <c r="A35" s="9"/>
      <c r="B35" s="73" t="s">
        <v>1634</v>
      </c>
      <c r="C35" s="327"/>
      <c r="D35" s="327"/>
      <c r="E35" s="260"/>
      <c r="F35" s="260"/>
      <c r="G35" s="260"/>
      <c r="H35" s="282"/>
      <c r="I35" s="260"/>
      <c r="J35" s="260"/>
      <c r="K35" s="282"/>
      <c r="L35" s="280"/>
      <c r="M35" s="9"/>
      <c r="N35" s="47" t="s">
        <v>514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s="15" customFormat="1" ht="156">
      <c r="A36" s="9"/>
      <c r="B36" s="323" t="s">
        <v>557</v>
      </c>
      <c r="C36" s="76" t="s">
        <v>1891</v>
      </c>
      <c r="D36" s="76" t="s">
        <v>1358</v>
      </c>
      <c r="E36" s="88" t="s">
        <v>184</v>
      </c>
      <c r="F36" s="92" t="s">
        <v>1892</v>
      </c>
      <c r="G36" s="93" t="s">
        <v>155</v>
      </c>
      <c r="H36" s="71" t="s">
        <v>1065</v>
      </c>
      <c r="I36" s="92" t="s">
        <v>1896</v>
      </c>
      <c r="J36" s="93" t="s">
        <v>558</v>
      </c>
      <c r="K36" s="71" t="s">
        <v>1065</v>
      </c>
      <c r="L36" s="83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s="15" customFormat="1" ht="60">
      <c r="A37" s="9"/>
      <c r="B37" s="270"/>
      <c r="C37" s="73" t="s">
        <v>1893</v>
      </c>
      <c r="D37" s="73" t="s">
        <v>191</v>
      </c>
      <c r="E37" s="87" t="s">
        <v>184</v>
      </c>
      <c r="F37" s="91" t="s">
        <v>1894</v>
      </c>
      <c r="G37" s="90" t="s">
        <v>156</v>
      </c>
      <c r="H37" s="74" t="s">
        <v>1065</v>
      </c>
      <c r="I37" s="91" t="s">
        <v>1895</v>
      </c>
      <c r="J37" s="90" t="s">
        <v>559</v>
      </c>
      <c r="K37" s="74" t="s">
        <v>1065</v>
      </c>
      <c r="L37" s="82"/>
      <c r="M37" s="9"/>
      <c r="N37" s="47" t="s">
        <v>514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s="15" customFormat="1" ht="3" customHeight="1">
      <c r="A38" s="9"/>
      <c r="B38" s="149"/>
      <c r="C38" s="149"/>
      <c r="D38" s="149"/>
      <c r="E38" s="160"/>
      <c r="F38" s="149"/>
      <c r="G38" s="149"/>
      <c r="H38" s="160"/>
      <c r="I38" s="149"/>
      <c r="J38" s="149"/>
      <c r="K38" s="160"/>
      <c r="L38" s="14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s="15" customFormat="1" ht="3" customHeight="1">
      <c r="A39" s="9"/>
      <c r="B39" s="150"/>
      <c r="C39" s="150"/>
      <c r="D39" s="150"/>
      <c r="E39" s="161"/>
      <c r="F39" s="150"/>
      <c r="G39" s="150"/>
      <c r="H39" s="161"/>
      <c r="I39" s="150"/>
      <c r="J39" s="150"/>
      <c r="K39" s="161"/>
      <c r="L39" s="150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s="15" customFormat="1" ht="48">
      <c r="A40" s="9"/>
      <c r="B40" s="76" t="s">
        <v>1635</v>
      </c>
      <c r="C40" s="326" t="s">
        <v>1744</v>
      </c>
      <c r="D40" s="326" t="s">
        <v>627</v>
      </c>
      <c r="E40" s="259" t="s">
        <v>184</v>
      </c>
      <c r="F40" s="259" t="s">
        <v>197</v>
      </c>
      <c r="G40" s="259" t="s">
        <v>197</v>
      </c>
      <c r="H40" s="328" t="s">
        <v>197</v>
      </c>
      <c r="I40" s="259" t="s">
        <v>197</v>
      </c>
      <c r="J40" s="259" t="s">
        <v>197</v>
      </c>
      <c r="K40" s="328" t="s">
        <v>197</v>
      </c>
      <c r="L40" s="27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s="15" customFormat="1" ht="48">
      <c r="A41" s="9"/>
      <c r="B41" s="73" t="s">
        <v>1636</v>
      </c>
      <c r="C41" s="327"/>
      <c r="D41" s="327"/>
      <c r="E41" s="260"/>
      <c r="F41" s="260"/>
      <c r="G41" s="260"/>
      <c r="H41" s="282"/>
      <c r="I41" s="260"/>
      <c r="J41" s="260"/>
      <c r="K41" s="282"/>
      <c r="L41" s="28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s="15" customFormat="1" ht="156">
      <c r="A42" s="9"/>
      <c r="B42" s="323" t="s">
        <v>1745</v>
      </c>
      <c r="C42" s="76" t="s">
        <v>1897</v>
      </c>
      <c r="D42" s="76" t="s">
        <v>1704</v>
      </c>
      <c r="E42" s="88" t="s">
        <v>184</v>
      </c>
      <c r="F42" s="92" t="s">
        <v>6</v>
      </c>
      <c r="G42" s="93" t="s">
        <v>155</v>
      </c>
      <c r="H42" s="71" t="s">
        <v>1065</v>
      </c>
      <c r="I42" s="92" t="s">
        <v>8</v>
      </c>
      <c r="J42" s="93" t="s">
        <v>560</v>
      </c>
      <c r="K42" s="71" t="s">
        <v>1065</v>
      </c>
      <c r="L42" s="83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s="15" customFormat="1" ht="60">
      <c r="A43" s="9"/>
      <c r="B43" s="270"/>
      <c r="C43" s="73" t="s">
        <v>1898</v>
      </c>
      <c r="D43" s="73" t="s">
        <v>191</v>
      </c>
      <c r="E43" s="87" t="s">
        <v>184</v>
      </c>
      <c r="F43" s="91" t="s">
        <v>7</v>
      </c>
      <c r="G43" s="90" t="s">
        <v>156</v>
      </c>
      <c r="H43" s="74" t="s">
        <v>1065</v>
      </c>
      <c r="I43" s="91" t="s">
        <v>9</v>
      </c>
      <c r="J43" s="90" t="s">
        <v>561</v>
      </c>
      <c r="K43" s="74" t="s">
        <v>1065</v>
      </c>
      <c r="L43" s="8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s="15" customFormat="1" ht="3" customHeight="1">
      <c r="A44" s="9"/>
      <c r="B44" s="156"/>
      <c r="C44" s="156"/>
      <c r="D44" s="156"/>
      <c r="E44" s="157"/>
      <c r="F44" s="156"/>
      <c r="G44" s="156"/>
      <c r="H44" s="157"/>
      <c r="I44" s="156"/>
      <c r="J44" s="156"/>
      <c r="K44" s="157"/>
      <c r="L44" s="156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s="15" customFormat="1" ht="3" customHeight="1">
      <c r="A45" s="9"/>
      <c r="B45" s="158"/>
      <c r="C45" s="158"/>
      <c r="D45" s="158"/>
      <c r="E45" s="159"/>
      <c r="F45" s="158"/>
      <c r="G45" s="158"/>
      <c r="H45" s="159"/>
      <c r="I45" s="158"/>
      <c r="J45" s="158"/>
      <c r="K45" s="159"/>
      <c r="L45" s="158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s="15" customFormat="1" ht="48">
      <c r="A46" s="9"/>
      <c r="B46" s="76" t="s">
        <v>1160</v>
      </c>
      <c r="C46" s="335" t="s">
        <v>331</v>
      </c>
      <c r="D46" s="335"/>
      <c r="E46" s="259"/>
      <c r="F46" s="21"/>
      <c r="G46" s="36"/>
      <c r="H46" s="26"/>
      <c r="I46" s="21"/>
      <c r="J46" s="36"/>
      <c r="K46" s="26"/>
      <c r="L46" s="21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s="15" customFormat="1" ht="48">
      <c r="A47" s="9"/>
      <c r="B47" s="38" t="s">
        <v>1159</v>
      </c>
      <c r="C47" s="338"/>
      <c r="D47" s="336"/>
      <c r="E47" s="260"/>
      <c r="F47" s="26"/>
      <c r="G47" s="36"/>
      <c r="H47" s="26"/>
      <c r="I47" s="26"/>
      <c r="J47" s="36"/>
      <c r="K47" s="26"/>
      <c r="L47" s="21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s="15" customFormat="1" ht="3" customHeight="1">
      <c r="A48" s="9"/>
      <c r="B48" s="149"/>
      <c r="C48" s="149"/>
      <c r="D48" s="149"/>
      <c r="E48" s="160"/>
      <c r="F48" s="149"/>
      <c r="G48" s="149"/>
      <c r="H48" s="160"/>
      <c r="I48" s="149"/>
      <c r="J48" s="149"/>
      <c r="K48" s="160"/>
      <c r="L48" s="14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s="15" customFormat="1" ht="3" customHeight="1">
      <c r="A49" s="9"/>
      <c r="B49" s="150"/>
      <c r="C49" s="150"/>
      <c r="D49" s="150"/>
      <c r="E49" s="161"/>
      <c r="F49" s="150"/>
      <c r="G49" s="150"/>
      <c r="H49" s="161"/>
      <c r="I49" s="150"/>
      <c r="J49" s="150"/>
      <c r="K49" s="161"/>
      <c r="L49" s="150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s="15" customFormat="1" ht="48">
      <c r="A50" s="9"/>
      <c r="B50" s="92" t="s">
        <v>1161</v>
      </c>
      <c r="C50" s="335" t="s">
        <v>332</v>
      </c>
      <c r="D50" s="335" t="s">
        <v>1705</v>
      </c>
      <c r="E50" s="259" t="s">
        <v>1703</v>
      </c>
      <c r="F50" s="26"/>
      <c r="G50" s="36"/>
      <c r="H50" s="26"/>
      <c r="I50" s="26"/>
      <c r="J50" s="36"/>
      <c r="K50" s="26"/>
      <c r="L50" s="21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s="15" customFormat="1" ht="48">
      <c r="A51" s="9"/>
      <c r="B51" s="91" t="s">
        <v>1162</v>
      </c>
      <c r="C51" s="338"/>
      <c r="D51" s="336"/>
      <c r="E51" s="260"/>
      <c r="F51" s="26"/>
      <c r="G51" s="36"/>
      <c r="H51" s="26"/>
      <c r="I51" s="26"/>
      <c r="J51" s="36"/>
      <c r="K51" s="26"/>
      <c r="L51" s="21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s="15" customFormat="1" ht="3" customHeight="1">
      <c r="A52" s="9"/>
      <c r="B52" s="149"/>
      <c r="C52" s="149"/>
      <c r="D52" s="149"/>
      <c r="E52" s="160"/>
      <c r="F52" s="149"/>
      <c r="G52" s="149"/>
      <c r="H52" s="160"/>
      <c r="I52" s="149"/>
      <c r="J52" s="149"/>
      <c r="K52" s="160"/>
      <c r="L52" s="14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s="15" customFormat="1" ht="3" customHeight="1">
      <c r="A53" s="9"/>
      <c r="B53" s="150"/>
      <c r="C53" s="150"/>
      <c r="D53" s="150"/>
      <c r="E53" s="161"/>
      <c r="F53" s="150"/>
      <c r="G53" s="150"/>
      <c r="H53" s="161"/>
      <c r="I53" s="150"/>
      <c r="J53" s="150"/>
      <c r="K53" s="161"/>
      <c r="L53" s="150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s="15" customFormat="1" ht="48">
      <c r="A54" s="9"/>
      <c r="B54" s="92" t="s">
        <v>1163</v>
      </c>
      <c r="C54" s="337"/>
      <c r="D54" s="335"/>
      <c r="E54" s="259"/>
      <c r="F54" s="26"/>
      <c r="G54" s="36"/>
      <c r="H54" s="26"/>
      <c r="I54" s="26"/>
      <c r="J54" s="36"/>
      <c r="K54" s="26"/>
      <c r="L54" s="21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s="15" customFormat="1" ht="48">
      <c r="A55" s="9"/>
      <c r="B55" s="30" t="s">
        <v>1164</v>
      </c>
      <c r="C55" s="338"/>
      <c r="D55" s="336"/>
      <c r="E55" s="260"/>
      <c r="F55" s="26"/>
      <c r="G55" s="36"/>
      <c r="H55" s="26"/>
      <c r="I55" s="26"/>
      <c r="J55" s="36"/>
      <c r="K55" s="26"/>
      <c r="L55" s="21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s="15" customFormat="1" ht="3" customHeight="1">
      <c r="A56" s="9"/>
      <c r="B56" s="156"/>
      <c r="C56" s="156"/>
      <c r="D56" s="156"/>
      <c r="E56" s="157"/>
      <c r="F56" s="156"/>
      <c r="G56" s="156"/>
      <c r="H56" s="157"/>
      <c r="I56" s="156"/>
      <c r="J56" s="156"/>
      <c r="K56" s="157"/>
      <c r="L56" s="156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s="15" customFormat="1" ht="3" customHeight="1">
      <c r="A57" s="9"/>
      <c r="B57" s="158"/>
      <c r="C57" s="158"/>
      <c r="D57" s="158"/>
      <c r="E57" s="159"/>
      <c r="F57" s="158"/>
      <c r="G57" s="158"/>
      <c r="H57" s="159"/>
      <c r="I57" s="158"/>
      <c r="J57" s="158"/>
      <c r="K57" s="159"/>
      <c r="L57" s="158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s="15" customFormat="1" ht="14.25" customHeight="1">
      <c r="A58" s="9"/>
      <c r="B58" s="36"/>
      <c r="C58" s="36"/>
      <c r="D58" s="36"/>
      <c r="E58" s="26"/>
      <c r="F58" s="26"/>
      <c r="G58" s="36"/>
      <c r="H58" s="26"/>
      <c r="I58" s="26"/>
      <c r="J58" s="36"/>
      <c r="K58" s="26"/>
      <c r="L58" s="2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s="15" customFormat="1" ht="14.25" customHeight="1">
      <c r="A59" s="9"/>
      <c r="B59" s="36"/>
      <c r="C59" s="36"/>
      <c r="D59" s="36"/>
      <c r="E59" s="26"/>
      <c r="F59" s="26"/>
      <c r="G59" s="36"/>
      <c r="H59" s="26"/>
      <c r="I59" s="26"/>
      <c r="J59" s="36"/>
      <c r="K59" s="26"/>
      <c r="L59" s="21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s="15" customFormat="1" ht="14.25" customHeight="1">
      <c r="A60" s="9"/>
      <c r="B60" s="36"/>
      <c r="C60" s="36"/>
      <c r="D60" s="36"/>
      <c r="E60" s="26"/>
      <c r="F60" s="26"/>
      <c r="G60" s="36"/>
      <c r="H60" s="26"/>
      <c r="I60" s="26"/>
      <c r="J60" s="36"/>
      <c r="K60" s="26"/>
      <c r="L60" s="21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s="15" customFormat="1" ht="14.25" customHeight="1">
      <c r="A61" s="9"/>
      <c r="B61" s="36"/>
      <c r="C61" s="36"/>
      <c r="D61" s="36"/>
      <c r="E61" s="26"/>
      <c r="F61" s="26"/>
      <c r="G61" s="36"/>
      <c r="H61" s="26"/>
      <c r="I61" s="26"/>
      <c r="J61" s="36"/>
      <c r="K61" s="26"/>
      <c r="L61" s="21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s="15" customFormat="1" ht="14.25" customHeight="1">
      <c r="A62" s="9"/>
      <c r="B62" s="36"/>
      <c r="C62" s="36"/>
      <c r="D62" s="36"/>
      <c r="E62" s="26"/>
      <c r="F62" s="26"/>
      <c r="G62" s="36"/>
      <c r="H62" s="26"/>
      <c r="I62" s="26"/>
      <c r="J62" s="36"/>
      <c r="K62" s="26"/>
      <c r="L62" s="21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s="15" customFormat="1" ht="14.25" customHeight="1">
      <c r="A63" s="9"/>
      <c r="B63" s="36"/>
      <c r="C63" s="36"/>
      <c r="D63" s="36"/>
      <c r="E63" s="26"/>
      <c r="F63" s="26"/>
      <c r="G63" s="36"/>
      <c r="H63" s="26"/>
      <c r="I63" s="26"/>
      <c r="J63" s="36"/>
      <c r="K63" s="26"/>
      <c r="L63" s="21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s="15" customFormat="1" ht="14.25" customHeight="1">
      <c r="A64" s="9"/>
      <c r="B64" s="36"/>
      <c r="C64" s="36" t="s">
        <v>854</v>
      </c>
      <c r="D64" s="36" t="s">
        <v>853</v>
      </c>
      <c r="E64" s="26"/>
      <c r="F64" s="21"/>
      <c r="G64" s="36"/>
      <c r="H64" s="26"/>
      <c r="I64" s="21"/>
      <c r="J64" s="36"/>
      <c r="K64" s="26"/>
      <c r="L64" s="21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s="15" customFormat="1" ht="48">
      <c r="A65" s="9"/>
      <c r="B65" s="36"/>
      <c r="C65" s="36"/>
      <c r="D65" s="37" t="s">
        <v>952</v>
      </c>
      <c r="E65" s="26"/>
      <c r="F65" s="26"/>
      <c r="G65" s="36"/>
      <c r="H65" s="26"/>
      <c r="I65" s="26"/>
      <c r="J65" s="36"/>
      <c r="K65" s="26"/>
      <c r="L65" s="21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s="15" customFormat="1" ht="6" customHeight="1">
      <c r="A66" s="9"/>
      <c r="B66" s="204"/>
      <c r="C66" s="204"/>
      <c r="D66" s="204"/>
      <c r="E66" s="42"/>
      <c r="F66" s="42"/>
      <c r="G66" s="204"/>
      <c r="H66" s="42"/>
      <c r="I66" s="42"/>
      <c r="J66" s="204"/>
      <c r="K66" s="42"/>
      <c r="L66" s="21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s="15" customFormat="1" ht="14.25" customHeight="1">
      <c r="A67" s="9"/>
      <c r="B67" s="36"/>
      <c r="C67" s="36"/>
      <c r="D67" s="36"/>
      <c r="E67" s="26"/>
      <c r="F67" s="26"/>
      <c r="G67" s="36"/>
      <c r="H67" s="26"/>
      <c r="I67" s="26"/>
      <c r="J67" s="36"/>
      <c r="K67" s="26"/>
      <c r="L67" s="21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s="15" customFormat="1" ht="14.25" customHeight="1">
      <c r="A68" s="9"/>
      <c r="B68" s="36"/>
      <c r="C68" s="36"/>
      <c r="D68" s="36"/>
      <c r="E68" s="26"/>
      <c r="F68" s="26"/>
      <c r="G68" s="36"/>
      <c r="H68" s="26"/>
      <c r="I68" s="26"/>
      <c r="J68" s="36"/>
      <c r="K68" s="26"/>
      <c r="L68" s="21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s="15" customFormat="1" ht="14.25" customHeight="1">
      <c r="A69" s="9"/>
      <c r="B69" s="36"/>
      <c r="C69" s="36"/>
      <c r="D69" s="36"/>
      <c r="E69" s="26"/>
      <c r="F69" s="26"/>
      <c r="G69" s="36"/>
      <c r="H69" s="26"/>
      <c r="I69" s="26"/>
      <c r="J69" s="36"/>
      <c r="K69" s="26"/>
      <c r="L69" s="21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s="15" customFormat="1" ht="14.25" customHeight="1">
      <c r="A70" s="9"/>
      <c r="B70" s="36"/>
      <c r="C70" s="36"/>
      <c r="D70" s="36"/>
      <c r="E70" s="26"/>
      <c r="F70" s="26"/>
      <c r="G70" s="36"/>
      <c r="H70" s="26"/>
      <c r="I70" s="26"/>
      <c r="J70" s="36"/>
      <c r="K70" s="26"/>
      <c r="L70" s="21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s="15" customFormat="1" ht="14.25" customHeight="1">
      <c r="A71" s="9"/>
      <c r="B71" s="36"/>
      <c r="C71" s="36"/>
      <c r="D71" s="36"/>
      <c r="E71" s="26"/>
      <c r="F71" s="26"/>
      <c r="G71" s="36"/>
      <c r="H71" s="26"/>
      <c r="I71" s="26"/>
      <c r="J71" s="36"/>
      <c r="K71" s="26"/>
      <c r="L71" s="21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s="15" customFormat="1" ht="14.25" customHeight="1">
      <c r="A72" s="9"/>
      <c r="B72" s="36"/>
      <c r="C72" s="36"/>
      <c r="D72" s="36"/>
      <c r="E72" s="26"/>
      <c r="F72" s="26"/>
      <c r="G72" s="36"/>
      <c r="H72" s="26"/>
      <c r="I72" s="26"/>
      <c r="J72" s="36"/>
      <c r="K72" s="26"/>
      <c r="L72" s="21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s="15" customFormat="1" ht="14.25" customHeight="1">
      <c r="A73" s="9"/>
      <c r="B73" s="36"/>
      <c r="C73" s="36"/>
      <c r="D73" s="36"/>
      <c r="E73" s="26"/>
      <c r="F73" s="26"/>
      <c r="G73" s="36"/>
      <c r="H73" s="26"/>
      <c r="I73" s="26"/>
      <c r="J73" s="36"/>
      <c r="K73" s="26"/>
      <c r="L73" s="21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s="15" customFormat="1" ht="14.25" customHeight="1">
      <c r="A74" s="9"/>
      <c r="B74" s="36"/>
      <c r="C74" s="36"/>
      <c r="D74" s="36"/>
      <c r="E74" s="26"/>
      <c r="F74" s="26"/>
      <c r="G74" s="36"/>
      <c r="H74" s="26"/>
      <c r="I74" s="26"/>
      <c r="J74" s="36"/>
      <c r="K74" s="26"/>
      <c r="L74" s="21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s="15" customFormat="1" ht="14.25" customHeight="1">
      <c r="A75" s="9"/>
      <c r="B75" s="36"/>
      <c r="C75" s="36"/>
      <c r="D75" s="36"/>
      <c r="E75" s="26"/>
      <c r="F75" s="26"/>
      <c r="G75" s="36"/>
      <c r="H75" s="26"/>
      <c r="I75" s="26"/>
      <c r="J75" s="36"/>
      <c r="K75" s="26"/>
      <c r="L75" s="21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s="15" customFormat="1" ht="14.25" customHeight="1">
      <c r="A76" s="9"/>
      <c r="B76" s="36"/>
      <c r="C76" s="36"/>
      <c r="D76" s="36"/>
      <c r="E76" s="26"/>
      <c r="F76" s="26"/>
      <c r="G76" s="36"/>
      <c r="H76" s="26"/>
      <c r="I76" s="26"/>
      <c r="J76" s="36"/>
      <c r="K76" s="26"/>
      <c r="L76" s="21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s="15" customFormat="1" ht="14.25" customHeight="1">
      <c r="A77" s="9"/>
      <c r="B77" s="36"/>
      <c r="C77" s="36"/>
      <c r="D77" s="36"/>
      <c r="E77" s="26"/>
      <c r="F77" s="26"/>
      <c r="G77" s="36"/>
      <c r="H77" s="26"/>
      <c r="I77" s="26"/>
      <c r="J77" s="36"/>
      <c r="K77" s="26"/>
      <c r="L77" s="21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s="15" customFormat="1" ht="14.25" customHeight="1">
      <c r="A78" s="9"/>
      <c r="B78" s="36"/>
      <c r="C78" s="36"/>
      <c r="D78" s="36"/>
      <c r="E78" s="26"/>
      <c r="F78" s="26"/>
      <c r="G78" s="36"/>
      <c r="H78" s="26"/>
      <c r="I78" s="26"/>
      <c r="J78" s="36"/>
      <c r="K78" s="26"/>
      <c r="L78" s="21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s="15" customFormat="1" ht="14.25" customHeight="1">
      <c r="A79" s="9"/>
      <c r="B79" s="36"/>
      <c r="C79" s="36"/>
      <c r="D79" s="36"/>
      <c r="E79" s="26"/>
      <c r="F79" s="26"/>
      <c r="G79" s="36"/>
      <c r="H79" s="26"/>
      <c r="I79" s="26"/>
      <c r="J79" s="36"/>
      <c r="K79" s="26"/>
      <c r="L79" s="21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s="15" customFormat="1" ht="14.25" customHeight="1">
      <c r="A80" s="9"/>
      <c r="B80" s="36"/>
      <c r="C80" s="36"/>
      <c r="D80" s="36"/>
      <c r="E80" s="26"/>
      <c r="F80" s="26"/>
      <c r="G80" s="36"/>
      <c r="H80" s="26"/>
      <c r="I80" s="26"/>
      <c r="J80" s="36"/>
      <c r="K80" s="26"/>
      <c r="L80" s="21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s="15" customFormat="1" ht="14.25" customHeight="1">
      <c r="A81" s="9"/>
      <c r="B81" s="36"/>
      <c r="C81" s="36"/>
      <c r="D81" s="36"/>
      <c r="E81" s="26"/>
      <c r="F81" s="26"/>
      <c r="G81" s="36"/>
      <c r="H81" s="26"/>
      <c r="I81" s="26"/>
      <c r="J81" s="36"/>
      <c r="K81" s="26"/>
      <c r="L81" s="21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s="15" customFormat="1" ht="14.25" customHeight="1">
      <c r="A82" s="9"/>
      <c r="B82" s="36"/>
      <c r="C82" s="36"/>
      <c r="D82" s="36"/>
      <c r="E82" s="26"/>
      <c r="F82" s="26"/>
      <c r="G82" s="36"/>
      <c r="H82" s="26"/>
      <c r="I82" s="26"/>
      <c r="J82" s="36"/>
      <c r="K82" s="26"/>
      <c r="L82" s="21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s="15" customFormat="1" ht="14.25" customHeight="1">
      <c r="A83" s="9"/>
      <c r="B83" s="36"/>
      <c r="C83" s="36"/>
      <c r="D83" s="36"/>
      <c r="E83" s="26"/>
      <c r="F83" s="26"/>
      <c r="G83" s="36"/>
      <c r="H83" s="26"/>
      <c r="I83" s="26"/>
      <c r="J83" s="36"/>
      <c r="K83" s="26"/>
      <c r="L83" s="21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s="15" customFormat="1" ht="14.25" customHeight="1">
      <c r="A84" s="9"/>
      <c r="B84" s="36"/>
      <c r="C84" s="36"/>
      <c r="D84" s="36"/>
      <c r="E84" s="26"/>
      <c r="F84" s="26"/>
      <c r="G84" s="36"/>
      <c r="H84" s="26"/>
      <c r="I84" s="26"/>
      <c r="J84" s="36"/>
      <c r="K84" s="26"/>
      <c r="L84" s="21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s="15" customFormat="1" ht="14.25" customHeight="1">
      <c r="A85" s="9"/>
      <c r="B85" s="36"/>
      <c r="C85" s="36"/>
      <c r="D85" s="36"/>
      <c r="E85" s="26"/>
      <c r="F85" s="26"/>
      <c r="G85" s="36"/>
      <c r="H85" s="26"/>
      <c r="I85" s="26"/>
      <c r="J85" s="36"/>
      <c r="K85" s="26"/>
      <c r="L85" s="21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s="15" customFormat="1" ht="14.25" customHeight="1">
      <c r="A86" s="9"/>
      <c r="B86" s="36"/>
      <c r="C86" s="36"/>
      <c r="D86" s="36"/>
      <c r="E86" s="26"/>
      <c r="F86" s="26"/>
      <c r="G86" s="36"/>
      <c r="H86" s="26"/>
      <c r="I86" s="26"/>
      <c r="J86" s="36"/>
      <c r="K86" s="26"/>
      <c r="L86" s="21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s="15" customFormat="1" ht="6" customHeight="1">
      <c r="A87" s="9"/>
      <c r="B87" s="125"/>
      <c r="C87" s="35"/>
      <c r="D87" s="35"/>
      <c r="E87" s="45"/>
      <c r="F87" s="35"/>
      <c r="G87" s="35"/>
      <c r="H87" s="45"/>
      <c r="I87" s="35"/>
      <c r="J87" s="35"/>
      <c r="K87" s="45"/>
      <c r="L87" s="35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s="15" customFormat="1" ht="14.25" customHeight="1">
      <c r="A88" s="9"/>
      <c r="B88" s="26"/>
      <c r="C88" s="26"/>
      <c r="D88" s="36"/>
      <c r="E88" s="26"/>
      <c r="F88" s="26"/>
      <c r="G88" s="36"/>
      <c r="H88" s="26"/>
      <c r="I88" s="26"/>
      <c r="J88" s="36"/>
      <c r="K88" s="26"/>
      <c r="L88" s="21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s="15" customFormat="1" ht="14.25" customHeight="1">
      <c r="A89" s="9"/>
      <c r="B89" s="26"/>
      <c r="C89" s="26"/>
      <c r="D89" s="36"/>
      <c r="E89" s="26"/>
      <c r="F89" s="26"/>
      <c r="G89" s="36"/>
      <c r="H89" s="26"/>
      <c r="I89" s="26"/>
      <c r="J89" s="36"/>
      <c r="K89" s="26"/>
      <c r="L89" s="21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s="15" customFormat="1" ht="14.25" customHeight="1">
      <c r="A90" s="9"/>
      <c r="B90" s="26"/>
      <c r="C90" s="26"/>
      <c r="D90" s="36"/>
      <c r="E90" s="26"/>
      <c r="F90" s="26"/>
      <c r="G90" s="36"/>
      <c r="H90" s="26"/>
      <c r="I90" s="26"/>
      <c r="J90" s="36"/>
      <c r="K90" s="26"/>
      <c r="L90" s="21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s="15" customFormat="1" ht="14.25" customHeight="1">
      <c r="A91" s="9"/>
      <c r="B91" s="26"/>
      <c r="C91" s="26"/>
      <c r="D91" s="36"/>
      <c r="E91" s="26"/>
      <c r="F91" s="26"/>
      <c r="G91" s="36"/>
      <c r="H91" s="26"/>
      <c r="I91" s="26"/>
      <c r="J91" s="36"/>
      <c r="K91" s="26"/>
      <c r="L91" s="21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s="15" customFormat="1" ht="14.25" customHeight="1">
      <c r="A92" s="9"/>
      <c r="B92" s="26"/>
      <c r="C92" s="26"/>
      <c r="D92" s="36"/>
      <c r="E92" s="26"/>
      <c r="F92" s="26"/>
      <c r="G92" s="36"/>
      <c r="H92" s="26"/>
      <c r="I92" s="26"/>
      <c r="J92" s="36"/>
      <c r="K92" s="26"/>
      <c r="L92" s="21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s="15" customFormat="1" ht="14.25" customHeight="1">
      <c r="A93" s="9"/>
      <c r="B93" s="26"/>
      <c r="C93" s="26"/>
      <c r="D93" s="36"/>
      <c r="E93" s="26"/>
      <c r="F93" s="26"/>
      <c r="G93" s="36"/>
      <c r="H93" s="26"/>
      <c r="I93" s="26"/>
      <c r="J93" s="36"/>
      <c r="K93" s="26"/>
      <c r="L93" s="21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s="15" customFormat="1" ht="14.25" customHeight="1">
      <c r="A94" s="9"/>
      <c r="B94" s="26"/>
      <c r="C94" s="26"/>
      <c r="D94" s="36"/>
      <c r="E94" s="26"/>
      <c r="F94" s="26"/>
      <c r="G94" s="36"/>
      <c r="H94" s="26"/>
      <c r="I94" s="26"/>
      <c r="J94" s="36"/>
      <c r="K94" s="26"/>
      <c r="L94" s="21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s="15" customFormat="1" ht="14.25" customHeight="1">
      <c r="A95" s="9"/>
      <c r="B95" s="26"/>
      <c r="C95" s="26"/>
      <c r="D95" s="36"/>
      <c r="E95" s="26"/>
      <c r="F95" s="26"/>
      <c r="G95" s="36"/>
      <c r="H95" s="26"/>
      <c r="I95" s="26"/>
      <c r="J95" s="36"/>
      <c r="K95" s="26"/>
      <c r="L95" s="21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s="15" customFormat="1" ht="14.25" customHeight="1">
      <c r="A96" s="9"/>
      <c r="B96" s="26"/>
      <c r="C96" s="26"/>
      <c r="D96" s="36"/>
      <c r="E96" s="26"/>
      <c r="F96" s="26"/>
      <c r="G96" s="36"/>
      <c r="H96" s="26"/>
      <c r="I96" s="26"/>
      <c r="J96" s="36"/>
      <c r="K96" s="26"/>
      <c r="L96" s="21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s="15" customFormat="1" ht="14.25" customHeight="1">
      <c r="A97" s="9"/>
      <c r="B97" s="26"/>
      <c r="C97" s="26"/>
      <c r="D97" s="36"/>
      <c r="E97" s="26"/>
      <c r="F97" s="26"/>
      <c r="G97" s="36"/>
      <c r="H97" s="26"/>
      <c r="I97" s="26"/>
      <c r="J97" s="36"/>
      <c r="K97" s="26"/>
      <c r="L97" s="21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s="15" customFormat="1" ht="14.25" customHeight="1">
      <c r="A98" s="9"/>
      <c r="B98" s="26"/>
      <c r="C98" s="26"/>
      <c r="D98" s="36"/>
      <c r="E98" s="26"/>
      <c r="F98" s="26"/>
      <c r="G98" s="36"/>
      <c r="H98" s="26"/>
      <c r="I98" s="26"/>
      <c r="J98" s="36"/>
      <c r="K98" s="26"/>
      <c r="L98" s="21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s="15" customFormat="1" ht="14.25" customHeight="1">
      <c r="A99" s="9"/>
      <c r="B99" s="26"/>
      <c r="C99" s="26"/>
      <c r="D99" s="36"/>
      <c r="E99" s="26"/>
      <c r="F99" s="26"/>
      <c r="G99" s="36"/>
      <c r="H99" s="26"/>
      <c r="I99" s="26"/>
      <c r="J99" s="36"/>
      <c r="K99" s="26"/>
      <c r="L99" s="21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s="15" customFormat="1" ht="14.25" customHeight="1">
      <c r="A100" s="9"/>
      <c r="B100" s="26"/>
      <c r="C100" s="26"/>
      <c r="D100" s="36"/>
      <c r="E100" s="26"/>
      <c r="F100" s="26"/>
      <c r="G100" s="36"/>
      <c r="H100" s="26"/>
      <c r="I100" s="26"/>
      <c r="J100" s="36"/>
      <c r="K100" s="26"/>
      <c r="L100" s="21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s="15" customFormat="1" ht="14.25" customHeight="1">
      <c r="A101" s="9"/>
      <c r="B101" s="26"/>
      <c r="C101" s="26"/>
      <c r="D101" s="36"/>
      <c r="E101" s="26"/>
      <c r="F101" s="26"/>
      <c r="G101" s="36"/>
      <c r="H101" s="26"/>
      <c r="I101" s="26"/>
      <c r="J101" s="36"/>
      <c r="K101" s="26"/>
      <c r="L101" s="21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s="15" customFormat="1" ht="12">
      <c r="A102" s="9"/>
      <c r="B102" s="11"/>
      <c r="C102" s="11"/>
      <c r="D102" s="68"/>
      <c r="E102" s="11"/>
      <c r="F102" s="11"/>
      <c r="G102" s="68"/>
      <c r="H102" s="11"/>
      <c r="I102" s="11"/>
      <c r="J102" s="68"/>
      <c r="K102" s="11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s="15" customFormat="1" ht="12">
      <c r="A103" s="9"/>
      <c r="B103" s="11"/>
      <c r="C103" s="11"/>
      <c r="D103" s="68"/>
      <c r="E103" s="11"/>
      <c r="F103" s="11"/>
      <c r="G103" s="68"/>
      <c r="H103" s="11"/>
      <c r="I103" s="11"/>
      <c r="J103" s="68"/>
      <c r="K103" s="11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s="15" customFormat="1" ht="12">
      <c r="A104" s="9"/>
      <c r="B104" s="11"/>
      <c r="C104" s="11"/>
      <c r="D104" s="68"/>
      <c r="E104" s="11"/>
      <c r="F104" s="11"/>
      <c r="G104" s="68"/>
      <c r="H104" s="11"/>
      <c r="I104" s="11"/>
      <c r="J104" s="68"/>
      <c r="K104" s="11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s="15" customFormat="1" ht="12">
      <c r="A105" s="9"/>
      <c r="B105" s="11"/>
      <c r="C105" s="11"/>
      <c r="D105" s="68"/>
      <c r="E105" s="11"/>
      <c r="F105" s="11"/>
      <c r="G105" s="68"/>
      <c r="H105" s="11"/>
      <c r="I105" s="11"/>
      <c r="J105" s="68"/>
      <c r="K105" s="11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s="15" customFormat="1" ht="12">
      <c r="A106" s="9"/>
      <c r="B106" s="11"/>
      <c r="C106" s="11"/>
      <c r="D106" s="68"/>
      <c r="E106" s="11"/>
      <c r="F106" s="11"/>
      <c r="G106" s="68"/>
      <c r="H106" s="11"/>
      <c r="I106" s="11"/>
      <c r="J106" s="68"/>
      <c r="K106" s="11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s="15" customFormat="1" ht="12">
      <c r="A107" s="9"/>
      <c r="B107" s="11"/>
      <c r="C107" s="11"/>
      <c r="D107" s="68"/>
      <c r="E107" s="11"/>
      <c r="F107" s="11"/>
      <c r="G107" s="68"/>
      <c r="H107" s="11"/>
      <c r="I107" s="11"/>
      <c r="J107" s="68"/>
      <c r="K107" s="11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s="15" customFormat="1" ht="12">
      <c r="A108" s="9"/>
      <c r="B108" s="11"/>
      <c r="C108" s="11"/>
      <c r="D108" s="68"/>
      <c r="E108" s="11"/>
      <c r="F108" s="11"/>
      <c r="G108" s="68"/>
      <c r="H108" s="11"/>
      <c r="I108" s="11"/>
      <c r="J108" s="68"/>
      <c r="K108" s="11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s="15" customFormat="1" ht="12">
      <c r="A109" s="9"/>
      <c r="B109" s="11"/>
      <c r="C109" s="11"/>
      <c r="D109" s="68"/>
      <c r="E109" s="11"/>
      <c r="F109" s="11"/>
      <c r="G109" s="68"/>
      <c r="H109" s="11"/>
      <c r="I109" s="11"/>
      <c r="J109" s="68"/>
      <c r="K109" s="11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s="15" customFormat="1" ht="12">
      <c r="A110" s="9"/>
      <c r="B110" s="11"/>
      <c r="C110" s="11"/>
      <c r="D110" s="68"/>
      <c r="E110" s="11"/>
      <c r="F110" s="11"/>
      <c r="G110" s="68"/>
      <c r="H110" s="11"/>
      <c r="I110" s="11"/>
      <c r="J110" s="68"/>
      <c r="K110" s="11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s="15" customFormat="1" ht="12.75">
      <c r="A111" s="9"/>
      <c r="B111" s="11"/>
      <c r="C111" s="11"/>
      <c r="D111" s="68"/>
      <c r="E111" s="11"/>
      <c r="F111" s="11"/>
      <c r="G111" s="68"/>
      <c r="H111" s="11"/>
      <c r="I111" s="11"/>
      <c r="J111" s="68"/>
      <c r="K111" s="11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s="15" customFormat="1" ht="12">
      <c r="A112" s="9"/>
      <c r="B112" s="11"/>
      <c r="C112" s="11"/>
      <c r="D112" s="68"/>
      <c r="E112" s="11"/>
      <c r="F112" s="11"/>
      <c r="G112" s="68"/>
      <c r="H112" s="11"/>
      <c r="I112" s="11"/>
      <c r="J112" s="68"/>
      <c r="K112" s="11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s="15" customFormat="1" ht="12">
      <c r="A113" s="9"/>
      <c r="B113" s="11"/>
      <c r="C113" s="11"/>
      <c r="D113" s="68"/>
      <c r="E113" s="11"/>
      <c r="F113" s="11"/>
      <c r="G113" s="68"/>
      <c r="H113" s="11"/>
      <c r="I113" s="11"/>
      <c r="J113" s="68"/>
      <c r="K113" s="11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s="15" customFormat="1" ht="12">
      <c r="A114" s="9"/>
      <c r="B114" s="11"/>
      <c r="C114" s="11"/>
      <c r="D114" s="68"/>
      <c r="E114" s="11"/>
      <c r="F114" s="11"/>
      <c r="G114" s="68"/>
      <c r="H114" s="11"/>
      <c r="I114" s="11"/>
      <c r="J114" s="68"/>
      <c r="K114" s="11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s="15" customFormat="1" ht="12">
      <c r="A115" s="9"/>
      <c r="B115" s="11"/>
      <c r="C115" s="11"/>
      <c r="D115" s="68"/>
      <c r="E115" s="11"/>
      <c r="F115" s="11"/>
      <c r="G115" s="68"/>
      <c r="H115" s="11"/>
      <c r="I115" s="11"/>
      <c r="J115" s="68"/>
      <c r="K115" s="11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s="15" customFormat="1" ht="12">
      <c r="A116" s="9"/>
      <c r="B116" s="11"/>
      <c r="C116" s="11"/>
      <c r="D116" s="68"/>
      <c r="E116" s="11"/>
      <c r="F116" s="11"/>
      <c r="G116" s="68"/>
      <c r="H116" s="11"/>
      <c r="I116" s="11"/>
      <c r="J116" s="68"/>
      <c r="K116" s="11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s="15" customFormat="1" ht="12">
      <c r="A117" s="9"/>
      <c r="B117" s="11"/>
      <c r="C117" s="11"/>
      <c r="D117" s="68"/>
      <c r="E117" s="11"/>
      <c r="F117" s="11"/>
      <c r="G117" s="68"/>
      <c r="H117" s="11"/>
      <c r="I117" s="11"/>
      <c r="J117" s="68"/>
      <c r="K117" s="11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s="15" customFormat="1" ht="12">
      <c r="A118" s="9"/>
      <c r="B118" s="11"/>
      <c r="C118" s="11"/>
      <c r="D118" s="68"/>
      <c r="E118" s="11"/>
      <c r="F118" s="11"/>
      <c r="G118" s="68"/>
      <c r="H118" s="11"/>
      <c r="I118" s="11"/>
      <c r="J118" s="68"/>
      <c r="K118" s="11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s="15" customFormat="1" ht="12">
      <c r="A119" s="9"/>
      <c r="B119" s="11"/>
      <c r="C119" s="11"/>
      <c r="D119" s="68"/>
      <c r="E119" s="11"/>
      <c r="F119" s="11"/>
      <c r="G119" s="68"/>
      <c r="H119" s="11"/>
      <c r="I119" s="11"/>
      <c r="J119" s="68"/>
      <c r="K119" s="11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s="15" customFormat="1" ht="12">
      <c r="A120" s="9"/>
      <c r="B120" s="11"/>
      <c r="C120" s="11"/>
      <c r="D120" s="68"/>
      <c r="E120" s="11"/>
      <c r="F120" s="11"/>
      <c r="G120" s="68"/>
      <c r="H120" s="11"/>
      <c r="I120" s="11"/>
      <c r="J120" s="68"/>
      <c r="K120" s="11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s="15" customFormat="1" ht="12">
      <c r="A121" s="9"/>
      <c r="B121" s="11"/>
      <c r="C121" s="11"/>
      <c r="D121" s="68"/>
      <c r="E121" s="11"/>
      <c r="F121" s="11"/>
      <c r="G121" s="68"/>
      <c r="H121" s="11"/>
      <c r="I121" s="11"/>
      <c r="J121" s="68"/>
      <c r="K121" s="11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s="15" customFormat="1" ht="12">
      <c r="A122" s="9"/>
      <c r="B122" s="11"/>
      <c r="C122" s="11"/>
      <c r="D122" s="68"/>
      <c r="E122" s="11"/>
      <c r="F122" s="11"/>
      <c r="G122" s="68"/>
      <c r="H122" s="11"/>
      <c r="I122" s="11"/>
      <c r="J122" s="68"/>
      <c r="K122" s="11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s="15" customFormat="1" ht="12">
      <c r="A123" s="9"/>
      <c r="B123" s="11"/>
      <c r="C123" s="11"/>
      <c r="D123" s="68"/>
      <c r="E123" s="11"/>
      <c r="F123" s="11"/>
      <c r="G123" s="68"/>
      <c r="H123" s="11"/>
      <c r="I123" s="11"/>
      <c r="J123" s="68"/>
      <c r="K123" s="11"/>
      <c r="L123" s="9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9"/>
      <c r="AV123" s="2"/>
      <c r="AW123" s="2"/>
      <c r="AX123" s="2"/>
    </row>
    <row r="124" spans="1:50" ht="12">
      <c r="A124" s="2"/>
      <c r="B124" s="3"/>
      <c r="C124" s="3"/>
      <c r="D124" s="67"/>
      <c r="E124" s="3"/>
      <c r="F124" s="3"/>
      <c r="G124" s="67"/>
      <c r="H124" s="3"/>
      <c r="I124" s="3"/>
      <c r="J124" s="67"/>
      <c r="K124" s="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ht="12">
      <c r="A125" s="2"/>
      <c r="B125" s="3"/>
      <c r="C125" s="3"/>
      <c r="D125" s="67"/>
      <c r="E125" s="3"/>
      <c r="F125" s="3"/>
      <c r="G125" s="67"/>
      <c r="H125" s="3"/>
      <c r="I125" s="3"/>
      <c r="J125" s="67"/>
      <c r="K125" s="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ht="12">
      <c r="A126" s="2"/>
      <c r="B126" s="3"/>
      <c r="C126" s="3"/>
      <c r="D126" s="67"/>
      <c r="E126" s="3"/>
      <c r="F126" s="3"/>
      <c r="G126" s="67"/>
      <c r="H126" s="3"/>
      <c r="I126" s="3"/>
      <c r="J126" s="67"/>
      <c r="K126" s="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ht="12">
      <c r="A127" s="2"/>
      <c r="B127" s="3"/>
      <c r="C127" s="3"/>
      <c r="D127" s="67"/>
      <c r="E127" s="3"/>
      <c r="F127" s="3"/>
      <c r="G127" s="67"/>
      <c r="H127" s="3"/>
      <c r="I127" s="3"/>
      <c r="J127" s="67"/>
      <c r="K127" s="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ht="12">
      <c r="A128" s="2"/>
      <c r="B128" s="3"/>
      <c r="C128" s="3"/>
      <c r="D128" s="67"/>
      <c r="E128" s="3"/>
      <c r="F128" s="3"/>
      <c r="G128" s="67"/>
      <c r="H128" s="3"/>
      <c r="I128" s="3"/>
      <c r="J128" s="67"/>
      <c r="K128" s="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ht="12">
      <c r="A129" s="2"/>
      <c r="B129" s="3"/>
      <c r="C129" s="3"/>
      <c r="D129" s="67"/>
      <c r="E129" s="3"/>
      <c r="F129" s="3"/>
      <c r="G129" s="67"/>
      <c r="H129" s="3"/>
      <c r="I129" s="3"/>
      <c r="J129" s="67"/>
      <c r="K129" s="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 ht="12">
      <c r="A130" s="2"/>
      <c r="B130" s="3"/>
      <c r="C130" s="3"/>
      <c r="D130" s="67"/>
      <c r="E130" s="3"/>
      <c r="F130" s="3"/>
      <c r="G130" s="67"/>
      <c r="H130" s="3"/>
      <c r="I130" s="3"/>
      <c r="J130" s="67"/>
      <c r="K130" s="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ht="12">
      <c r="A131" s="2"/>
      <c r="B131" s="3"/>
      <c r="C131" s="3"/>
      <c r="D131" s="67"/>
      <c r="E131" s="3"/>
      <c r="F131" s="3"/>
      <c r="G131" s="67"/>
      <c r="H131" s="3"/>
      <c r="I131" s="3"/>
      <c r="J131" s="67"/>
      <c r="K131" s="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ht="12">
      <c r="A132" s="2"/>
      <c r="B132" s="3"/>
      <c r="C132" s="3"/>
      <c r="D132" s="67"/>
      <c r="E132" s="3"/>
      <c r="F132" s="3"/>
      <c r="G132" s="67"/>
      <c r="H132" s="3"/>
      <c r="I132" s="3"/>
      <c r="J132" s="67"/>
      <c r="K132" s="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ht="12">
      <c r="A133" s="2"/>
      <c r="B133" s="3"/>
      <c r="C133" s="3"/>
      <c r="D133" s="67"/>
      <c r="E133" s="3"/>
      <c r="F133" s="3"/>
      <c r="G133" s="67"/>
      <c r="H133" s="3"/>
      <c r="I133" s="3"/>
      <c r="J133" s="67"/>
      <c r="K133" s="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ht="12">
      <c r="A134" s="2"/>
      <c r="B134" s="3"/>
      <c r="C134" s="3"/>
      <c r="D134" s="67"/>
      <c r="E134" s="3"/>
      <c r="F134" s="3"/>
      <c r="G134" s="67"/>
      <c r="H134" s="3"/>
      <c r="I134" s="3"/>
      <c r="J134" s="67"/>
      <c r="K134" s="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47" ht="12">
      <c r="A135" s="2"/>
      <c r="B135" s="3"/>
      <c r="C135" s="3"/>
      <c r="D135" s="67"/>
      <c r="E135" s="3"/>
      <c r="F135" s="3"/>
      <c r="G135" s="67"/>
      <c r="H135" s="3"/>
      <c r="I135" s="3"/>
      <c r="J135" s="67"/>
      <c r="K135" s="3"/>
      <c r="L135" s="2"/>
      <c r="AU135" s="2"/>
    </row>
  </sheetData>
  <mergeCells count="68">
    <mergeCell ref="B42:B43"/>
    <mergeCell ref="C54:C55"/>
    <mergeCell ref="D54:D55"/>
    <mergeCell ref="E54:E55"/>
    <mergeCell ref="C46:C47"/>
    <mergeCell ref="C50:C51"/>
    <mergeCell ref="D50:D51"/>
    <mergeCell ref="E40:E41"/>
    <mergeCell ref="E50:E51"/>
    <mergeCell ref="D46:D47"/>
    <mergeCell ref="E46:E47"/>
    <mergeCell ref="K40:K41"/>
    <mergeCell ref="K34:K35"/>
    <mergeCell ref="L40:L41"/>
    <mergeCell ref="C40:C41"/>
    <mergeCell ref="D40:D41"/>
    <mergeCell ref="F40:F41"/>
    <mergeCell ref="G40:G41"/>
    <mergeCell ref="H40:H41"/>
    <mergeCell ref="J40:J41"/>
    <mergeCell ref="I40:I41"/>
    <mergeCell ref="F4:H4"/>
    <mergeCell ref="F28:F29"/>
    <mergeCell ref="G28:G29"/>
    <mergeCell ref="H28:H29"/>
    <mergeCell ref="F6:K6"/>
    <mergeCell ref="F7:K7"/>
    <mergeCell ref="F8:K8"/>
    <mergeCell ref="F9:K9"/>
    <mergeCell ref="F12:K12"/>
    <mergeCell ref="F13:K13"/>
    <mergeCell ref="B30:B31"/>
    <mergeCell ref="B36:B37"/>
    <mergeCell ref="J28:J29"/>
    <mergeCell ref="I28:I29"/>
    <mergeCell ref="F34:F35"/>
    <mergeCell ref="G34:G35"/>
    <mergeCell ref="H34:H35"/>
    <mergeCell ref="J34:J35"/>
    <mergeCell ref="I34:I35"/>
    <mergeCell ref="D28:D29"/>
    <mergeCell ref="L4:L5"/>
    <mergeCell ref="B20:B21"/>
    <mergeCell ref="I4:K4"/>
    <mergeCell ref="C4:E4"/>
    <mergeCell ref="B4:B5"/>
    <mergeCell ref="B6:B7"/>
    <mergeCell ref="B8:B9"/>
    <mergeCell ref="B10:B11"/>
    <mergeCell ref="F10:K10"/>
    <mergeCell ref="F11:K11"/>
    <mergeCell ref="L28:L29"/>
    <mergeCell ref="C34:C35"/>
    <mergeCell ref="D34:D35"/>
    <mergeCell ref="E34:E35"/>
    <mergeCell ref="C28:C29"/>
    <mergeCell ref="E28:E29"/>
    <mergeCell ref="K28:K29"/>
    <mergeCell ref="L34:L35"/>
    <mergeCell ref="B22:B23"/>
    <mergeCell ref="B24:B25"/>
    <mergeCell ref="B12:B13"/>
    <mergeCell ref="B14:B15"/>
    <mergeCell ref="B16:B17"/>
    <mergeCell ref="F14:K14"/>
    <mergeCell ref="F15:K15"/>
    <mergeCell ref="F16:K16"/>
    <mergeCell ref="F17:K17"/>
  </mergeCells>
  <conditionalFormatting sqref="B88:L101 B58:L86 D46:E46 D50:E50 B54:C55 B50:C51 F50:L51 B46:C47 F46:L47 F54:L55 D54:E54 C40:L40 C34:L34 B34:B36 C36:L37 B28:B29 B30:L31 C28:L28 B40:B42 C42:L43 B20:L25 B16 B14 B12 B10 B8 L6:L17 B6 C6:F17">
    <cfRule type="expression" priority="1" dxfId="1" stopIfTrue="1">
      <formula>MOD(ROW(),2)=0</formula>
    </cfRule>
    <cfRule type="expression" priority="2" dxfId="2" stopIfTrue="1">
      <formula>MOD(ROW(),2)=1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ZAKK</dc:creator>
  <cp:keywords/>
  <dc:description/>
  <cp:lastModifiedBy>ZAKK</cp:lastModifiedBy>
  <cp:lastPrinted>2009-10-07T18:11:09Z</cp:lastPrinted>
  <dcterms:created xsi:type="dcterms:W3CDTF">2009-02-25T15:24:25Z</dcterms:created>
  <dcterms:modified xsi:type="dcterms:W3CDTF">2011-01-25T18:06:08Z</dcterms:modified>
  <cp:category/>
  <cp:version/>
  <cp:contentType/>
  <cp:contentStatus/>
</cp:coreProperties>
</file>