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7515" windowHeight="4965" tabRatio="668" firstSheet="9" activeTab="18"/>
  </bookViews>
  <sheets>
    <sheet name="順" sheetId="2" r:id="rId1"/>
    <sheet name="伊" sheetId="5" r:id="rId2"/>
    <sheet name="上" sheetId="6" r:id="rId3"/>
    <sheet name="北" sheetId="7" r:id="rId4"/>
    <sheet name="武" sheetId="8" r:id="rId5"/>
    <sheet name="徳" sheetId="9" r:id="rId6"/>
    <sheet name="織" sheetId="10" r:id="rId7"/>
    <sheet name="命" sheetId="21" r:id="rId8"/>
    <sheet name="傑" sheetId="1" r:id="rId9"/>
    <sheet name="与" sheetId="20" r:id="rId10"/>
    <sheet name="毛" sheetId="12" r:id="rId11"/>
    <sheet name="長" sheetId="13" r:id="rId12"/>
    <sheet name="島" sheetId="15" r:id="rId13"/>
    <sheet name="鍋" sheetId="14" r:id="rId14"/>
    <sheet name="命 (2)" sheetId="23" r:id="rId15"/>
    <sheet name="記" sheetId="17" r:id="rId16"/>
    <sheet name="Sheet1" sheetId="24" r:id="rId17"/>
    <sheet name="Sheet2" sheetId="25" r:id="rId18"/>
    <sheet name="長 (2)" sheetId="26" r:id="rId19"/>
  </sheets>
  <calcPr calcId="125725"/>
</workbook>
</file>

<file path=xl/calcChain.xml><?xml version="1.0" encoding="utf-8"?>
<calcChain xmlns="http://schemas.openxmlformats.org/spreadsheetml/2006/main">
  <c r="B23" i="26"/>
  <c r="A23"/>
  <c r="B20"/>
  <c r="A20"/>
  <c r="C20" s="1"/>
  <c r="C23" s="1"/>
  <c r="K12"/>
  <c r="I12"/>
  <c r="H12"/>
  <c r="G12"/>
  <c r="C12"/>
  <c r="C14" s="1"/>
  <c r="K11"/>
  <c r="I11"/>
  <c r="G11"/>
  <c r="H11" s="1"/>
  <c r="K10"/>
  <c r="I10"/>
  <c r="G10"/>
  <c r="H10" s="1"/>
  <c r="K9"/>
  <c r="I9"/>
  <c r="G9"/>
  <c r="H9" s="1"/>
  <c r="K8"/>
  <c r="I8"/>
  <c r="G8"/>
  <c r="H8" s="1"/>
  <c r="K7"/>
  <c r="I7"/>
  <c r="G7"/>
  <c r="H7" s="1"/>
  <c r="K6"/>
  <c r="I6"/>
  <c r="G6"/>
  <c r="H6" s="1"/>
  <c r="K5"/>
  <c r="I5"/>
  <c r="G5"/>
  <c r="H5" s="1"/>
  <c r="K4"/>
  <c r="I4"/>
  <c r="G4"/>
  <c r="H4" s="1"/>
  <c r="K3"/>
  <c r="I3"/>
  <c r="G3"/>
  <c r="H3" s="1"/>
  <c r="C16" l="1"/>
  <c r="A16"/>
  <c r="O20" i="5"/>
  <c r="O16"/>
  <c r="O9"/>
  <c r="O21"/>
  <c r="O14"/>
  <c r="O18"/>
  <c r="O8"/>
  <c r="O7"/>
  <c r="O27"/>
  <c r="O6"/>
  <c r="O5"/>
  <c r="O3"/>
  <c r="O10"/>
  <c r="O4"/>
  <c r="O17"/>
  <c r="O22"/>
  <c r="O11"/>
  <c r="O26"/>
  <c r="O25"/>
  <c r="O19"/>
  <c r="O23"/>
  <c r="O15"/>
  <c r="O24"/>
  <c r="O12"/>
  <c r="O13"/>
  <c r="N4" i="9"/>
  <c r="N8"/>
  <c r="N5"/>
  <c r="N3"/>
  <c r="N16"/>
  <c r="N15"/>
  <c r="N19"/>
  <c r="N10"/>
  <c r="N20"/>
  <c r="N2"/>
  <c r="N6"/>
  <c r="N17"/>
  <c r="N9"/>
  <c r="N11"/>
  <c r="N13"/>
  <c r="N18"/>
  <c r="N14"/>
  <c r="N12"/>
  <c r="N7"/>
  <c r="N29" i="10"/>
  <c r="N3"/>
  <c r="N7"/>
  <c r="N17"/>
  <c r="N8"/>
  <c r="N2"/>
  <c r="N16"/>
  <c r="N26"/>
  <c r="N15"/>
  <c r="N31"/>
  <c r="N23"/>
  <c r="N20"/>
  <c r="N13"/>
  <c r="N4"/>
  <c r="N11"/>
  <c r="N24"/>
  <c r="N27"/>
  <c r="N19"/>
  <c r="N28"/>
  <c r="N10"/>
  <c r="N30"/>
  <c r="N21"/>
  <c r="N5"/>
  <c r="N22"/>
  <c r="N9"/>
  <c r="N12"/>
  <c r="N25"/>
  <c r="N14"/>
  <c r="N18"/>
  <c r="N6"/>
  <c r="D33" i="8"/>
  <c r="D26"/>
  <c r="D15"/>
  <c r="D17"/>
  <c r="D12"/>
  <c r="D29"/>
  <c r="D22"/>
  <c r="D19"/>
  <c r="D28"/>
  <c r="D25"/>
  <c r="D9"/>
  <c r="D35"/>
  <c r="D14"/>
  <c r="D30"/>
  <c r="D27"/>
  <c r="D11"/>
  <c r="D10"/>
  <c r="D34"/>
  <c r="D18"/>
  <c r="D20"/>
  <c r="D31"/>
  <c r="D16"/>
  <c r="D32"/>
  <c r="D24"/>
  <c r="D13"/>
  <c r="D23"/>
  <c r="D21"/>
  <c r="N7" i="7"/>
  <c r="N10"/>
  <c r="N16"/>
  <c r="N5"/>
  <c r="N17"/>
  <c r="N9"/>
  <c r="N8"/>
  <c r="N14"/>
  <c r="N3"/>
  <c r="N15"/>
  <c r="N18"/>
  <c r="N11"/>
  <c r="N12"/>
  <c r="N4"/>
  <c r="N13"/>
  <c r="N6"/>
  <c r="N3" i="6"/>
  <c r="N13"/>
  <c r="N8"/>
  <c r="N15"/>
  <c r="N10"/>
  <c r="N12"/>
  <c r="N9"/>
  <c r="N7"/>
  <c r="N11"/>
  <c r="N6"/>
  <c r="N5"/>
  <c r="N4"/>
  <c r="N14"/>
  <c r="AQ29" i="20"/>
  <c r="AQ28"/>
  <c r="AQ27"/>
  <c r="AQ26"/>
  <c r="AQ25"/>
  <c r="AQ24"/>
  <c r="AJ29"/>
  <c r="AJ28"/>
  <c r="AJ27"/>
  <c r="AJ26"/>
  <c r="AJ25"/>
  <c r="AJ24"/>
  <c r="AC29"/>
  <c r="AC28"/>
  <c r="AC27"/>
  <c r="AC26"/>
  <c r="AC25"/>
  <c r="AC24"/>
  <c r="AC23"/>
  <c r="O43" i="8"/>
  <c r="N43"/>
  <c r="J2"/>
  <c r="K2"/>
  <c r="B13" i="7"/>
  <c r="K12" i="8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13"/>
  <c r="O5"/>
  <c r="O16"/>
  <c r="O30"/>
  <c r="O27"/>
  <c r="O19"/>
  <c r="O42"/>
  <c r="O40"/>
  <c r="O31"/>
  <c r="O33"/>
  <c r="O35"/>
  <c r="O36"/>
  <c r="O38"/>
  <c r="O17"/>
  <c r="N17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13"/>
  <c r="N5"/>
  <c r="N16"/>
  <c r="N30"/>
  <c r="N27"/>
  <c r="N19"/>
  <c r="N42"/>
  <c r="N40"/>
  <c r="N31"/>
  <c r="N33"/>
  <c r="N35"/>
  <c r="N36"/>
  <c r="N38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7"/>
  <c r="J47"/>
  <c r="I29" i="10"/>
  <c r="H29"/>
  <c r="I28"/>
  <c r="H28"/>
  <c r="I27"/>
  <c r="H27"/>
  <c r="I26"/>
  <c r="H26"/>
  <c r="K48" i="8"/>
  <c r="J48"/>
  <c r="K13"/>
  <c r="J13"/>
  <c r="K3"/>
  <c r="J3"/>
  <c r="K4"/>
  <c r="J4"/>
  <c r="K5"/>
  <c r="J5"/>
  <c r="K7"/>
  <c r="J7"/>
  <c r="J12"/>
  <c r="K14"/>
  <c r="J14"/>
  <c r="K11"/>
  <c r="J11"/>
  <c r="K8"/>
  <c r="J8"/>
  <c r="K10"/>
  <c r="J10"/>
  <c r="K9"/>
  <c r="J9"/>
  <c r="K16"/>
  <c r="J16"/>
  <c r="K17"/>
  <c r="J17"/>
  <c r="K6"/>
  <c r="J6"/>
  <c r="K15"/>
  <c r="J15"/>
  <c r="K21"/>
  <c r="J21"/>
  <c r="K22"/>
  <c r="J22"/>
  <c r="K30"/>
  <c r="J30"/>
  <c r="K29"/>
  <c r="J29"/>
  <c r="K28"/>
  <c r="J28"/>
  <c r="K27"/>
  <c r="J27"/>
  <c r="K23"/>
  <c r="J23"/>
  <c r="K26"/>
  <c r="J26"/>
  <c r="K25"/>
  <c r="J25"/>
  <c r="K24"/>
  <c r="J24"/>
  <c r="K20"/>
  <c r="J20"/>
  <c r="K19"/>
  <c r="J19"/>
  <c r="K42"/>
  <c r="J42"/>
  <c r="K18"/>
  <c r="J18"/>
  <c r="J33"/>
  <c r="K43"/>
  <c r="J43"/>
  <c r="K44"/>
  <c r="J44"/>
  <c r="K39"/>
  <c r="J39"/>
  <c r="K40"/>
  <c r="J40"/>
  <c r="J34"/>
  <c r="H22" i="10"/>
  <c r="I22"/>
  <c r="H23"/>
  <c r="I23"/>
  <c r="H24"/>
  <c r="I24"/>
  <c r="H25"/>
  <c r="I25"/>
  <c r="A8"/>
  <c r="A15" i="12"/>
  <c r="I16" i="7"/>
  <c r="I15"/>
  <c r="I14"/>
  <c r="I13"/>
  <c r="I12"/>
  <c r="I11"/>
  <c r="I10"/>
  <c r="I9"/>
  <c r="I8"/>
  <c r="I7"/>
  <c r="I6"/>
  <c r="I5"/>
  <c r="I4"/>
  <c r="I3"/>
  <c r="H16"/>
  <c r="H15"/>
  <c r="H14"/>
  <c r="H13"/>
  <c r="H12"/>
  <c r="H11"/>
  <c r="H10"/>
  <c r="H9"/>
  <c r="H8"/>
  <c r="H7"/>
  <c r="H6"/>
  <c r="H5"/>
  <c r="H4"/>
  <c r="H3"/>
  <c r="I14" i="9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K12" i="13"/>
  <c r="K11"/>
  <c r="K10"/>
  <c r="K9"/>
  <c r="K8"/>
  <c r="K7"/>
  <c r="K6"/>
  <c r="K5"/>
  <c r="K4"/>
  <c r="K3"/>
  <c r="J20" i="12"/>
  <c r="J19"/>
  <c r="J18"/>
  <c r="J17"/>
  <c r="J16"/>
  <c r="J15"/>
  <c r="J14"/>
  <c r="J13"/>
  <c r="J12"/>
  <c r="J11"/>
  <c r="J10"/>
  <c r="J9"/>
  <c r="J8"/>
  <c r="J7"/>
  <c r="J6"/>
  <c r="J5"/>
  <c r="I21" i="10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5" i="6"/>
  <c r="I14"/>
  <c r="I13"/>
  <c r="I12"/>
  <c r="I11"/>
  <c r="I10"/>
  <c r="I9"/>
  <c r="I8"/>
  <c r="I7"/>
  <c r="I6"/>
  <c r="I5"/>
  <c r="I4"/>
  <c r="I3"/>
  <c r="J17" i="5"/>
  <c r="J16"/>
  <c r="J15"/>
  <c r="J14"/>
  <c r="J13"/>
  <c r="J12"/>
  <c r="J11"/>
  <c r="J10"/>
  <c r="J9"/>
  <c r="J8"/>
  <c r="J7"/>
  <c r="J6"/>
  <c r="J5"/>
  <c r="J4"/>
  <c r="J3"/>
  <c r="K10" i="15"/>
  <c r="K9"/>
  <c r="K8"/>
  <c r="K7"/>
  <c r="K5"/>
  <c r="K4"/>
  <c r="K3"/>
  <c r="I10"/>
  <c r="I9"/>
  <c r="I8"/>
  <c r="I7"/>
  <c r="I5"/>
  <c r="I4"/>
  <c r="I3"/>
  <c r="I17" i="5" l="1"/>
  <c r="I16"/>
  <c r="I15"/>
  <c r="I14"/>
  <c r="I13"/>
  <c r="I12"/>
  <c r="I11"/>
  <c r="I10"/>
  <c r="I9"/>
  <c r="I8"/>
  <c r="I7"/>
  <c r="I6"/>
  <c r="I5"/>
  <c r="I4"/>
  <c r="I3"/>
  <c r="H15" i="6"/>
  <c r="H14"/>
  <c r="H13"/>
  <c r="H12"/>
  <c r="H11"/>
  <c r="H10"/>
  <c r="H9"/>
  <c r="H8"/>
  <c r="H7"/>
  <c r="H6"/>
  <c r="H5"/>
  <c r="H4"/>
  <c r="H3"/>
  <c r="G9" i="13"/>
  <c r="G6"/>
  <c r="I12"/>
  <c r="I11"/>
  <c r="I10"/>
  <c r="I9"/>
  <c r="I8"/>
  <c r="I7"/>
  <c r="I6"/>
  <c r="I5"/>
  <c r="I4"/>
  <c r="I3"/>
  <c r="H20" i="12"/>
  <c r="H19"/>
  <c r="H18"/>
  <c r="H17"/>
  <c r="H16"/>
  <c r="H15"/>
  <c r="H14"/>
  <c r="H13"/>
  <c r="H12"/>
  <c r="H11"/>
  <c r="H10"/>
  <c r="H9"/>
  <c r="H8"/>
  <c r="H7"/>
  <c r="H6"/>
  <c r="H5"/>
  <c r="H21" i="10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G8" i="13"/>
  <c r="G10"/>
  <c r="K32" i="8"/>
  <c r="K31"/>
  <c r="K41"/>
  <c r="K33"/>
  <c r="K34"/>
  <c r="K45"/>
  <c r="K35"/>
  <c r="K36"/>
  <c r="K46"/>
  <c r="K37"/>
  <c r="K38"/>
  <c r="J32"/>
  <c r="J31"/>
  <c r="J41"/>
  <c r="J45"/>
  <c r="J35"/>
  <c r="J36"/>
  <c r="J46"/>
  <c r="J37"/>
  <c r="J38"/>
  <c r="G5" i="13"/>
  <c r="H5" s="1"/>
  <c r="H10"/>
  <c r="H9"/>
  <c r="F14" i="12"/>
  <c r="F20"/>
  <c r="F19"/>
  <c r="G19" s="1"/>
  <c r="F6"/>
  <c r="G8" i="15"/>
  <c r="H8" s="1"/>
  <c r="G12" i="13"/>
  <c r="H12" s="1"/>
  <c r="G11"/>
  <c r="H11" s="1"/>
  <c r="H8"/>
  <c r="G7"/>
  <c r="H7" s="1"/>
  <c r="H6"/>
  <c r="G4"/>
  <c r="H4" s="1"/>
  <c r="G3"/>
  <c r="H3" s="1"/>
  <c r="G20" i="12"/>
  <c r="F18"/>
  <c r="G18" s="1"/>
  <c r="F17"/>
  <c r="G17" s="1"/>
  <c r="F16"/>
  <c r="G16" s="1"/>
  <c r="F15"/>
  <c r="G15" s="1"/>
  <c r="G14"/>
  <c r="F13"/>
  <c r="G13" s="1"/>
  <c r="F12"/>
  <c r="G12" s="1"/>
  <c r="F11"/>
  <c r="G11" s="1"/>
  <c r="F10"/>
  <c r="G10" s="1"/>
  <c r="F9"/>
  <c r="G9" s="1"/>
  <c r="F8"/>
  <c r="G8" s="1"/>
  <c r="F7"/>
  <c r="G7" s="1"/>
  <c r="G6"/>
  <c r="F5"/>
  <c r="G5" s="1"/>
  <c r="H10" i="15"/>
  <c r="G9"/>
  <c r="H9" s="1"/>
  <c r="G7"/>
  <c r="H7" s="1"/>
  <c r="G5"/>
  <c r="H5" s="1"/>
  <c r="G4"/>
  <c r="H4" s="1"/>
  <c r="H3"/>
  <c r="AQ20" i="20"/>
  <c r="AQ19"/>
  <c r="AQ18"/>
  <c r="AQ21"/>
  <c r="AQ23"/>
  <c r="AQ22"/>
  <c r="AJ23"/>
  <c r="BM44"/>
  <c r="BM45" s="1"/>
  <c r="BL44"/>
  <c r="BL45" s="1"/>
  <c r="BK44"/>
  <c r="BK45" s="1"/>
  <c r="AC22"/>
  <c r="AJ22"/>
  <c r="AC21"/>
  <c r="AJ21"/>
  <c r="AC20"/>
  <c r="AJ20"/>
  <c r="AC19"/>
  <c r="AJ19"/>
  <c r="BJ18"/>
  <c r="AC18"/>
  <c r="AJ18"/>
  <c r="BJ17"/>
  <c r="AC17"/>
  <c r="AQ17"/>
  <c r="AJ17"/>
  <c r="BJ16"/>
  <c r="AC16"/>
  <c r="AQ16"/>
  <c r="AJ16"/>
  <c r="BJ15"/>
  <c r="AC15"/>
  <c r="AQ15"/>
  <c r="AJ15"/>
  <c r="BJ14"/>
  <c r="AC14"/>
  <c r="AQ14"/>
  <c r="AJ14"/>
  <c r="BJ13"/>
  <c r="AC13"/>
  <c r="AQ13"/>
  <c r="AJ13"/>
  <c r="BJ12"/>
  <c r="AC12"/>
  <c r="AQ12"/>
  <c r="AJ12"/>
  <c r="BJ11"/>
  <c r="AC11"/>
  <c r="AQ11"/>
  <c r="AJ11"/>
  <c r="BJ10"/>
  <c r="AC10"/>
  <c r="AQ10"/>
  <c r="AJ10"/>
  <c r="BJ9"/>
  <c r="AC9"/>
  <c r="AQ9"/>
  <c r="AJ9"/>
  <c r="BJ8"/>
  <c r="AC8"/>
  <c r="AQ8"/>
  <c r="AJ8"/>
  <c r="BJ7"/>
  <c r="AC7"/>
  <c r="AQ7"/>
  <c r="AJ7"/>
  <c r="BJ6"/>
  <c r="AC6"/>
  <c r="AQ6"/>
  <c r="AJ6"/>
  <c r="BJ5"/>
  <c r="AC5"/>
  <c r="AQ5"/>
  <c r="AJ5"/>
  <c r="BJ4"/>
  <c r="AC4"/>
  <c r="AQ4"/>
  <c r="AJ4"/>
  <c r="BJ3"/>
  <c r="AC3"/>
  <c r="AQ3"/>
  <c r="AJ3"/>
  <c r="N20" i="14"/>
  <c r="N19"/>
  <c r="N18"/>
  <c r="B24"/>
  <c r="B24" i="15"/>
  <c r="A24"/>
  <c r="B21"/>
  <c r="A21"/>
  <c r="A24" i="14"/>
  <c r="B21"/>
  <c r="A21"/>
  <c r="B23" i="13"/>
  <c r="A23"/>
  <c r="B20"/>
  <c r="A20"/>
  <c r="B24" i="12"/>
  <c r="A24"/>
  <c r="B21"/>
  <c r="A21"/>
  <c r="B17" i="10"/>
  <c r="A17"/>
  <c r="B14"/>
  <c r="A14"/>
  <c r="B18" i="9"/>
  <c r="A18"/>
  <c r="B15"/>
  <c r="A15"/>
  <c r="B17" i="7"/>
  <c r="A17"/>
  <c r="B14"/>
  <c r="A14"/>
  <c r="B17" i="6"/>
  <c r="A17"/>
  <c r="B14"/>
  <c r="A14"/>
  <c r="B17" i="5"/>
  <c r="A17"/>
  <c r="B14"/>
  <c r="A14"/>
  <c r="C13" i="15"/>
  <c r="C15" s="1"/>
  <c r="C17" s="1"/>
  <c r="C13" i="14"/>
  <c r="C15" s="1"/>
  <c r="C17" s="1"/>
  <c r="C12" i="13"/>
  <c r="C14" s="1"/>
  <c r="C16" s="1"/>
  <c r="C13" i="12"/>
  <c r="C15" s="1"/>
  <c r="C17" s="1"/>
  <c r="C6" i="10"/>
  <c r="C8" s="1"/>
  <c r="C10" s="1"/>
  <c r="C6" i="7"/>
  <c r="C8" s="1"/>
  <c r="C10" s="1"/>
  <c r="C6" i="6"/>
  <c r="C8" s="1"/>
  <c r="C10" s="1"/>
  <c r="C6" i="5"/>
  <c r="C8" s="1"/>
  <c r="C10" s="1"/>
  <c r="C7" i="9"/>
  <c r="C9" s="1"/>
  <c r="C11" s="1"/>
  <c r="A17" i="12" l="1"/>
  <c r="BJ19" i="20"/>
  <c r="BJ20" s="1"/>
  <c r="A10" i="7"/>
  <c r="A16" i="13"/>
  <c r="A10" i="6"/>
  <c r="A10" i="5"/>
  <c r="C15" i="9"/>
  <c r="C18" s="1"/>
  <c r="A10" i="10"/>
  <c r="A11" i="9"/>
  <c r="A17" i="15"/>
  <c r="A17" i="14"/>
  <c r="C14" i="6"/>
  <c r="C17" s="1"/>
  <c r="C21" i="14"/>
  <c r="C24" s="1"/>
  <c r="C21" i="12"/>
  <c r="C24" s="1"/>
  <c r="C14" i="7"/>
  <c r="C17" s="1"/>
  <c r="C14" i="10"/>
  <c r="C17" s="1"/>
  <c r="C21" i="15"/>
  <c r="C24" s="1"/>
  <c r="C20" i="13"/>
  <c r="C23" s="1"/>
  <c r="C14" i="5"/>
  <c r="C17" s="1"/>
  <c r="H13" i="14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<sst xmlns="http://schemas.openxmlformats.org/spreadsheetml/2006/main" count="4360" uniqueCount="1161">
  <si>
    <t>足軽</t>
    <rPh sb="0" eb="2">
      <t>アシガル</t>
    </rPh>
    <phoneticPr fontId="1"/>
  </si>
  <si>
    <t>騎馬</t>
    <rPh sb="0" eb="2">
      <t>キバ</t>
    </rPh>
    <phoneticPr fontId="1"/>
  </si>
  <si>
    <t>鉄砲　</t>
    <rPh sb="0" eb="2">
      <t>テッポウ</t>
    </rPh>
    <phoneticPr fontId="1"/>
  </si>
  <si>
    <t>水軍</t>
    <rPh sb="0" eb="2">
      <t>スイグン</t>
    </rPh>
    <phoneticPr fontId="1"/>
  </si>
  <si>
    <t>騎鉄</t>
    <rPh sb="0" eb="1">
      <t>キ</t>
    </rPh>
    <rPh sb="1" eb="2">
      <t>テツ</t>
    </rPh>
    <phoneticPr fontId="1"/>
  </si>
  <si>
    <t>戦才</t>
    <rPh sb="0" eb="1">
      <t>セン</t>
    </rPh>
    <rPh sb="1" eb="2">
      <t>サイ</t>
    </rPh>
    <phoneticPr fontId="1"/>
  </si>
  <si>
    <t>戦+</t>
    <rPh sb="0" eb="1">
      <t>セン</t>
    </rPh>
    <phoneticPr fontId="1"/>
  </si>
  <si>
    <t>甲</t>
    <rPh sb="0" eb="1">
      <t>コウ</t>
    </rPh>
    <phoneticPr fontId="1"/>
  </si>
  <si>
    <t>武田　松</t>
    <rPh sb="0" eb="2">
      <t>タケダ</t>
    </rPh>
    <rPh sb="3" eb="4">
      <t>マツ</t>
    </rPh>
    <phoneticPr fontId="1"/>
  </si>
  <si>
    <t>A</t>
  </si>
  <si>
    <t>B</t>
  </si>
  <si>
    <t>C</t>
  </si>
  <si>
    <t>D</t>
  </si>
  <si>
    <t>本多　忠勝</t>
    <rPh sb="0" eb="2">
      <t>ホンダ</t>
    </rPh>
    <rPh sb="3" eb="5">
      <t>タダカツ</t>
    </rPh>
    <phoneticPr fontId="1"/>
  </si>
  <si>
    <t>真田　幸村</t>
    <rPh sb="0" eb="2">
      <t>サナダ</t>
    </rPh>
    <rPh sb="3" eb="4">
      <t>ユキ</t>
    </rPh>
    <rPh sb="4" eb="5">
      <t>ムラ</t>
    </rPh>
    <phoneticPr fontId="1"/>
  </si>
  <si>
    <t>立花　道雪</t>
    <rPh sb="0" eb="2">
      <t>タチバナ</t>
    </rPh>
    <rPh sb="3" eb="4">
      <t>ドウ</t>
    </rPh>
    <rPh sb="4" eb="5">
      <t>ユキ</t>
    </rPh>
    <phoneticPr fontId="1"/>
  </si>
  <si>
    <t>島津　義弘</t>
    <rPh sb="0" eb="2">
      <t>シマヅ</t>
    </rPh>
    <rPh sb="3" eb="5">
      <t>ヨシヒロ</t>
    </rPh>
    <phoneticPr fontId="1"/>
  </si>
  <si>
    <t>鈴木　重秀</t>
    <rPh sb="0" eb="2">
      <t>スズキ</t>
    </rPh>
    <rPh sb="3" eb="5">
      <t>シゲヒデ</t>
    </rPh>
    <phoneticPr fontId="1"/>
  </si>
  <si>
    <t>立花　宗茂</t>
    <rPh sb="0" eb="2">
      <t>タチバナ</t>
    </rPh>
    <rPh sb="3" eb="4">
      <t>ソウ</t>
    </rPh>
    <rPh sb="4" eb="5">
      <t>シゲル</t>
    </rPh>
    <phoneticPr fontId="1"/>
  </si>
  <si>
    <t>高橋　招運</t>
    <rPh sb="0" eb="2">
      <t>タカハシ</t>
    </rPh>
    <rPh sb="3" eb="4">
      <t>ショウ</t>
    </rPh>
    <rPh sb="4" eb="5">
      <t>ウン</t>
    </rPh>
    <phoneticPr fontId="1"/>
  </si>
  <si>
    <t>島津　家久</t>
    <rPh sb="0" eb="2">
      <t>シマヅ</t>
    </rPh>
    <rPh sb="3" eb="5">
      <t>イエヒサ</t>
    </rPh>
    <phoneticPr fontId="1"/>
  </si>
  <si>
    <t>後藤又兵衛</t>
    <rPh sb="0" eb="2">
      <t>ゴトウ</t>
    </rPh>
    <rPh sb="2" eb="5">
      <t>マタベエ</t>
    </rPh>
    <phoneticPr fontId="1"/>
  </si>
  <si>
    <t>武田　勝頼</t>
    <rPh sb="0" eb="2">
      <t>タケダ</t>
    </rPh>
    <rPh sb="3" eb="5">
      <t>カツヨリ</t>
    </rPh>
    <phoneticPr fontId="1"/>
  </si>
  <si>
    <t>鍋島　直茂</t>
    <rPh sb="0" eb="2">
      <t>ナベシマ</t>
    </rPh>
    <rPh sb="3" eb="4">
      <t>ナオ</t>
    </rPh>
    <rPh sb="4" eb="5">
      <t>シゲル</t>
    </rPh>
    <phoneticPr fontId="1"/>
  </si>
  <si>
    <t>下間　頼廉</t>
    <rPh sb="0" eb="1">
      <t>シモ</t>
    </rPh>
    <rPh sb="1" eb="2">
      <t>マ</t>
    </rPh>
    <rPh sb="3" eb="4">
      <t>ライ</t>
    </rPh>
    <rPh sb="4" eb="5">
      <t>レン</t>
    </rPh>
    <phoneticPr fontId="1"/>
  </si>
  <si>
    <t>前田　慶次</t>
    <rPh sb="0" eb="2">
      <t>マエダ</t>
    </rPh>
    <rPh sb="3" eb="5">
      <t>ケイジ</t>
    </rPh>
    <phoneticPr fontId="1"/>
  </si>
  <si>
    <t>A</t>
    <phoneticPr fontId="1"/>
  </si>
  <si>
    <t>C</t>
    <phoneticPr fontId="1"/>
  </si>
  <si>
    <t>毛利</t>
    <rPh sb="0" eb="2">
      <t>モウリ</t>
    </rPh>
    <phoneticPr fontId="1"/>
  </si>
  <si>
    <t>徳川</t>
    <rPh sb="0" eb="2">
      <t>トクガワ</t>
    </rPh>
    <phoneticPr fontId="1"/>
  </si>
  <si>
    <t>上杉</t>
    <rPh sb="0" eb="2">
      <t>ウエスギ</t>
    </rPh>
    <phoneticPr fontId="1"/>
  </si>
  <si>
    <t>北条</t>
    <rPh sb="0" eb="2">
      <t>ホウジョウ</t>
    </rPh>
    <phoneticPr fontId="1"/>
  </si>
  <si>
    <t>伊達</t>
    <rPh sb="0" eb="2">
      <t>ダテ</t>
    </rPh>
    <phoneticPr fontId="1"/>
  </si>
  <si>
    <t>長宗我部</t>
    <rPh sb="0" eb="1">
      <t>チョウ</t>
    </rPh>
    <rPh sb="1" eb="2">
      <t>シュウ</t>
    </rPh>
    <rPh sb="2" eb="3">
      <t>ワレ</t>
    </rPh>
    <rPh sb="3" eb="4">
      <t>ブ</t>
    </rPh>
    <phoneticPr fontId="1"/>
  </si>
  <si>
    <t>島津</t>
    <rPh sb="0" eb="2">
      <t>シマヅ</t>
    </rPh>
    <phoneticPr fontId="1"/>
  </si>
  <si>
    <t>岡山</t>
    <rPh sb="0" eb="2">
      <t>オカヤマ</t>
    </rPh>
    <phoneticPr fontId="1"/>
  </si>
  <si>
    <t>煽動</t>
    <rPh sb="0" eb="2">
      <t>センドウ</t>
    </rPh>
    <phoneticPr fontId="1"/>
  </si>
  <si>
    <t>登用</t>
    <rPh sb="0" eb="2">
      <t>トウヨウ</t>
    </rPh>
    <phoneticPr fontId="1"/>
  </si>
  <si>
    <t>鍋島</t>
    <rPh sb="0" eb="2">
      <t>ナベシマ</t>
    </rPh>
    <phoneticPr fontId="1"/>
  </si>
  <si>
    <t>一喝</t>
    <rPh sb="0" eb="2">
      <t>イッカツ</t>
    </rPh>
    <phoneticPr fontId="1"/>
  </si>
  <si>
    <t>暗殺</t>
    <rPh sb="0" eb="2">
      <t>アンサツ</t>
    </rPh>
    <phoneticPr fontId="1"/>
  </si>
  <si>
    <t>流出</t>
    <rPh sb="0" eb="2">
      <t>リュウシュツ</t>
    </rPh>
    <phoneticPr fontId="1"/>
  </si>
  <si>
    <t>流言</t>
    <rPh sb="0" eb="1">
      <t>ル</t>
    </rPh>
    <rPh sb="1" eb="2">
      <t>ゲン</t>
    </rPh>
    <phoneticPr fontId="1"/>
  </si>
  <si>
    <t>弁舌</t>
    <rPh sb="0" eb="1">
      <t>ベン</t>
    </rPh>
    <rPh sb="1" eb="2">
      <t>シタ</t>
    </rPh>
    <phoneticPr fontId="1"/>
  </si>
  <si>
    <t>焼討</t>
    <rPh sb="0" eb="2">
      <t>ヤキウチ</t>
    </rPh>
    <phoneticPr fontId="1"/>
  </si>
  <si>
    <t>挑発</t>
    <rPh sb="0" eb="2">
      <t>チョウハツ</t>
    </rPh>
    <phoneticPr fontId="1"/>
  </si>
  <si>
    <t>毛利　京</t>
    <rPh sb="0" eb="2">
      <t>モウリ</t>
    </rPh>
    <rPh sb="3" eb="4">
      <t>キョウ</t>
    </rPh>
    <phoneticPr fontId="1"/>
  </si>
  <si>
    <t>長宗</t>
    <rPh sb="0" eb="1">
      <t>チョウ</t>
    </rPh>
    <rPh sb="1" eb="2">
      <t>シュウ</t>
    </rPh>
    <phoneticPr fontId="1"/>
  </si>
  <si>
    <t>商</t>
    <rPh sb="0" eb="1">
      <t>ショウ</t>
    </rPh>
    <phoneticPr fontId="1"/>
  </si>
  <si>
    <t>○</t>
    <phoneticPr fontId="1"/>
  </si>
  <si>
    <t>山中鹿之介</t>
    <rPh sb="0" eb="2">
      <t>ヤマナカ</t>
    </rPh>
    <rPh sb="2" eb="3">
      <t>シカ</t>
    </rPh>
    <rPh sb="3" eb="4">
      <t>ノ</t>
    </rPh>
    <rPh sb="4" eb="5">
      <t>スケ</t>
    </rPh>
    <phoneticPr fontId="1"/>
  </si>
  <si>
    <t>北条　絹</t>
    <rPh sb="0" eb="2">
      <t>ホウジョウ</t>
    </rPh>
    <rPh sb="3" eb="4">
      <t>キヌ</t>
    </rPh>
    <phoneticPr fontId="1"/>
  </si>
  <si>
    <t>武田　杏</t>
    <rPh sb="0" eb="2">
      <t>タケダ</t>
    </rPh>
    <rPh sb="3" eb="4">
      <t>キョウ</t>
    </rPh>
    <phoneticPr fontId="1"/>
  </si>
  <si>
    <t>竹中　恵</t>
    <rPh sb="0" eb="2">
      <t>タケナカ</t>
    </rPh>
    <rPh sb="3" eb="4">
      <t>メグ</t>
    </rPh>
    <phoneticPr fontId="1"/>
  </si>
  <si>
    <t>目標</t>
    <rPh sb="0" eb="2">
      <t>モクヒョウ</t>
    </rPh>
    <phoneticPr fontId="1"/>
  </si>
  <si>
    <t>鍋島直茂</t>
    <rPh sb="0" eb="2">
      <t>ナベシマ</t>
    </rPh>
    <rPh sb="2" eb="3">
      <t>ナオ</t>
    </rPh>
    <rPh sb="3" eb="4">
      <t>シゲル</t>
    </rPh>
    <phoneticPr fontId="1"/>
  </si>
  <si>
    <t>城井</t>
    <rPh sb="0" eb="2">
      <t>シロイ</t>
    </rPh>
    <phoneticPr fontId="1"/>
  </si>
  <si>
    <t>府内</t>
    <rPh sb="0" eb="2">
      <t>フナイ</t>
    </rPh>
    <phoneticPr fontId="1"/>
  </si>
  <si>
    <t>丹生島</t>
    <rPh sb="0" eb="1">
      <t>ニ</t>
    </rPh>
    <rPh sb="1" eb="2">
      <t>セイ</t>
    </rPh>
    <rPh sb="2" eb="3">
      <t>シマ</t>
    </rPh>
    <phoneticPr fontId="1"/>
  </si>
  <si>
    <t>立花山</t>
    <rPh sb="0" eb="2">
      <t>タチバナ</t>
    </rPh>
    <rPh sb="2" eb="3">
      <t>ヤマ</t>
    </rPh>
    <phoneticPr fontId="1"/>
  </si>
  <si>
    <t>古処山</t>
    <rPh sb="0" eb="1">
      <t>フル</t>
    </rPh>
    <rPh sb="1" eb="2">
      <t>ショ</t>
    </rPh>
    <rPh sb="2" eb="3">
      <t>ヤマ</t>
    </rPh>
    <phoneticPr fontId="1"/>
  </si>
  <si>
    <t>内牧</t>
    <rPh sb="0" eb="1">
      <t>ウチ</t>
    </rPh>
    <rPh sb="1" eb="2">
      <t>マキ</t>
    </rPh>
    <phoneticPr fontId="1"/>
  </si>
  <si>
    <t>勢福寺</t>
    <rPh sb="0" eb="1">
      <t>セイ</t>
    </rPh>
    <rPh sb="1" eb="2">
      <t>フク</t>
    </rPh>
    <rPh sb="2" eb="3">
      <t>テラ</t>
    </rPh>
    <phoneticPr fontId="1"/>
  </si>
  <si>
    <t>蒲池</t>
    <rPh sb="0" eb="2">
      <t>カマチ</t>
    </rPh>
    <phoneticPr fontId="1"/>
  </si>
  <si>
    <t>隈本</t>
    <rPh sb="0" eb="2">
      <t>クマモト</t>
    </rPh>
    <phoneticPr fontId="1"/>
  </si>
  <si>
    <t>日野江</t>
    <rPh sb="0" eb="1">
      <t>ヒ</t>
    </rPh>
    <rPh sb="1" eb="2">
      <t>ノ</t>
    </rPh>
    <rPh sb="2" eb="3">
      <t>エ</t>
    </rPh>
    <phoneticPr fontId="1"/>
  </si>
  <si>
    <t>徳川家康</t>
    <rPh sb="0" eb="2">
      <t>トクガワ</t>
    </rPh>
    <rPh sb="2" eb="4">
      <t>イエヤス</t>
    </rPh>
    <phoneticPr fontId="1"/>
  </si>
  <si>
    <t>本願寺顕如</t>
    <rPh sb="0" eb="3">
      <t>ホンガンジ</t>
    </rPh>
    <rPh sb="3" eb="5">
      <t>ケンニョ</t>
    </rPh>
    <phoneticPr fontId="1"/>
  </si>
  <si>
    <t>織田信長</t>
    <rPh sb="0" eb="2">
      <t>オダ</t>
    </rPh>
    <rPh sb="2" eb="4">
      <t>ノブナガ</t>
    </rPh>
    <phoneticPr fontId="1"/>
  </si>
  <si>
    <t>真田昌幸</t>
    <rPh sb="0" eb="2">
      <t>サナダ</t>
    </rPh>
    <rPh sb="2" eb="4">
      <t>マサユキ</t>
    </rPh>
    <phoneticPr fontId="1"/>
  </si>
  <si>
    <t>岩村</t>
    <rPh sb="0" eb="2">
      <t>イワムラ</t>
    </rPh>
    <phoneticPr fontId="1"/>
  </si>
  <si>
    <t>北ノ庄</t>
    <rPh sb="0" eb="1">
      <t>キタ</t>
    </rPh>
    <rPh sb="2" eb="3">
      <t>ショウ</t>
    </rPh>
    <phoneticPr fontId="1"/>
  </si>
  <si>
    <t>岐阜</t>
    <rPh sb="0" eb="2">
      <t>ギフ</t>
    </rPh>
    <phoneticPr fontId="1"/>
  </si>
  <si>
    <t>清州</t>
    <rPh sb="0" eb="2">
      <t>キヨス</t>
    </rPh>
    <phoneticPr fontId="1"/>
  </si>
  <si>
    <t>那古野</t>
    <rPh sb="0" eb="2">
      <t>ナゴ</t>
    </rPh>
    <rPh sb="2" eb="3">
      <t>ノ</t>
    </rPh>
    <phoneticPr fontId="1"/>
  </si>
  <si>
    <t>一乗谷</t>
    <rPh sb="0" eb="2">
      <t>イチジョウ</t>
    </rPh>
    <rPh sb="2" eb="3">
      <t>タニ</t>
    </rPh>
    <phoneticPr fontId="1"/>
  </si>
  <si>
    <t>長島</t>
    <rPh sb="0" eb="1">
      <t>チョウ</t>
    </rPh>
    <rPh sb="1" eb="2">
      <t>シマ</t>
    </rPh>
    <phoneticPr fontId="1"/>
  </si>
  <si>
    <t>安濃津</t>
    <rPh sb="0" eb="1">
      <t>アン</t>
    </rPh>
    <rPh sb="1" eb="2">
      <t>コ</t>
    </rPh>
    <rPh sb="2" eb="3">
      <t>ツ</t>
    </rPh>
    <phoneticPr fontId="1"/>
  </si>
  <si>
    <t>後頼山</t>
    <rPh sb="0" eb="1">
      <t>ゴ</t>
    </rPh>
    <rPh sb="1" eb="2">
      <t>ライ</t>
    </rPh>
    <rPh sb="2" eb="3">
      <t>ヤマ</t>
    </rPh>
    <phoneticPr fontId="1"/>
  </si>
  <si>
    <t>坂本</t>
    <rPh sb="0" eb="2">
      <t>サカモト</t>
    </rPh>
    <phoneticPr fontId="1"/>
  </si>
  <si>
    <t>安土</t>
    <rPh sb="0" eb="2">
      <t>アヅチ</t>
    </rPh>
    <phoneticPr fontId="1"/>
  </si>
  <si>
    <t>上野</t>
    <rPh sb="0" eb="2">
      <t>ウエノ</t>
    </rPh>
    <phoneticPr fontId="1"/>
  </si>
  <si>
    <t>丹波亀</t>
    <rPh sb="0" eb="2">
      <t>タンバ</t>
    </rPh>
    <rPh sb="2" eb="3">
      <t>カメ</t>
    </rPh>
    <phoneticPr fontId="1"/>
  </si>
  <si>
    <t>多聞山</t>
    <rPh sb="0" eb="2">
      <t>タモン</t>
    </rPh>
    <rPh sb="2" eb="3">
      <t>ヤマ</t>
    </rPh>
    <phoneticPr fontId="1"/>
  </si>
  <si>
    <t>信貴山</t>
    <rPh sb="0" eb="1">
      <t>シン</t>
    </rPh>
    <rPh sb="1" eb="2">
      <t>キ</t>
    </rPh>
    <rPh sb="2" eb="3">
      <t>ヤマ</t>
    </rPh>
    <phoneticPr fontId="1"/>
  </si>
  <si>
    <t>八上</t>
    <rPh sb="0" eb="1">
      <t>ヤツ</t>
    </rPh>
    <rPh sb="1" eb="2">
      <t>ウエ</t>
    </rPh>
    <phoneticPr fontId="1"/>
  </si>
  <si>
    <t>高槻</t>
    <rPh sb="0" eb="2">
      <t>タカツキ</t>
    </rPh>
    <phoneticPr fontId="1"/>
  </si>
  <si>
    <t>若江</t>
    <rPh sb="0" eb="2">
      <t>ワカエ</t>
    </rPh>
    <phoneticPr fontId="1"/>
  </si>
  <si>
    <t>石山</t>
    <rPh sb="0" eb="2">
      <t>イシヤマ</t>
    </rPh>
    <phoneticPr fontId="1"/>
  </si>
  <si>
    <t>建部山</t>
    <rPh sb="0" eb="1">
      <t>ケン</t>
    </rPh>
    <rPh sb="1" eb="2">
      <t>ブ</t>
    </rPh>
    <rPh sb="2" eb="3">
      <t>ヤマ</t>
    </rPh>
    <phoneticPr fontId="1"/>
  </si>
  <si>
    <t>竹田</t>
    <rPh sb="0" eb="2">
      <t>タケダ</t>
    </rPh>
    <phoneticPr fontId="1"/>
  </si>
  <si>
    <t>鳥取</t>
    <rPh sb="0" eb="2">
      <t>トットリ</t>
    </rPh>
    <phoneticPr fontId="1"/>
  </si>
  <si>
    <t>姫路</t>
    <rPh sb="0" eb="2">
      <t>ヒメジ</t>
    </rPh>
    <phoneticPr fontId="1"/>
  </si>
  <si>
    <t>三木</t>
    <rPh sb="0" eb="2">
      <t>ミキ</t>
    </rPh>
    <phoneticPr fontId="1"/>
  </si>
  <si>
    <t>羽衣石</t>
    <rPh sb="0" eb="2">
      <t>ハゴロモ</t>
    </rPh>
    <rPh sb="2" eb="3">
      <t>イシ</t>
    </rPh>
    <phoneticPr fontId="1"/>
  </si>
  <si>
    <t>林野</t>
    <rPh sb="0" eb="1">
      <t>ハヤシ</t>
    </rPh>
    <rPh sb="1" eb="2">
      <t>ノ</t>
    </rPh>
    <phoneticPr fontId="1"/>
  </si>
  <si>
    <t>天神山</t>
    <rPh sb="0" eb="2">
      <t>テンジン</t>
    </rPh>
    <rPh sb="2" eb="3">
      <t>ヤマ</t>
    </rPh>
    <phoneticPr fontId="1"/>
  </si>
  <si>
    <t>尾高</t>
    <rPh sb="0" eb="2">
      <t>オダカ</t>
    </rPh>
    <phoneticPr fontId="1"/>
  </si>
  <si>
    <t>鶴首</t>
    <rPh sb="0" eb="1">
      <t>ツル</t>
    </rPh>
    <rPh sb="1" eb="2">
      <t>クビ</t>
    </rPh>
    <phoneticPr fontId="1"/>
  </si>
  <si>
    <t>高松</t>
    <rPh sb="0" eb="2">
      <t>タカマツ</t>
    </rPh>
    <phoneticPr fontId="1"/>
  </si>
  <si>
    <t>月山富田</t>
    <rPh sb="0" eb="1">
      <t>ツキ</t>
    </rPh>
    <rPh sb="1" eb="2">
      <t>ヤマ</t>
    </rPh>
    <rPh sb="2" eb="4">
      <t>トミタ</t>
    </rPh>
    <phoneticPr fontId="1"/>
  </si>
  <si>
    <t>瀬戸山</t>
    <rPh sb="0" eb="3">
      <t>セトヤマ</t>
    </rPh>
    <phoneticPr fontId="1"/>
  </si>
  <si>
    <t>三原</t>
    <rPh sb="0" eb="2">
      <t>ミハラ</t>
    </rPh>
    <phoneticPr fontId="1"/>
  </si>
  <si>
    <t>山吹</t>
    <rPh sb="0" eb="2">
      <t>ヤマブキ</t>
    </rPh>
    <phoneticPr fontId="1"/>
  </si>
  <si>
    <t>吉田郡山</t>
    <rPh sb="0" eb="2">
      <t>ヨシダ</t>
    </rPh>
    <rPh sb="2" eb="4">
      <t>コオリヤマ</t>
    </rPh>
    <phoneticPr fontId="1"/>
  </si>
  <si>
    <t>新高山</t>
    <rPh sb="0" eb="1">
      <t>シン</t>
    </rPh>
    <rPh sb="1" eb="3">
      <t>タカヤマ</t>
    </rPh>
    <phoneticPr fontId="1"/>
  </si>
  <si>
    <t>三本松</t>
    <rPh sb="0" eb="3">
      <t>サンボンマツ</t>
    </rPh>
    <phoneticPr fontId="1"/>
  </si>
  <si>
    <t>山口</t>
    <rPh sb="0" eb="2">
      <t>ヤマグチ</t>
    </rPh>
    <phoneticPr fontId="1"/>
  </si>
  <si>
    <t>且山</t>
    <rPh sb="0" eb="1">
      <t>カツ</t>
    </rPh>
    <rPh sb="1" eb="2">
      <t>ヤマ</t>
    </rPh>
    <phoneticPr fontId="1"/>
  </si>
  <si>
    <t>長宗我部元親</t>
    <rPh sb="0" eb="1">
      <t>チョウ</t>
    </rPh>
    <rPh sb="1" eb="2">
      <t>シュウ</t>
    </rPh>
    <rPh sb="2" eb="3">
      <t>ワレ</t>
    </rPh>
    <rPh sb="3" eb="4">
      <t>ブ</t>
    </rPh>
    <rPh sb="4" eb="6">
      <t>モトチカ</t>
    </rPh>
    <phoneticPr fontId="1"/>
  </si>
  <si>
    <t>洲本</t>
    <rPh sb="0" eb="2">
      <t>スモト</t>
    </rPh>
    <phoneticPr fontId="1"/>
  </si>
  <si>
    <t>十河</t>
    <rPh sb="0" eb="2">
      <t>ソゴウ</t>
    </rPh>
    <phoneticPr fontId="1"/>
  </si>
  <si>
    <t>勝瑞</t>
    <rPh sb="0" eb="2">
      <t>ショウズイ</t>
    </rPh>
    <phoneticPr fontId="1"/>
  </si>
  <si>
    <t>本山</t>
    <rPh sb="0" eb="2">
      <t>モトヤマ</t>
    </rPh>
    <phoneticPr fontId="1"/>
  </si>
  <si>
    <t>海部</t>
    <rPh sb="0" eb="2">
      <t>カイフ</t>
    </rPh>
    <phoneticPr fontId="1"/>
  </si>
  <si>
    <t>来島</t>
    <rPh sb="0" eb="2">
      <t>キジマ</t>
    </rPh>
    <phoneticPr fontId="1"/>
  </si>
  <si>
    <t>湯築</t>
    <rPh sb="0" eb="1">
      <t>ユ</t>
    </rPh>
    <rPh sb="1" eb="2">
      <t>チク</t>
    </rPh>
    <phoneticPr fontId="1"/>
  </si>
  <si>
    <t>岡豊</t>
    <rPh sb="0" eb="1">
      <t>オカ</t>
    </rPh>
    <rPh sb="1" eb="2">
      <t>ユタカ</t>
    </rPh>
    <phoneticPr fontId="1"/>
  </si>
  <si>
    <t>松葉</t>
    <rPh sb="0" eb="2">
      <t>マツバ</t>
    </rPh>
    <phoneticPr fontId="1"/>
  </si>
  <si>
    <t>中村</t>
    <rPh sb="0" eb="2">
      <t>ナカムラ</t>
    </rPh>
    <phoneticPr fontId="1"/>
  </si>
  <si>
    <t>軍団長候補</t>
    <rPh sb="0" eb="2">
      <t>グンダン</t>
    </rPh>
    <rPh sb="2" eb="3">
      <t>チョウ</t>
    </rPh>
    <rPh sb="3" eb="5">
      <t>コウホ</t>
    </rPh>
    <phoneticPr fontId="1"/>
  </si>
  <si>
    <t>小早川隆景</t>
    <rPh sb="0" eb="3">
      <t>コバヤカワ</t>
    </rPh>
    <rPh sb="3" eb="5">
      <t>タカカゲ</t>
    </rPh>
    <phoneticPr fontId="1"/>
  </si>
  <si>
    <t>明智光秀</t>
    <rPh sb="0" eb="2">
      <t>アケチ</t>
    </rPh>
    <rPh sb="2" eb="4">
      <t>ミツヒデ</t>
    </rPh>
    <phoneticPr fontId="1"/>
  </si>
  <si>
    <t>箕輪</t>
    <rPh sb="0" eb="2">
      <t>ミノワ</t>
    </rPh>
    <phoneticPr fontId="1"/>
  </si>
  <si>
    <t>戸石</t>
    <rPh sb="0" eb="2">
      <t>トイシ</t>
    </rPh>
    <phoneticPr fontId="1"/>
  </si>
  <si>
    <t>海津</t>
    <rPh sb="0" eb="2">
      <t>カイヅ</t>
    </rPh>
    <phoneticPr fontId="1"/>
  </si>
  <si>
    <t>深志</t>
    <rPh sb="0" eb="2">
      <t>フカシ</t>
    </rPh>
    <phoneticPr fontId="1"/>
  </si>
  <si>
    <t>上原</t>
    <rPh sb="0" eb="2">
      <t>ウエハラ</t>
    </rPh>
    <phoneticPr fontId="1"/>
  </si>
  <si>
    <t>木曽福島</t>
    <rPh sb="0" eb="2">
      <t>キソ</t>
    </rPh>
    <rPh sb="2" eb="4">
      <t>フクシマ</t>
    </rPh>
    <phoneticPr fontId="1"/>
  </si>
  <si>
    <t>長篠</t>
    <rPh sb="0" eb="1">
      <t>ナガ</t>
    </rPh>
    <rPh sb="1" eb="2">
      <t>シノ</t>
    </rPh>
    <phoneticPr fontId="1"/>
  </si>
  <si>
    <t>曳馬</t>
    <rPh sb="0" eb="1">
      <t>ヒ</t>
    </rPh>
    <rPh sb="1" eb="2">
      <t>ウマ</t>
    </rPh>
    <phoneticPr fontId="1"/>
  </si>
  <si>
    <t>岡崎</t>
    <rPh sb="0" eb="2">
      <t>オカザキ</t>
    </rPh>
    <phoneticPr fontId="1"/>
  </si>
  <si>
    <t>三戸</t>
    <rPh sb="0" eb="2">
      <t>ミト</t>
    </rPh>
    <phoneticPr fontId="1"/>
  </si>
  <si>
    <t>石川</t>
    <rPh sb="0" eb="2">
      <t>イシカワ</t>
    </rPh>
    <phoneticPr fontId="1"/>
  </si>
  <si>
    <t>九戸</t>
    <rPh sb="0" eb="2">
      <t>クノヘ</t>
    </rPh>
    <phoneticPr fontId="1"/>
  </si>
  <si>
    <t>湊</t>
    <rPh sb="0" eb="1">
      <t>ミナト</t>
    </rPh>
    <phoneticPr fontId="1"/>
  </si>
  <si>
    <t>角館</t>
    <rPh sb="0" eb="1">
      <t>スミ</t>
    </rPh>
    <phoneticPr fontId="1"/>
  </si>
  <si>
    <t>寺池</t>
    <rPh sb="0" eb="2">
      <t>テライケ</t>
    </rPh>
    <phoneticPr fontId="1"/>
  </si>
  <si>
    <t>名生</t>
    <rPh sb="0" eb="1">
      <t>ナ</t>
    </rPh>
    <rPh sb="1" eb="2">
      <t>セイ</t>
    </rPh>
    <phoneticPr fontId="1"/>
  </si>
  <si>
    <t>白石</t>
    <rPh sb="0" eb="2">
      <t>シライシ</t>
    </rPh>
    <phoneticPr fontId="1"/>
  </si>
  <si>
    <t>小高</t>
    <rPh sb="0" eb="2">
      <t>オダカ</t>
    </rPh>
    <phoneticPr fontId="1"/>
  </si>
  <si>
    <t>山形</t>
    <rPh sb="0" eb="2">
      <t>ヤマガタ</t>
    </rPh>
    <phoneticPr fontId="1"/>
  </si>
  <si>
    <t>米沢</t>
    <rPh sb="0" eb="2">
      <t>ヨネザワ</t>
    </rPh>
    <phoneticPr fontId="1"/>
  </si>
  <si>
    <t>二本松</t>
    <rPh sb="0" eb="3">
      <t>ニホンマツ</t>
    </rPh>
    <phoneticPr fontId="1"/>
  </si>
  <si>
    <t>三春</t>
    <rPh sb="0" eb="2">
      <t>ミハル</t>
    </rPh>
    <phoneticPr fontId="1"/>
  </si>
  <si>
    <t>太田</t>
    <rPh sb="0" eb="2">
      <t>オオタ</t>
    </rPh>
    <phoneticPr fontId="1"/>
  </si>
  <si>
    <t>門川</t>
    <rPh sb="0" eb="2">
      <t>カドカワ</t>
    </rPh>
    <phoneticPr fontId="1"/>
  </si>
  <si>
    <t>佐土原</t>
    <rPh sb="0" eb="3">
      <t>サドワラ</t>
    </rPh>
    <phoneticPr fontId="1"/>
  </si>
  <si>
    <t>肝付</t>
    <rPh sb="0" eb="2">
      <t>キモツキ</t>
    </rPh>
    <phoneticPr fontId="1"/>
  </si>
  <si>
    <t>古麓</t>
    <rPh sb="0" eb="1">
      <t>コ</t>
    </rPh>
    <rPh sb="1" eb="2">
      <t>フモト</t>
    </rPh>
    <phoneticPr fontId="1"/>
  </si>
  <si>
    <t>加治木</t>
    <rPh sb="0" eb="3">
      <t>カジキ</t>
    </rPh>
    <phoneticPr fontId="1"/>
  </si>
  <si>
    <t>一宇治</t>
    <rPh sb="0" eb="1">
      <t>イチ</t>
    </rPh>
    <rPh sb="1" eb="3">
      <t>ウジ</t>
    </rPh>
    <phoneticPr fontId="1"/>
  </si>
  <si>
    <t>内</t>
    <rPh sb="0" eb="1">
      <t>ウチ</t>
    </rPh>
    <phoneticPr fontId="1"/>
  </si>
  <si>
    <t>種子島</t>
    <rPh sb="0" eb="3">
      <t>タネガシマ</t>
    </rPh>
    <phoneticPr fontId="1"/>
  </si>
  <si>
    <t>尾浦</t>
    <rPh sb="0" eb="1">
      <t>オ</t>
    </rPh>
    <rPh sb="1" eb="2">
      <t>ウラ</t>
    </rPh>
    <phoneticPr fontId="1"/>
  </si>
  <si>
    <t>黒川</t>
    <rPh sb="0" eb="2">
      <t>クロカワ</t>
    </rPh>
    <phoneticPr fontId="1"/>
  </si>
  <si>
    <t>新発田</t>
    <rPh sb="0" eb="3">
      <t>シバタ</t>
    </rPh>
    <phoneticPr fontId="1"/>
  </si>
  <si>
    <t>栃尾</t>
    <rPh sb="0" eb="2">
      <t>トチオ</t>
    </rPh>
    <phoneticPr fontId="1"/>
  </si>
  <si>
    <t>厩橋</t>
    <rPh sb="0" eb="1">
      <t>キュウ</t>
    </rPh>
    <rPh sb="1" eb="2">
      <t>バシ</t>
    </rPh>
    <phoneticPr fontId="1"/>
  </si>
  <si>
    <t>雑太</t>
    <rPh sb="0" eb="1">
      <t>ザツ</t>
    </rPh>
    <rPh sb="1" eb="2">
      <t>タ</t>
    </rPh>
    <phoneticPr fontId="1"/>
  </si>
  <si>
    <t>坂戸</t>
    <rPh sb="0" eb="2">
      <t>サカト</t>
    </rPh>
    <phoneticPr fontId="1"/>
  </si>
  <si>
    <t>春日山</t>
    <rPh sb="0" eb="3">
      <t>カスガヤマ</t>
    </rPh>
    <phoneticPr fontId="1"/>
  </si>
  <si>
    <t>魚津</t>
    <rPh sb="0" eb="2">
      <t>ウオヅ</t>
    </rPh>
    <phoneticPr fontId="1"/>
  </si>
  <si>
    <t>七尾</t>
    <rPh sb="0" eb="2">
      <t>ナナオ</t>
    </rPh>
    <phoneticPr fontId="1"/>
  </si>
  <si>
    <t>富山</t>
    <rPh sb="0" eb="2">
      <t>トヤマ</t>
    </rPh>
    <phoneticPr fontId="1"/>
  </si>
  <si>
    <t>尾山御坊</t>
    <rPh sb="0" eb="2">
      <t>オヤマ</t>
    </rPh>
    <rPh sb="2" eb="4">
      <t>ゴボウ</t>
    </rPh>
    <phoneticPr fontId="1"/>
  </si>
  <si>
    <t>松倉</t>
    <rPh sb="0" eb="2">
      <t>マツクラ</t>
    </rPh>
    <phoneticPr fontId="1"/>
  </si>
  <si>
    <t>烏山</t>
    <rPh sb="0" eb="2">
      <t>カラスヤマ</t>
    </rPh>
    <phoneticPr fontId="1"/>
  </si>
  <si>
    <t>結城</t>
    <rPh sb="0" eb="2">
      <t>ユウキ</t>
    </rPh>
    <phoneticPr fontId="1"/>
  </si>
  <si>
    <t>宇都宮</t>
    <rPh sb="0" eb="3">
      <t>ウツノミヤ</t>
    </rPh>
    <phoneticPr fontId="1"/>
  </si>
  <si>
    <t>古河</t>
    <rPh sb="0" eb="2">
      <t>フルカワ</t>
    </rPh>
    <phoneticPr fontId="1"/>
  </si>
  <si>
    <t>千葉</t>
    <rPh sb="0" eb="2">
      <t>チバ</t>
    </rPh>
    <phoneticPr fontId="1"/>
  </si>
  <si>
    <t>松山</t>
    <rPh sb="0" eb="2">
      <t>マツヤマ</t>
    </rPh>
    <phoneticPr fontId="1"/>
  </si>
  <si>
    <t>河越</t>
    <rPh sb="0" eb="2">
      <t>カワゴエ</t>
    </rPh>
    <phoneticPr fontId="1"/>
  </si>
  <si>
    <t>江戸</t>
    <rPh sb="0" eb="2">
      <t>エド</t>
    </rPh>
    <phoneticPr fontId="1"/>
  </si>
  <si>
    <t>稲村</t>
    <rPh sb="0" eb="2">
      <t>イナムラ</t>
    </rPh>
    <phoneticPr fontId="1"/>
  </si>
  <si>
    <t>平井</t>
    <rPh sb="0" eb="2">
      <t>ヒライ</t>
    </rPh>
    <phoneticPr fontId="1"/>
  </si>
  <si>
    <t>滝山</t>
    <rPh sb="0" eb="2">
      <t>タキヤマ</t>
    </rPh>
    <phoneticPr fontId="1"/>
  </si>
  <si>
    <t>小田原</t>
    <rPh sb="0" eb="3">
      <t>オダワラ</t>
    </rPh>
    <phoneticPr fontId="1"/>
  </si>
  <si>
    <t>韮山</t>
    <rPh sb="0" eb="2">
      <t>ニラヤマ</t>
    </rPh>
    <phoneticPr fontId="1"/>
  </si>
  <si>
    <t>エンディング</t>
    <phoneticPr fontId="1"/>
  </si>
  <si>
    <t>信長</t>
    <rPh sb="0" eb="2">
      <t>ノブナガ</t>
    </rPh>
    <phoneticPr fontId="1"/>
  </si>
  <si>
    <t>秀吉</t>
    <rPh sb="0" eb="2">
      <t>ヒデヨシ</t>
    </rPh>
    <phoneticPr fontId="1"/>
  </si>
  <si>
    <t>家康</t>
    <rPh sb="0" eb="2">
      <t>イエヤス</t>
    </rPh>
    <phoneticPr fontId="1"/>
  </si>
  <si>
    <t>信忠</t>
    <rPh sb="0" eb="2">
      <t>ノブタダ</t>
    </rPh>
    <phoneticPr fontId="1"/>
  </si>
  <si>
    <t>滝川</t>
    <rPh sb="0" eb="2">
      <t>タキガワ</t>
    </rPh>
    <phoneticPr fontId="1"/>
  </si>
  <si>
    <t>丹羽</t>
    <rPh sb="0" eb="2">
      <t>ニワ</t>
    </rPh>
    <phoneticPr fontId="1"/>
  </si>
  <si>
    <t>前田</t>
    <rPh sb="0" eb="2">
      <t>マエダ</t>
    </rPh>
    <phoneticPr fontId="1"/>
  </si>
  <si>
    <t>佐々</t>
    <rPh sb="0" eb="2">
      <t>サッサ</t>
    </rPh>
    <phoneticPr fontId="1"/>
  </si>
  <si>
    <t>黒田</t>
    <rPh sb="0" eb="2">
      <t>クロダ</t>
    </rPh>
    <phoneticPr fontId="1"/>
  </si>
  <si>
    <t>島津義弘</t>
    <rPh sb="0" eb="2">
      <t>シマヅ</t>
    </rPh>
    <rPh sb="2" eb="4">
      <t>ヨシヒロ</t>
    </rPh>
    <phoneticPr fontId="1"/>
  </si>
  <si>
    <t>本願寺　妙</t>
    <rPh sb="0" eb="3">
      <t>ホンガンジ</t>
    </rPh>
    <rPh sb="4" eb="5">
      <t>タエ</t>
    </rPh>
    <phoneticPr fontId="1"/>
  </si>
  <si>
    <t>武田　萌</t>
    <rPh sb="0" eb="2">
      <t>タケダ</t>
    </rPh>
    <rPh sb="3" eb="4">
      <t>モエ</t>
    </rPh>
    <phoneticPr fontId="1"/>
  </si>
  <si>
    <t>徳川　花</t>
    <rPh sb="0" eb="2">
      <t>トクガワ</t>
    </rPh>
    <rPh sb="3" eb="4">
      <t>ハナ</t>
    </rPh>
    <phoneticPr fontId="1"/>
  </si>
  <si>
    <t>北条　満</t>
    <rPh sb="0" eb="2">
      <t>ホウジョウ</t>
    </rPh>
    <rPh sb="3" eb="4">
      <t>マン</t>
    </rPh>
    <phoneticPr fontId="1"/>
  </si>
  <si>
    <t>小田</t>
    <rPh sb="0" eb="2">
      <t>オダ</t>
    </rPh>
    <phoneticPr fontId="1"/>
  </si>
  <si>
    <t>戦</t>
    <rPh sb="0" eb="1">
      <t>イクサ</t>
    </rPh>
    <phoneticPr fontId="1"/>
  </si>
  <si>
    <t>義弘</t>
    <rPh sb="0" eb="1">
      <t>ヨシ</t>
    </rPh>
    <rPh sb="1" eb="2">
      <t>ヒロ</t>
    </rPh>
    <phoneticPr fontId="1"/>
  </si>
  <si>
    <t>家久</t>
    <rPh sb="0" eb="2">
      <t>イエヒサ</t>
    </rPh>
    <phoneticPr fontId="1"/>
  </si>
  <si>
    <t>伊東</t>
    <rPh sb="0" eb="2">
      <t>イトウ</t>
    </rPh>
    <phoneticPr fontId="1"/>
  </si>
  <si>
    <t>相良</t>
    <rPh sb="0" eb="2">
      <t>サガラ</t>
    </rPh>
    <phoneticPr fontId="1"/>
  </si>
  <si>
    <t>新納</t>
    <rPh sb="0" eb="2">
      <t>ニイノ</t>
    </rPh>
    <phoneticPr fontId="1"/>
  </si>
  <si>
    <t>犬童</t>
    <rPh sb="0" eb="1">
      <t>イヌ</t>
    </rPh>
    <rPh sb="1" eb="2">
      <t>ワラベ</t>
    </rPh>
    <phoneticPr fontId="1"/>
  </si>
  <si>
    <t>伊集院</t>
    <rPh sb="0" eb="3">
      <t>イジュウイン</t>
    </rPh>
    <phoneticPr fontId="1"/>
  </si>
  <si>
    <t>種子島</t>
    <rPh sb="0" eb="3">
      <t>タネガシマ</t>
    </rPh>
    <phoneticPr fontId="1"/>
  </si>
  <si>
    <t>北畠</t>
    <rPh sb="0" eb="2">
      <t>キタバタケ</t>
    </rPh>
    <phoneticPr fontId="1"/>
  </si>
  <si>
    <t>波多野</t>
    <rPh sb="0" eb="3">
      <t>ハタノ</t>
    </rPh>
    <phoneticPr fontId="1"/>
  </si>
  <si>
    <t>百地</t>
    <rPh sb="0" eb="1">
      <t>ヒャク</t>
    </rPh>
    <rPh sb="1" eb="2">
      <t>チ</t>
    </rPh>
    <phoneticPr fontId="1"/>
  </si>
  <si>
    <t>武田</t>
    <rPh sb="0" eb="2">
      <t>タケダ</t>
    </rPh>
    <phoneticPr fontId="1"/>
  </si>
  <si>
    <t>毛利　風</t>
    <rPh sb="0" eb="2">
      <t>モウリ</t>
    </rPh>
    <rPh sb="3" eb="4">
      <t>カゼ</t>
    </rPh>
    <phoneticPr fontId="1"/>
  </si>
  <si>
    <t>元親</t>
    <rPh sb="0" eb="2">
      <t>モトチカ</t>
    </rPh>
    <phoneticPr fontId="1"/>
  </si>
  <si>
    <t>江村</t>
    <rPh sb="0" eb="2">
      <t>エムラ</t>
    </rPh>
    <phoneticPr fontId="1"/>
  </si>
  <si>
    <t>荒木</t>
    <rPh sb="0" eb="2">
      <t>アラキ</t>
    </rPh>
    <phoneticPr fontId="1"/>
  </si>
  <si>
    <t>吉良</t>
    <rPh sb="0" eb="2">
      <t>キラ</t>
    </rPh>
    <phoneticPr fontId="1"/>
  </si>
  <si>
    <t>河野</t>
    <rPh sb="0" eb="2">
      <t>コウノ</t>
    </rPh>
    <phoneticPr fontId="1"/>
  </si>
  <si>
    <t>三好義継</t>
    <rPh sb="0" eb="2">
      <t>ミヨシ</t>
    </rPh>
    <rPh sb="2" eb="3">
      <t>ヨシ</t>
    </rPh>
    <rPh sb="3" eb="4">
      <t>ケイ</t>
    </rPh>
    <phoneticPr fontId="1"/>
  </si>
  <si>
    <t>親泰</t>
    <rPh sb="0" eb="1">
      <t>オヤ</t>
    </rPh>
    <rPh sb="1" eb="2">
      <t>ヤス</t>
    </rPh>
    <phoneticPr fontId="1"/>
  </si>
  <si>
    <t>長逸</t>
    <rPh sb="0" eb="1">
      <t>ナガ</t>
    </rPh>
    <rPh sb="1" eb="2">
      <t>イツ</t>
    </rPh>
    <phoneticPr fontId="1"/>
  </si>
  <si>
    <t>鍋島</t>
    <rPh sb="0" eb="2">
      <t>ナベシマ</t>
    </rPh>
    <phoneticPr fontId="1"/>
  </si>
  <si>
    <t>政康</t>
    <rPh sb="0" eb="1">
      <t>マサ</t>
    </rPh>
    <rPh sb="1" eb="2">
      <t>ヤス</t>
    </rPh>
    <phoneticPr fontId="1"/>
  </si>
  <si>
    <t>政勝</t>
    <rPh sb="0" eb="2">
      <t>マサカツ</t>
    </rPh>
    <phoneticPr fontId="1"/>
  </si>
  <si>
    <t>一条</t>
    <rPh sb="0" eb="2">
      <t>イチジョウ</t>
    </rPh>
    <phoneticPr fontId="1"/>
  </si>
  <si>
    <t>高橋</t>
    <rPh sb="0" eb="2">
      <t>タカハシ</t>
    </rPh>
    <phoneticPr fontId="1"/>
  </si>
  <si>
    <t>立花</t>
    <rPh sb="0" eb="2">
      <t>タチバナ</t>
    </rPh>
    <phoneticPr fontId="1"/>
  </si>
  <si>
    <t>成松</t>
    <rPh sb="0" eb="2">
      <t>ナリマツ</t>
    </rPh>
    <phoneticPr fontId="1"/>
  </si>
  <si>
    <t>大友</t>
    <rPh sb="0" eb="2">
      <t>オオトモ</t>
    </rPh>
    <phoneticPr fontId="1"/>
  </si>
  <si>
    <t>甲斐</t>
    <rPh sb="0" eb="2">
      <t>カイ</t>
    </rPh>
    <phoneticPr fontId="1"/>
  </si>
  <si>
    <t>城井</t>
    <rPh sb="0" eb="2">
      <t>シロイ</t>
    </rPh>
    <phoneticPr fontId="1"/>
  </si>
  <si>
    <t>松浦</t>
    <rPh sb="0" eb="2">
      <t>マツウラ</t>
    </rPh>
    <phoneticPr fontId="1"/>
  </si>
  <si>
    <t>阿蘇</t>
    <rPh sb="0" eb="2">
      <t>アソ</t>
    </rPh>
    <phoneticPr fontId="1"/>
  </si>
  <si>
    <t>大村</t>
    <rPh sb="0" eb="2">
      <t>オオムラ</t>
    </rPh>
    <phoneticPr fontId="1"/>
  </si>
  <si>
    <t>南部　</t>
    <rPh sb="0" eb="2">
      <t>ナンブ</t>
    </rPh>
    <phoneticPr fontId="1"/>
  </si>
  <si>
    <t>最上</t>
    <rPh sb="0" eb="2">
      <t>モガミ</t>
    </rPh>
    <phoneticPr fontId="1"/>
  </si>
  <si>
    <t>上杉　円</t>
    <rPh sb="0" eb="2">
      <t>ウエスギ</t>
    </rPh>
    <rPh sb="3" eb="4">
      <t>ツブ</t>
    </rPh>
    <phoneticPr fontId="1"/>
  </si>
  <si>
    <t>柿崎</t>
    <rPh sb="0" eb="2">
      <t>カキザキ</t>
    </rPh>
    <phoneticPr fontId="1"/>
  </si>
  <si>
    <t>朝倉</t>
    <rPh sb="0" eb="2">
      <t>アサクラ</t>
    </rPh>
    <phoneticPr fontId="1"/>
  </si>
  <si>
    <t>小笠原</t>
    <rPh sb="0" eb="3">
      <t>オガサワラ</t>
    </rPh>
    <phoneticPr fontId="1"/>
  </si>
  <si>
    <t>北条</t>
    <rPh sb="0" eb="2">
      <t>ホウジョウ</t>
    </rPh>
    <phoneticPr fontId="1"/>
  </si>
  <si>
    <t>----</t>
    <phoneticPr fontId="1"/>
  </si>
  <si>
    <t>京</t>
    <rPh sb="0" eb="1">
      <t>キョウ</t>
    </rPh>
    <phoneticPr fontId="1"/>
  </si>
  <si>
    <t>元春</t>
    <rPh sb="0" eb="2">
      <t>モトハル</t>
    </rPh>
    <phoneticPr fontId="1"/>
  </si>
  <si>
    <t>鹿之助</t>
    <rPh sb="0" eb="3">
      <t>シカノスケ</t>
    </rPh>
    <phoneticPr fontId="1"/>
  </si>
  <si>
    <t>又兵衛</t>
    <rPh sb="0" eb="3">
      <t>マタベエ</t>
    </rPh>
    <phoneticPr fontId="1"/>
  </si>
  <si>
    <t>清水</t>
    <rPh sb="0" eb="2">
      <t>シミズ</t>
    </rPh>
    <phoneticPr fontId="1"/>
  </si>
  <si>
    <t>隆景</t>
    <rPh sb="0" eb="1">
      <t>タカ</t>
    </rPh>
    <rPh sb="1" eb="2">
      <t>ケイ</t>
    </rPh>
    <phoneticPr fontId="1"/>
  </si>
  <si>
    <t>別所</t>
    <rPh sb="0" eb="2">
      <t>ベッショ</t>
    </rPh>
    <phoneticPr fontId="1"/>
  </si>
  <si>
    <t>宇喜多直</t>
    <rPh sb="0" eb="3">
      <t>ウキタ</t>
    </rPh>
    <rPh sb="3" eb="4">
      <t>チョク</t>
    </rPh>
    <phoneticPr fontId="1"/>
  </si>
  <si>
    <t>宇喜多忠</t>
    <rPh sb="0" eb="3">
      <t>ウキタ</t>
    </rPh>
    <rPh sb="3" eb="4">
      <t>チュウ</t>
    </rPh>
    <phoneticPr fontId="1"/>
  </si>
  <si>
    <t>一色</t>
    <rPh sb="0" eb="2">
      <t>イッシキ</t>
    </rPh>
    <phoneticPr fontId="1"/>
  </si>
  <si>
    <t>吉川広</t>
    <rPh sb="0" eb="2">
      <t>キッカワ</t>
    </rPh>
    <rPh sb="2" eb="3">
      <t>ヒロ</t>
    </rPh>
    <phoneticPr fontId="1"/>
  </si>
  <si>
    <t>小西</t>
    <rPh sb="0" eb="2">
      <t>コニシ</t>
    </rPh>
    <phoneticPr fontId="1"/>
  </si>
  <si>
    <t>尼子</t>
    <rPh sb="0" eb="2">
      <t>アマコ</t>
    </rPh>
    <phoneticPr fontId="1"/>
  </si>
  <si>
    <t>輝元</t>
    <rPh sb="0" eb="2">
      <t>テルモト</t>
    </rPh>
    <phoneticPr fontId="1"/>
  </si>
  <si>
    <t>山名国</t>
    <rPh sb="0" eb="2">
      <t>ヤマナ</t>
    </rPh>
    <rPh sb="2" eb="3">
      <t>クニ</t>
    </rPh>
    <phoneticPr fontId="1"/>
  </si>
  <si>
    <t>赤松</t>
    <rPh sb="0" eb="2">
      <t>アカマツ</t>
    </rPh>
    <phoneticPr fontId="1"/>
  </si>
  <si>
    <t>口羽</t>
    <rPh sb="0" eb="1">
      <t>クチ</t>
    </rPh>
    <rPh sb="1" eb="2">
      <t>ハネ</t>
    </rPh>
    <phoneticPr fontId="1"/>
  </si>
  <si>
    <t>安国寺</t>
    <rPh sb="0" eb="1">
      <t>アン</t>
    </rPh>
    <rPh sb="1" eb="2">
      <t>クニ</t>
    </rPh>
    <rPh sb="2" eb="3">
      <t>テラ</t>
    </rPh>
    <phoneticPr fontId="1"/>
  </si>
  <si>
    <t>仁科</t>
    <rPh sb="0" eb="1">
      <t>ニ</t>
    </rPh>
    <rPh sb="1" eb="2">
      <t>シナ</t>
    </rPh>
    <phoneticPr fontId="1"/>
  </si>
  <si>
    <t>長宗我部望</t>
    <rPh sb="0" eb="1">
      <t>チョウ</t>
    </rPh>
    <rPh sb="1" eb="2">
      <t>シュウ</t>
    </rPh>
    <rPh sb="2" eb="3">
      <t>ワレ</t>
    </rPh>
    <rPh sb="3" eb="4">
      <t>ブ</t>
    </rPh>
    <rPh sb="4" eb="5">
      <t>ノゾミ</t>
    </rPh>
    <phoneticPr fontId="1"/>
  </si>
  <si>
    <t>真田　昌幸</t>
    <rPh sb="0" eb="2">
      <t>サナダ</t>
    </rPh>
    <rPh sb="3" eb="5">
      <t>マサユキ</t>
    </rPh>
    <phoneticPr fontId="1"/>
  </si>
  <si>
    <t>直江　兼続</t>
    <rPh sb="0" eb="2">
      <t>ナオエ</t>
    </rPh>
    <rPh sb="3" eb="4">
      <t>カ</t>
    </rPh>
    <rPh sb="4" eb="5">
      <t>ゾク</t>
    </rPh>
    <phoneticPr fontId="1"/>
  </si>
  <si>
    <t>前田　豪</t>
    <rPh sb="0" eb="2">
      <t>マエダ</t>
    </rPh>
    <rPh sb="3" eb="4">
      <t>ゴウ</t>
    </rPh>
    <phoneticPr fontId="1"/>
  </si>
  <si>
    <t>浅井　達子</t>
    <rPh sb="0" eb="2">
      <t>アザイ</t>
    </rPh>
    <rPh sb="3" eb="5">
      <t>タツコ</t>
    </rPh>
    <phoneticPr fontId="1"/>
  </si>
  <si>
    <t>浅井　茶々</t>
    <rPh sb="0" eb="2">
      <t>アザイ</t>
    </rPh>
    <rPh sb="3" eb="5">
      <t>チャチャ</t>
    </rPh>
    <phoneticPr fontId="1"/>
  </si>
  <si>
    <t>浅井　初</t>
    <rPh sb="0" eb="2">
      <t>アザイ</t>
    </rPh>
    <rPh sb="3" eb="4">
      <t>ハツ</t>
    </rPh>
    <phoneticPr fontId="1"/>
  </si>
  <si>
    <t>竹中</t>
    <rPh sb="0" eb="2">
      <t>タケナカ</t>
    </rPh>
    <phoneticPr fontId="1"/>
  </si>
  <si>
    <t>明智　光秀</t>
    <rPh sb="0" eb="2">
      <t>アケチ</t>
    </rPh>
    <rPh sb="3" eb="5">
      <t>ミツヒデ</t>
    </rPh>
    <phoneticPr fontId="1"/>
  </si>
  <si>
    <t>河野道直</t>
    <rPh sb="0" eb="2">
      <t>コウノ</t>
    </rPh>
    <rPh sb="2" eb="3">
      <t>ミチ</t>
    </rPh>
    <rPh sb="3" eb="4">
      <t>チョク</t>
    </rPh>
    <phoneticPr fontId="1"/>
  </si>
  <si>
    <t>家</t>
    <rPh sb="0" eb="1">
      <t>イエ</t>
    </rPh>
    <phoneticPr fontId="1"/>
  </si>
  <si>
    <t>宿</t>
    <rPh sb="0" eb="1">
      <t>シュク</t>
    </rPh>
    <phoneticPr fontId="1"/>
  </si>
  <si>
    <t>田村</t>
    <rPh sb="0" eb="2">
      <t>タムラ</t>
    </rPh>
    <phoneticPr fontId="1"/>
  </si>
  <si>
    <t>A</t>
    <phoneticPr fontId="1"/>
  </si>
  <si>
    <t>足利</t>
    <rPh sb="0" eb="2">
      <t>アシカガ</t>
    </rPh>
    <phoneticPr fontId="1"/>
  </si>
  <si>
    <t>藤堂</t>
    <rPh sb="0" eb="2">
      <t>トウドウ</t>
    </rPh>
    <phoneticPr fontId="1"/>
  </si>
  <si>
    <t>里見</t>
    <rPh sb="0" eb="2">
      <t>サトミ</t>
    </rPh>
    <phoneticPr fontId="1"/>
  </si>
  <si>
    <t>本願</t>
    <rPh sb="0" eb="2">
      <t>ホンガン</t>
    </rPh>
    <phoneticPr fontId="1"/>
  </si>
  <si>
    <t>織田</t>
    <rPh sb="0" eb="2">
      <t>オダ</t>
    </rPh>
    <phoneticPr fontId="1"/>
  </si>
  <si>
    <t>浅井</t>
    <rPh sb="0" eb="2">
      <t>アサイ</t>
    </rPh>
    <phoneticPr fontId="1"/>
  </si>
  <si>
    <t>宇喜</t>
    <phoneticPr fontId="1"/>
  </si>
  <si>
    <t>鈴木</t>
    <rPh sb="0" eb="2">
      <t>スズキ</t>
    </rPh>
    <phoneticPr fontId="1"/>
  </si>
  <si>
    <t>×</t>
    <phoneticPr fontId="1"/>
  </si>
  <si>
    <t>小山田</t>
    <rPh sb="0" eb="3">
      <t>オヤマダ</t>
    </rPh>
    <phoneticPr fontId="1"/>
  </si>
  <si>
    <t>三好政勝</t>
    <rPh sb="0" eb="2">
      <t>ミヨシ</t>
    </rPh>
    <rPh sb="2" eb="3">
      <t>マサ</t>
    </rPh>
    <rPh sb="3" eb="4">
      <t>カツ</t>
    </rPh>
    <phoneticPr fontId="1"/>
  </si>
  <si>
    <t>精神科受診。視界がうす暗くなる等を訴える。　</t>
    <rPh sb="0" eb="3">
      <t>セイシンカ</t>
    </rPh>
    <rPh sb="3" eb="5">
      <t>ジュシン</t>
    </rPh>
    <rPh sb="6" eb="8">
      <t>シカイ</t>
    </rPh>
    <rPh sb="11" eb="12">
      <t>グラ</t>
    </rPh>
    <rPh sb="15" eb="16">
      <t>ナド</t>
    </rPh>
    <rPh sb="17" eb="18">
      <t>ウッタ</t>
    </rPh>
    <phoneticPr fontId="1"/>
  </si>
  <si>
    <t>体重計・ミニプレート購入。部屋の模様替えをする。</t>
    <rPh sb="0" eb="3">
      <t>タイジュウケイ</t>
    </rPh>
    <rPh sb="10" eb="12">
      <t>コウニュウ</t>
    </rPh>
    <rPh sb="13" eb="15">
      <t>ヘヤ</t>
    </rPh>
    <rPh sb="16" eb="18">
      <t>モヨウ</t>
    </rPh>
    <rPh sb="18" eb="19">
      <t>ガ</t>
    </rPh>
    <phoneticPr fontId="1"/>
  </si>
  <si>
    <t>ぴよを泣かせた　　めんちゃい…</t>
    <rPh sb="3" eb="4">
      <t>ナ</t>
    </rPh>
    <phoneticPr fontId="1"/>
  </si>
  <si>
    <t>智</t>
    <rPh sb="0" eb="1">
      <t>チ</t>
    </rPh>
    <phoneticPr fontId="1"/>
  </si>
  <si>
    <t>政</t>
    <rPh sb="0" eb="1">
      <t>セイ</t>
    </rPh>
    <phoneticPr fontId="1"/>
  </si>
  <si>
    <t>田村　愛</t>
    <rPh sb="0" eb="2">
      <t>タムラ</t>
    </rPh>
    <rPh sb="3" eb="4">
      <t>アイ</t>
    </rPh>
    <phoneticPr fontId="1"/>
  </si>
  <si>
    <t>不必要</t>
    <rPh sb="0" eb="3">
      <t>フヒツヨウ</t>
    </rPh>
    <phoneticPr fontId="1"/>
  </si>
  <si>
    <t>登場・獲り</t>
    <rPh sb="0" eb="2">
      <t>トウジョウ</t>
    </rPh>
    <rPh sb="3" eb="4">
      <t>ト</t>
    </rPh>
    <phoneticPr fontId="1"/>
  </si>
  <si>
    <t>領地予定</t>
    <rPh sb="0" eb="2">
      <t>リョウチ</t>
    </rPh>
    <rPh sb="2" eb="4">
      <t>ヨテイ</t>
    </rPh>
    <phoneticPr fontId="1"/>
  </si>
  <si>
    <t>各城人数</t>
    <rPh sb="0" eb="2">
      <t>カクシロ</t>
    </rPh>
    <rPh sb="2" eb="3">
      <t>ニン</t>
    </rPh>
    <rPh sb="3" eb="4">
      <t>カズ</t>
    </rPh>
    <phoneticPr fontId="1"/>
  </si>
  <si>
    <t>家老</t>
    <rPh sb="0" eb="2">
      <t>カロウ</t>
    </rPh>
    <phoneticPr fontId="1"/>
  </si>
  <si>
    <t>大名・宿老</t>
    <rPh sb="0" eb="2">
      <t>ダイミョウ</t>
    </rPh>
    <rPh sb="3" eb="4">
      <t>シュク</t>
    </rPh>
    <rPh sb="4" eb="5">
      <t>ロウ</t>
    </rPh>
    <phoneticPr fontId="1"/>
  </si>
  <si>
    <t>兵合計</t>
    <rPh sb="0" eb="1">
      <t>ヘイ</t>
    </rPh>
    <rPh sb="1" eb="3">
      <t>ゴウケイ</t>
    </rPh>
    <phoneticPr fontId="1"/>
  </si>
  <si>
    <t>将来</t>
    <rPh sb="0" eb="2">
      <t>ショウライ</t>
    </rPh>
    <phoneticPr fontId="1"/>
  </si>
  <si>
    <t>遊佐信教</t>
    <rPh sb="0" eb="2">
      <t>ユサ</t>
    </rPh>
    <rPh sb="2" eb="3">
      <t>ノブ</t>
    </rPh>
    <rPh sb="3" eb="4">
      <t>キョウ</t>
    </rPh>
    <phoneticPr fontId="1"/>
  </si>
  <si>
    <t>1586まで</t>
    <phoneticPr fontId="1"/>
  </si>
  <si>
    <t>百地銀行</t>
    <rPh sb="0" eb="1">
      <t>ヒャク</t>
    </rPh>
    <rPh sb="1" eb="2">
      <t>チ</t>
    </rPh>
    <rPh sb="2" eb="4">
      <t>ギンコウ</t>
    </rPh>
    <phoneticPr fontId="1"/>
  </si>
  <si>
    <t>宇喜多銀行</t>
    <rPh sb="0" eb="3">
      <t>ウキタ</t>
    </rPh>
    <rPh sb="3" eb="5">
      <t>ギンコウ</t>
    </rPh>
    <phoneticPr fontId="1"/>
  </si>
  <si>
    <t>長宗我部元親軍団長</t>
    <rPh sb="6" eb="7">
      <t>グン</t>
    </rPh>
    <rPh sb="7" eb="9">
      <t>ダンチョウ</t>
    </rPh>
    <phoneticPr fontId="1"/>
  </si>
  <si>
    <t>鍋島直茂軍団長</t>
    <rPh sb="4" eb="5">
      <t>グン</t>
    </rPh>
    <rPh sb="5" eb="7">
      <t>ダンチョウ</t>
    </rPh>
    <phoneticPr fontId="1"/>
  </si>
  <si>
    <t>小早川隆景軍団長</t>
    <rPh sb="0" eb="3">
      <t>コバヤカワ</t>
    </rPh>
    <rPh sb="3" eb="5">
      <t>タカカゲ</t>
    </rPh>
    <rPh sb="5" eb="6">
      <t>グン</t>
    </rPh>
    <rPh sb="6" eb="8">
      <t>ダンチョウ</t>
    </rPh>
    <phoneticPr fontId="1"/>
  </si>
  <si>
    <t>登場</t>
    <rPh sb="0" eb="2">
      <t>トウジョウ</t>
    </rPh>
    <phoneticPr fontId="1"/>
  </si>
  <si>
    <t>島津豊</t>
    <rPh sb="0" eb="2">
      <t>シマヅ</t>
    </rPh>
    <rPh sb="2" eb="3">
      <t>トヨ</t>
    </rPh>
    <phoneticPr fontId="1"/>
  </si>
  <si>
    <t>津野</t>
    <rPh sb="0" eb="2">
      <t>ツノ</t>
    </rPh>
    <phoneticPr fontId="1"/>
  </si>
  <si>
    <t>秋田</t>
    <rPh sb="0" eb="2">
      <t>アキタ</t>
    </rPh>
    <phoneticPr fontId="1"/>
  </si>
  <si>
    <t>登場</t>
    <rPh sb="0" eb="2">
      <t>トウジョウ</t>
    </rPh>
    <phoneticPr fontId="1"/>
  </si>
  <si>
    <t>相良</t>
    <rPh sb="0" eb="2">
      <t>サガラ</t>
    </rPh>
    <phoneticPr fontId="1"/>
  </si>
  <si>
    <t>島津歳</t>
    <rPh sb="0" eb="2">
      <t>シマヅ</t>
    </rPh>
    <rPh sb="2" eb="3">
      <t>トシ</t>
    </rPh>
    <phoneticPr fontId="1"/>
  </si>
  <si>
    <t>ーー</t>
    <phoneticPr fontId="1"/>
  </si>
  <si>
    <t>肝付兼盛</t>
    <rPh sb="0" eb="2">
      <t>キモツキ</t>
    </rPh>
    <rPh sb="2" eb="3">
      <t>カ</t>
    </rPh>
    <rPh sb="3" eb="4">
      <t>モリ</t>
    </rPh>
    <phoneticPr fontId="1"/>
  </si>
  <si>
    <t>猿渡</t>
    <rPh sb="0" eb="2">
      <t>サワタリ</t>
    </rPh>
    <phoneticPr fontId="1"/>
  </si>
  <si>
    <t>安東</t>
    <rPh sb="0" eb="2">
      <t>アンドウ</t>
    </rPh>
    <phoneticPr fontId="1"/>
  </si>
  <si>
    <t>穴山信君</t>
    <rPh sb="0" eb="2">
      <t>アナヤマ</t>
    </rPh>
    <rPh sb="2" eb="3">
      <t>シン</t>
    </rPh>
    <rPh sb="3" eb="4">
      <t>キミ</t>
    </rPh>
    <phoneticPr fontId="1"/>
  </si>
  <si>
    <t>武田信廉</t>
    <rPh sb="0" eb="2">
      <t>タケダ</t>
    </rPh>
    <rPh sb="2" eb="3">
      <t>ノブ</t>
    </rPh>
    <rPh sb="3" eb="4">
      <t>カド</t>
    </rPh>
    <phoneticPr fontId="1"/>
  </si>
  <si>
    <t>下間仲孝</t>
    <rPh sb="0" eb="1">
      <t>シタ</t>
    </rPh>
    <rPh sb="1" eb="2">
      <t>マ</t>
    </rPh>
    <rPh sb="2" eb="3">
      <t>ナカ</t>
    </rPh>
    <rPh sb="3" eb="4">
      <t>コウ</t>
    </rPh>
    <phoneticPr fontId="1"/>
  </si>
  <si>
    <t>下間頼旦</t>
    <rPh sb="0" eb="1">
      <t>シタ</t>
    </rPh>
    <rPh sb="1" eb="2">
      <t>マ</t>
    </rPh>
    <rPh sb="2" eb="3">
      <t>ライ</t>
    </rPh>
    <rPh sb="3" eb="4">
      <t>タン</t>
    </rPh>
    <phoneticPr fontId="1"/>
  </si>
  <si>
    <t>下間頼照</t>
    <rPh sb="0" eb="1">
      <t>シタ</t>
    </rPh>
    <rPh sb="1" eb="2">
      <t>マ</t>
    </rPh>
    <rPh sb="2" eb="3">
      <t>ライ</t>
    </rPh>
    <rPh sb="3" eb="4">
      <t>ショウ</t>
    </rPh>
    <phoneticPr fontId="1"/>
  </si>
  <si>
    <t>七里頼周</t>
    <rPh sb="0" eb="1">
      <t>シチ</t>
    </rPh>
    <rPh sb="1" eb="2">
      <t>サト</t>
    </rPh>
    <rPh sb="2" eb="3">
      <t>ライ</t>
    </rPh>
    <rPh sb="3" eb="4">
      <t>シュウ</t>
    </rPh>
    <phoneticPr fontId="1"/>
  </si>
  <si>
    <t>本願寺教</t>
    <rPh sb="0" eb="3">
      <t>ホンガンジ</t>
    </rPh>
    <rPh sb="3" eb="4">
      <t>キョウ</t>
    </rPh>
    <phoneticPr fontId="1"/>
  </si>
  <si>
    <t>鈴木佐太夫</t>
    <rPh sb="0" eb="2">
      <t>スズキ</t>
    </rPh>
    <rPh sb="2" eb="3">
      <t>サ</t>
    </rPh>
    <rPh sb="3" eb="5">
      <t>タユウ</t>
    </rPh>
    <phoneticPr fontId="1"/>
  </si>
  <si>
    <t>義久</t>
    <rPh sb="0" eb="2">
      <t>ヨシヒサ</t>
    </rPh>
    <phoneticPr fontId="1"/>
  </si>
  <si>
    <t>騎馬</t>
    <rPh sb="0" eb="2">
      <t>キバ</t>
    </rPh>
    <phoneticPr fontId="1"/>
  </si>
  <si>
    <t>徴兵</t>
    <rPh sb="0" eb="2">
      <t>チョウヘイ</t>
    </rPh>
    <phoneticPr fontId="1"/>
  </si>
  <si>
    <t>整列大会</t>
    <rPh sb="0" eb="2">
      <t>セイレツ</t>
    </rPh>
    <rPh sb="2" eb="4">
      <t>タイカイ</t>
    </rPh>
    <phoneticPr fontId="1"/>
  </si>
  <si>
    <t>軍師</t>
    <rPh sb="0" eb="2">
      <t>グンシ</t>
    </rPh>
    <phoneticPr fontId="1"/>
  </si>
  <si>
    <t>片倉景綱</t>
    <rPh sb="0" eb="2">
      <t>カタクラ</t>
    </rPh>
    <rPh sb="2" eb="3">
      <t>ケイ</t>
    </rPh>
    <rPh sb="3" eb="4">
      <t>ツナ</t>
    </rPh>
    <phoneticPr fontId="1"/>
  </si>
  <si>
    <t>竹中半兵衛</t>
    <rPh sb="0" eb="2">
      <t>タケナカ</t>
    </rPh>
    <rPh sb="2" eb="5">
      <t>ハンベエ</t>
    </rPh>
    <phoneticPr fontId="1"/>
  </si>
  <si>
    <t>宿老２人移動</t>
    <rPh sb="0" eb="1">
      <t>シュク</t>
    </rPh>
    <rPh sb="1" eb="2">
      <t>ロウ</t>
    </rPh>
    <rPh sb="3" eb="4">
      <t>ニン</t>
    </rPh>
    <rPh sb="4" eb="6">
      <t>イドウ</t>
    </rPh>
    <phoneticPr fontId="1"/>
  </si>
  <si>
    <t>香宗我部親泰</t>
    <rPh sb="0" eb="1">
      <t>キョウ</t>
    </rPh>
    <rPh sb="1" eb="2">
      <t>シュウ</t>
    </rPh>
    <rPh sb="2" eb="3">
      <t>ワレ</t>
    </rPh>
    <rPh sb="3" eb="4">
      <t>ブ</t>
    </rPh>
    <rPh sb="4" eb="5">
      <t>オヤ</t>
    </rPh>
    <rPh sb="5" eb="6">
      <t>ヤス</t>
    </rPh>
    <phoneticPr fontId="1"/>
  </si>
  <si>
    <t>風魔小太郎</t>
    <rPh sb="0" eb="1">
      <t>カゼ</t>
    </rPh>
    <rPh sb="1" eb="2">
      <t>マ</t>
    </rPh>
    <rPh sb="2" eb="5">
      <t>コタロウ</t>
    </rPh>
    <phoneticPr fontId="1"/>
  </si>
  <si>
    <t>小早川隆景</t>
    <rPh sb="0" eb="3">
      <t>コバヤカワ</t>
    </rPh>
    <rPh sb="3" eb="5">
      <t>タカカゲ</t>
    </rPh>
    <phoneticPr fontId="1"/>
  </si>
  <si>
    <t>直江兼続</t>
    <rPh sb="0" eb="2">
      <t>ナオエ</t>
    </rPh>
    <rPh sb="2" eb="3">
      <t>カ</t>
    </rPh>
    <rPh sb="3" eb="4">
      <t>ゾク</t>
    </rPh>
    <phoneticPr fontId="1"/>
  </si>
  <si>
    <t>松永久秀</t>
    <rPh sb="0" eb="2">
      <t>マツナガ</t>
    </rPh>
    <rPh sb="2" eb="4">
      <t>ヒサヒデ</t>
    </rPh>
    <phoneticPr fontId="1"/>
  </si>
  <si>
    <t>智才</t>
    <rPh sb="0" eb="1">
      <t>チ</t>
    </rPh>
    <rPh sb="1" eb="2">
      <t>サイ</t>
    </rPh>
    <phoneticPr fontId="1"/>
  </si>
  <si>
    <t>智+</t>
    <rPh sb="0" eb="1">
      <t>チ</t>
    </rPh>
    <phoneticPr fontId="1"/>
  </si>
  <si>
    <t>政才</t>
    <rPh sb="0" eb="1">
      <t>セイ</t>
    </rPh>
    <rPh sb="1" eb="2">
      <t>サイ</t>
    </rPh>
    <phoneticPr fontId="1"/>
  </si>
  <si>
    <t>政+</t>
    <rPh sb="0" eb="1">
      <t>セイ</t>
    </rPh>
    <phoneticPr fontId="1"/>
  </si>
  <si>
    <t>伊達政宗</t>
    <rPh sb="0" eb="2">
      <t>ダテ</t>
    </rPh>
    <rPh sb="2" eb="3">
      <t>マサ</t>
    </rPh>
    <rPh sb="3" eb="4">
      <t>ムネ</t>
    </rPh>
    <phoneticPr fontId="1"/>
  </si>
  <si>
    <t>福島</t>
    <rPh sb="0" eb="2">
      <t>フクシマ</t>
    </rPh>
    <phoneticPr fontId="1"/>
  </si>
  <si>
    <t>前田</t>
    <rPh sb="0" eb="2">
      <t>マエダ</t>
    </rPh>
    <phoneticPr fontId="1"/>
  </si>
  <si>
    <t>佐々</t>
    <rPh sb="0" eb="2">
      <t>サッサ</t>
    </rPh>
    <phoneticPr fontId="1"/>
  </si>
  <si>
    <t>羽柴</t>
    <rPh sb="0" eb="2">
      <t>ハシバ</t>
    </rPh>
    <phoneticPr fontId="1"/>
  </si>
  <si>
    <t>黒田</t>
    <rPh sb="0" eb="2">
      <t>クロダ</t>
    </rPh>
    <phoneticPr fontId="1"/>
  </si>
  <si>
    <t>加藤</t>
    <rPh sb="0" eb="2">
      <t>カトウ</t>
    </rPh>
    <phoneticPr fontId="1"/>
  </si>
  <si>
    <t>秀長</t>
    <rPh sb="0" eb="1">
      <t>ヒデ</t>
    </rPh>
    <rPh sb="1" eb="2">
      <t>ナガ</t>
    </rPh>
    <phoneticPr fontId="1"/>
  </si>
  <si>
    <t>藤堂</t>
    <rPh sb="0" eb="2">
      <t>トウドウ</t>
    </rPh>
    <phoneticPr fontId="1"/>
  </si>
  <si>
    <t>服部</t>
    <rPh sb="0" eb="2">
      <t>ハットリ</t>
    </rPh>
    <phoneticPr fontId="1"/>
  </si>
  <si>
    <t>森</t>
    <rPh sb="0" eb="1">
      <t>モリ</t>
    </rPh>
    <phoneticPr fontId="1"/>
  </si>
  <si>
    <t>徳川</t>
    <rPh sb="0" eb="2">
      <t>トクガワ</t>
    </rPh>
    <phoneticPr fontId="1"/>
  </si>
  <si>
    <t>石田</t>
    <rPh sb="0" eb="2">
      <t>イシダ</t>
    </rPh>
    <phoneticPr fontId="1"/>
  </si>
  <si>
    <t>立花道雪</t>
    <rPh sb="0" eb="2">
      <t>タチバナ</t>
    </rPh>
    <rPh sb="2" eb="3">
      <t>ドウ</t>
    </rPh>
    <rPh sb="3" eb="4">
      <t>ユキ</t>
    </rPh>
    <phoneticPr fontId="1"/>
  </si>
  <si>
    <t>成松信勝</t>
    <rPh sb="0" eb="2">
      <t>ナリマツ</t>
    </rPh>
    <rPh sb="2" eb="3">
      <t>ノブ</t>
    </rPh>
    <rPh sb="3" eb="4">
      <t>カツ</t>
    </rPh>
    <phoneticPr fontId="1"/>
  </si>
  <si>
    <t>大村純忠</t>
    <rPh sb="0" eb="2">
      <t>オオムラ</t>
    </rPh>
    <rPh sb="2" eb="3">
      <t>ジュン</t>
    </rPh>
    <rPh sb="3" eb="4">
      <t>チュウ</t>
    </rPh>
    <phoneticPr fontId="1"/>
  </si>
  <si>
    <t>三好長逸</t>
    <rPh sb="0" eb="2">
      <t>ミヨシ</t>
    </rPh>
    <rPh sb="2" eb="3">
      <t>ナガ</t>
    </rPh>
    <rPh sb="3" eb="4">
      <t>イツ</t>
    </rPh>
    <phoneticPr fontId="1"/>
  </si>
  <si>
    <t>氏家卜全</t>
    <rPh sb="0" eb="2">
      <t>ウジイエ</t>
    </rPh>
    <rPh sb="2" eb="3">
      <t>ボク</t>
    </rPh>
    <rPh sb="3" eb="4">
      <t>ゼン</t>
    </rPh>
    <phoneticPr fontId="1"/>
  </si>
  <si>
    <t>朝倉景鏡</t>
    <rPh sb="0" eb="2">
      <t>アサクラ</t>
    </rPh>
    <rPh sb="2" eb="3">
      <t>ケイ</t>
    </rPh>
    <rPh sb="3" eb="4">
      <t>カガミ</t>
    </rPh>
    <phoneticPr fontId="1"/>
  </si>
  <si>
    <t>田北</t>
    <rPh sb="0" eb="2">
      <t>タキタ</t>
    </rPh>
    <phoneticPr fontId="1"/>
  </si>
  <si>
    <t>波多野宗高</t>
    <rPh sb="0" eb="3">
      <t>ハタノ</t>
    </rPh>
    <rPh sb="3" eb="4">
      <t>ムネ</t>
    </rPh>
    <rPh sb="4" eb="5">
      <t>タカ</t>
    </rPh>
    <phoneticPr fontId="1"/>
  </si>
  <si>
    <t>宇都宮広綱</t>
    <rPh sb="0" eb="3">
      <t>ウツノミヤ</t>
    </rPh>
    <rPh sb="3" eb="4">
      <t>ヒロ</t>
    </rPh>
    <rPh sb="4" eb="5">
      <t>ツナ</t>
    </rPh>
    <phoneticPr fontId="1"/>
  </si>
  <si>
    <t>城井長房</t>
    <rPh sb="0" eb="1">
      <t>シロ</t>
    </rPh>
    <rPh sb="1" eb="2">
      <t>イ</t>
    </rPh>
    <rPh sb="2" eb="3">
      <t>ナガ</t>
    </rPh>
    <rPh sb="3" eb="4">
      <t>ボウ</t>
    </rPh>
    <phoneticPr fontId="1"/>
  </si>
  <si>
    <t>蒲池鑑盛</t>
    <rPh sb="0" eb="2">
      <t>カマチ</t>
    </rPh>
    <rPh sb="2" eb="3">
      <t>カガミ</t>
    </rPh>
    <rPh sb="3" eb="4">
      <t>モリ</t>
    </rPh>
    <phoneticPr fontId="1"/>
  </si>
  <si>
    <t>立花宗茂</t>
    <rPh sb="0" eb="2">
      <t>タチバナ</t>
    </rPh>
    <rPh sb="2" eb="3">
      <t>ムネ</t>
    </rPh>
    <rPh sb="3" eb="4">
      <t>シゲル</t>
    </rPh>
    <phoneticPr fontId="1"/>
  </si>
  <si>
    <t>城主</t>
    <rPh sb="0" eb="2">
      <t>ジョウシュ</t>
    </rPh>
    <phoneticPr fontId="1"/>
  </si>
  <si>
    <t>松浦隆信</t>
    <rPh sb="0" eb="2">
      <t>マツウラ</t>
    </rPh>
    <rPh sb="2" eb="4">
      <t>タカノブ</t>
    </rPh>
    <phoneticPr fontId="1"/>
  </si>
  <si>
    <t>江里口</t>
    <rPh sb="0" eb="3">
      <t>エリグチ</t>
    </rPh>
    <phoneticPr fontId="1"/>
  </si>
  <si>
    <t>石川高信</t>
    <rPh sb="0" eb="2">
      <t>イシカワ</t>
    </rPh>
    <rPh sb="2" eb="3">
      <t>タカ</t>
    </rPh>
    <rPh sb="3" eb="4">
      <t>ノブ</t>
    </rPh>
    <phoneticPr fontId="1"/>
  </si>
  <si>
    <t>土居宗珊</t>
    <rPh sb="0" eb="2">
      <t>ドイ</t>
    </rPh>
    <rPh sb="2" eb="3">
      <t>ムネ</t>
    </rPh>
    <rPh sb="3" eb="4">
      <t>サン</t>
    </rPh>
    <phoneticPr fontId="1"/>
  </si>
  <si>
    <t>二階堂</t>
    <rPh sb="0" eb="3">
      <t>ニカイドウ</t>
    </rPh>
    <phoneticPr fontId="1"/>
  </si>
  <si>
    <t>山崎吉家</t>
    <rPh sb="0" eb="2">
      <t>ヤマサキ</t>
    </rPh>
    <rPh sb="2" eb="4">
      <t>ヨシイエ</t>
    </rPh>
    <phoneticPr fontId="1"/>
  </si>
  <si>
    <t>黒田職隆</t>
    <rPh sb="0" eb="2">
      <t>クロダ</t>
    </rPh>
    <rPh sb="2" eb="3">
      <t>ショク</t>
    </rPh>
    <rPh sb="3" eb="4">
      <t>タカ</t>
    </rPh>
    <phoneticPr fontId="1"/>
  </si>
  <si>
    <t>龍造寺政家</t>
    <rPh sb="0" eb="1">
      <t>リュウ</t>
    </rPh>
    <rPh sb="1" eb="2">
      <t>ゾウ</t>
    </rPh>
    <rPh sb="2" eb="3">
      <t>テラ</t>
    </rPh>
    <rPh sb="3" eb="4">
      <t>マサ</t>
    </rPh>
    <rPh sb="4" eb="5">
      <t>イエ</t>
    </rPh>
    <phoneticPr fontId="1"/>
  </si>
  <si>
    <t>筑紫広門</t>
    <rPh sb="0" eb="2">
      <t>ツクシ</t>
    </rPh>
    <rPh sb="2" eb="3">
      <t>ヒロ</t>
    </rPh>
    <rPh sb="3" eb="4">
      <t>カド</t>
    </rPh>
    <phoneticPr fontId="1"/>
  </si>
  <si>
    <t>百武賢兼</t>
    <rPh sb="0" eb="2">
      <t>ヒャクタケ</t>
    </rPh>
    <rPh sb="2" eb="3">
      <t>マサル</t>
    </rPh>
    <rPh sb="3" eb="4">
      <t>カ</t>
    </rPh>
    <phoneticPr fontId="1"/>
  </si>
  <si>
    <t>木下昌直</t>
    <rPh sb="0" eb="2">
      <t>キノシタ</t>
    </rPh>
    <rPh sb="2" eb="3">
      <t>マサ</t>
    </rPh>
    <rPh sb="3" eb="4">
      <t>ナオ</t>
    </rPh>
    <phoneticPr fontId="1"/>
  </si>
  <si>
    <t>角隈石宗</t>
    <rPh sb="0" eb="1">
      <t>スミ</t>
    </rPh>
    <rPh sb="1" eb="2">
      <t>クマ</t>
    </rPh>
    <rPh sb="2" eb="3">
      <t>イシ</t>
    </rPh>
    <rPh sb="3" eb="4">
      <t>ムネ</t>
    </rPh>
    <phoneticPr fontId="1"/>
  </si>
  <si>
    <t>安田長秀</t>
    <rPh sb="0" eb="2">
      <t>ヤスダ</t>
    </rPh>
    <rPh sb="2" eb="3">
      <t>ナガ</t>
    </rPh>
    <rPh sb="3" eb="4">
      <t>ヒデ</t>
    </rPh>
    <phoneticPr fontId="1"/>
  </si>
  <si>
    <t>岡本禅哲</t>
    <rPh sb="0" eb="2">
      <t>オカモト</t>
    </rPh>
    <rPh sb="2" eb="3">
      <t>ゼン</t>
    </rPh>
    <rPh sb="3" eb="4">
      <t>テツ</t>
    </rPh>
    <phoneticPr fontId="1"/>
  </si>
  <si>
    <t>朝倉景紀</t>
    <rPh sb="0" eb="2">
      <t>アサクラ</t>
    </rPh>
    <rPh sb="2" eb="3">
      <t>ケイ</t>
    </rPh>
    <rPh sb="3" eb="4">
      <t>キ</t>
    </rPh>
    <phoneticPr fontId="1"/>
  </si>
  <si>
    <t>河合吉統</t>
    <rPh sb="0" eb="2">
      <t>カワイ</t>
    </rPh>
    <rPh sb="2" eb="3">
      <t>ヨシ</t>
    </rPh>
    <rPh sb="3" eb="4">
      <t>トウ</t>
    </rPh>
    <phoneticPr fontId="1"/>
  </si>
  <si>
    <t>龍造寺家就</t>
    <rPh sb="0" eb="1">
      <t>リュウ</t>
    </rPh>
    <rPh sb="1" eb="2">
      <t>ゾウ</t>
    </rPh>
    <rPh sb="2" eb="3">
      <t>テラ</t>
    </rPh>
    <rPh sb="3" eb="4">
      <t>イエ</t>
    </rPh>
    <rPh sb="4" eb="5">
      <t>シュウ</t>
    </rPh>
    <phoneticPr fontId="1"/>
  </si>
  <si>
    <t>北畠具教</t>
    <rPh sb="0" eb="2">
      <t>キタバタケ</t>
    </rPh>
    <rPh sb="2" eb="3">
      <t>グ</t>
    </rPh>
    <rPh sb="3" eb="4">
      <t>キョウ</t>
    </rPh>
    <phoneticPr fontId="1"/>
  </si>
  <si>
    <t>志賀親次</t>
    <rPh sb="0" eb="2">
      <t>シガ</t>
    </rPh>
    <rPh sb="2" eb="3">
      <t>オヤ</t>
    </rPh>
    <rPh sb="3" eb="4">
      <t>ツ</t>
    </rPh>
    <phoneticPr fontId="1"/>
  </si>
  <si>
    <t>宇都宮国綱</t>
    <rPh sb="0" eb="3">
      <t>ウツノミヤ</t>
    </rPh>
    <rPh sb="3" eb="4">
      <t>クニ</t>
    </rPh>
    <rPh sb="4" eb="5">
      <t>ツナ</t>
    </rPh>
    <phoneticPr fontId="1"/>
  </si>
  <si>
    <t>浦上宗景</t>
    <rPh sb="0" eb="2">
      <t>ウラカミ</t>
    </rPh>
    <rPh sb="2" eb="3">
      <t>ムネ</t>
    </rPh>
    <rPh sb="3" eb="4">
      <t>ケイ</t>
    </rPh>
    <phoneticPr fontId="1"/>
  </si>
  <si>
    <t>安藤守就</t>
    <rPh sb="0" eb="2">
      <t>アンドウ</t>
    </rPh>
    <rPh sb="2" eb="3">
      <t>モリ</t>
    </rPh>
    <rPh sb="3" eb="4">
      <t>シュウ</t>
    </rPh>
    <phoneticPr fontId="1"/>
  </si>
  <si>
    <t>甲斐宗運</t>
    <rPh sb="0" eb="2">
      <t>カイ</t>
    </rPh>
    <rPh sb="2" eb="3">
      <t>ムネ</t>
    </rPh>
    <rPh sb="3" eb="4">
      <t>ウン</t>
    </rPh>
    <phoneticPr fontId="1"/>
  </si>
  <si>
    <t>佐久間信盛</t>
    <rPh sb="0" eb="3">
      <t>サクマ</t>
    </rPh>
    <rPh sb="3" eb="4">
      <t>ノブ</t>
    </rPh>
    <rPh sb="4" eb="5">
      <t>モリ</t>
    </rPh>
    <phoneticPr fontId="1"/>
  </si>
  <si>
    <t>磯野員昌</t>
    <rPh sb="0" eb="2">
      <t>イソノ</t>
    </rPh>
    <rPh sb="2" eb="3">
      <t>カズ</t>
    </rPh>
    <rPh sb="3" eb="4">
      <t>マサ</t>
    </rPh>
    <phoneticPr fontId="1"/>
  </si>
  <si>
    <t>松浦鎮信</t>
    <rPh sb="0" eb="2">
      <t>マツウラ</t>
    </rPh>
    <rPh sb="2" eb="3">
      <t>チン</t>
    </rPh>
    <rPh sb="3" eb="4">
      <t>ノブ</t>
    </rPh>
    <phoneticPr fontId="1"/>
  </si>
  <si>
    <t>高橋紹運</t>
    <rPh sb="0" eb="2">
      <t>タカハシ</t>
    </rPh>
    <rPh sb="2" eb="3">
      <t>ショウ</t>
    </rPh>
    <rPh sb="3" eb="4">
      <t>ウン</t>
    </rPh>
    <phoneticPr fontId="1"/>
  </si>
  <si>
    <t>島津家久</t>
    <rPh sb="0" eb="2">
      <t>シマヅ</t>
    </rPh>
    <rPh sb="2" eb="4">
      <t>イエヒサ</t>
    </rPh>
    <phoneticPr fontId="1"/>
  </si>
  <si>
    <t>×足</t>
    <rPh sb="1" eb="2">
      <t>アシ</t>
    </rPh>
    <phoneticPr fontId="1"/>
  </si>
  <si>
    <t>×織</t>
    <rPh sb="1" eb="2">
      <t>オリ</t>
    </rPh>
    <phoneticPr fontId="1"/>
  </si>
  <si>
    <t>防衛</t>
    <rPh sb="0" eb="2">
      <t>ボウエイ</t>
    </rPh>
    <phoneticPr fontId="1"/>
  </si>
  <si>
    <t>駿府</t>
    <rPh sb="0" eb="2">
      <t>スンプ</t>
    </rPh>
    <phoneticPr fontId="1"/>
  </si>
  <si>
    <t>高天神</t>
    <rPh sb="0" eb="1">
      <t>タカ</t>
    </rPh>
    <rPh sb="1" eb="3">
      <t>テンジン</t>
    </rPh>
    <phoneticPr fontId="1"/>
  </si>
  <si>
    <t>躑躅</t>
    <rPh sb="0" eb="2">
      <t>ツツジ</t>
    </rPh>
    <phoneticPr fontId="1"/>
  </si>
  <si>
    <t>徳山</t>
    <rPh sb="0" eb="2">
      <t>トクヤマ</t>
    </rPh>
    <phoneticPr fontId="1"/>
  </si>
  <si>
    <t>×毛</t>
    <rPh sb="1" eb="2">
      <t>ケ</t>
    </rPh>
    <phoneticPr fontId="1"/>
  </si>
  <si>
    <t>×本</t>
    <rPh sb="1" eb="2">
      <t>ホン</t>
    </rPh>
    <phoneticPr fontId="1"/>
  </si>
  <si>
    <t>水ヶ江</t>
    <rPh sb="0" eb="1">
      <t>ミズ</t>
    </rPh>
    <rPh sb="2" eb="3">
      <t>エ</t>
    </rPh>
    <phoneticPr fontId="1"/>
  </si>
  <si>
    <t>島津義弘</t>
    <rPh sb="0" eb="2">
      <t>シマヅ</t>
    </rPh>
    <rPh sb="2" eb="4">
      <t>ヨシヒロ</t>
    </rPh>
    <phoneticPr fontId="1"/>
  </si>
  <si>
    <t>政城</t>
    <rPh sb="0" eb="1">
      <t>セイ</t>
    </rPh>
    <rPh sb="1" eb="2">
      <t>シロ</t>
    </rPh>
    <phoneticPr fontId="1"/>
  </si>
  <si>
    <t>島津家久</t>
    <rPh sb="0" eb="2">
      <t>シマヅ</t>
    </rPh>
    <rPh sb="2" eb="4">
      <t>イエヒサ</t>
    </rPh>
    <phoneticPr fontId="1"/>
  </si>
  <si>
    <t>防衛</t>
    <rPh sb="0" eb="2">
      <t>ボウエイ</t>
    </rPh>
    <phoneticPr fontId="1"/>
  </si>
  <si>
    <t>伊集院忠棟</t>
    <rPh sb="0" eb="3">
      <t>イジュウイン</t>
    </rPh>
    <rPh sb="3" eb="4">
      <t>チュウ</t>
    </rPh>
    <rPh sb="4" eb="5">
      <t>ムネ</t>
    </rPh>
    <phoneticPr fontId="1"/>
  </si>
  <si>
    <t>北条綱成</t>
    <rPh sb="0" eb="2">
      <t>ホウジョウ</t>
    </rPh>
    <rPh sb="2" eb="3">
      <t>ツナ</t>
    </rPh>
    <rPh sb="3" eb="4">
      <t>セイ</t>
    </rPh>
    <phoneticPr fontId="1"/>
  </si>
  <si>
    <t>○</t>
    <phoneticPr fontId="1"/>
  </si>
  <si>
    <t>南部晴政</t>
    <rPh sb="0" eb="2">
      <t>ナンブ</t>
    </rPh>
    <rPh sb="2" eb="3">
      <t>ハ</t>
    </rPh>
    <rPh sb="3" eb="4">
      <t>マサ</t>
    </rPh>
    <phoneticPr fontId="1"/>
  </si>
  <si>
    <t>種子島時尭</t>
    <rPh sb="0" eb="3">
      <t>タネガシマ</t>
    </rPh>
    <rPh sb="3" eb="4">
      <t>トキ</t>
    </rPh>
    <rPh sb="4" eb="5">
      <t>アキ</t>
    </rPh>
    <phoneticPr fontId="1"/>
  </si>
  <si>
    <t>筒井順慶</t>
    <rPh sb="0" eb="2">
      <t>ツツイ</t>
    </rPh>
    <rPh sb="2" eb="3">
      <t>ジュン</t>
    </rPh>
    <rPh sb="3" eb="4">
      <t>ケイ</t>
    </rPh>
    <phoneticPr fontId="1"/>
  </si>
  <si>
    <t>猿渡信光</t>
    <rPh sb="0" eb="2">
      <t>サワタリ</t>
    </rPh>
    <rPh sb="2" eb="4">
      <t>ノブミツ</t>
    </rPh>
    <phoneticPr fontId="1"/>
  </si>
  <si>
    <t>肝付良兼</t>
    <rPh sb="0" eb="2">
      <t>キモツキ</t>
    </rPh>
    <rPh sb="2" eb="3">
      <t>リョウ</t>
    </rPh>
    <rPh sb="3" eb="4">
      <t>ケン</t>
    </rPh>
    <phoneticPr fontId="1"/>
  </si>
  <si>
    <t>×他</t>
    <rPh sb="1" eb="2">
      <t>ホカ</t>
    </rPh>
    <phoneticPr fontId="1"/>
  </si>
  <si>
    <t>河田長親</t>
    <rPh sb="0" eb="2">
      <t>カワダ</t>
    </rPh>
    <rPh sb="2" eb="3">
      <t>ナガ</t>
    </rPh>
    <rPh sb="3" eb="4">
      <t>チカ</t>
    </rPh>
    <phoneticPr fontId="1"/>
  </si>
  <si>
    <t>伊東義祐</t>
    <rPh sb="0" eb="2">
      <t>イトウ</t>
    </rPh>
    <rPh sb="2" eb="3">
      <t>ヨシ</t>
    </rPh>
    <rPh sb="3" eb="4">
      <t>ユウ</t>
    </rPh>
    <phoneticPr fontId="1"/>
  </si>
  <si>
    <t>喜入季久</t>
    <rPh sb="0" eb="1">
      <t>キ</t>
    </rPh>
    <rPh sb="1" eb="2">
      <t>ニュウ</t>
    </rPh>
    <rPh sb="2" eb="3">
      <t>キ</t>
    </rPh>
    <rPh sb="3" eb="4">
      <t>ヒサ</t>
    </rPh>
    <phoneticPr fontId="1"/>
  </si>
  <si>
    <t>鎌田政年</t>
    <rPh sb="0" eb="2">
      <t>カマタ</t>
    </rPh>
    <rPh sb="2" eb="3">
      <t>マサ</t>
    </rPh>
    <rPh sb="3" eb="4">
      <t>ネン</t>
    </rPh>
    <phoneticPr fontId="1"/>
  </si>
  <si>
    <t>種子島久時</t>
    <rPh sb="0" eb="3">
      <t>タネガシマ</t>
    </rPh>
    <rPh sb="3" eb="4">
      <t>ヒサ</t>
    </rPh>
    <rPh sb="4" eb="5">
      <t>トキ</t>
    </rPh>
    <phoneticPr fontId="1"/>
  </si>
  <si>
    <t>島津歳久</t>
    <rPh sb="0" eb="2">
      <t>シマヅ</t>
    </rPh>
    <rPh sb="2" eb="3">
      <t>トシ</t>
    </rPh>
    <rPh sb="3" eb="4">
      <t>ヒサ</t>
    </rPh>
    <phoneticPr fontId="1"/>
  </si>
  <si>
    <t>相良頼房</t>
    <rPh sb="0" eb="2">
      <t>サガラ</t>
    </rPh>
    <rPh sb="2" eb="3">
      <t>ライ</t>
    </rPh>
    <rPh sb="3" eb="4">
      <t>ボウ</t>
    </rPh>
    <phoneticPr fontId="1"/>
  </si>
  <si>
    <t>佐伯惟定</t>
    <rPh sb="0" eb="2">
      <t>サイキ</t>
    </rPh>
    <rPh sb="2" eb="3">
      <t>コレ</t>
    </rPh>
    <rPh sb="3" eb="4">
      <t>テイ</t>
    </rPh>
    <phoneticPr fontId="1"/>
  </si>
  <si>
    <t>伊集院忠真</t>
    <rPh sb="0" eb="3">
      <t>イジュウイン</t>
    </rPh>
    <rPh sb="3" eb="4">
      <t>チュウ</t>
    </rPh>
    <rPh sb="4" eb="5">
      <t>シン</t>
    </rPh>
    <phoneticPr fontId="1"/>
  </si>
  <si>
    <t>新納忠元</t>
    <rPh sb="0" eb="2">
      <t>ニイノ</t>
    </rPh>
    <rPh sb="2" eb="3">
      <t>タダ</t>
    </rPh>
    <rPh sb="3" eb="4">
      <t>モト</t>
    </rPh>
    <phoneticPr fontId="1"/>
  </si>
  <si>
    <t>城主</t>
    <rPh sb="0" eb="2">
      <t>ジョウシュ</t>
    </rPh>
    <phoneticPr fontId="1"/>
  </si>
  <si>
    <t>米良祐次</t>
    <rPh sb="0" eb="2">
      <t>メラ</t>
    </rPh>
    <rPh sb="2" eb="3">
      <t>ユウ</t>
    </rPh>
    <rPh sb="3" eb="4">
      <t>ツギ</t>
    </rPh>
    <phoneticPr fontId="1"/>
  </si>
  <si>
    <t>伊地知重興</t>
    <rPh sb="0" eb="3">
      <t>イヂチ</t>
    </rPh>
    <rPh sb="3" eb="4">
      <t>ジュウ</t>
    </rPh>
    <rPh sb="4" eb="5">
      <t>キョウ</t>
    </rPh>
    <phoneticPr fontId="1"/>
  </si>
  <si>
    <t>柴田勝豊</t>
    <rPh sb="0" eb="2">
      <t>シバタ</t>
    </rPh>
    <rPh sb="2" eb="3">
      <t>カツ</t>
    </rPh>
    <rPh sb="3" eb="4">
      <t>ユタカ</t>
    </rPh>
    <phoneticPr fontId="1"/>
  </si>
  <si>
    <t>最上義守</t>
    <rPh sb="0" eb="2">
      <t>モガミ</t>
    </rPh>
    <rPh sb="2" eb="3">
      <t>ギ</t>
    </rPh>
    <rPh sb="3" eb="4">
      <t>モリ</t>
    </rPh>
    <phoneticPr fontId="1"/>
  </si>
  <si>
    <t>波多野秀治</t>
    <rPh sb="0" eb="3">
      <t>ハタノ</t>
    </rPh>
    <rPh sb="3" eb="5">
      <t>ヒデハル</t>
    </rPh>
    <phoneticPr fontId="1"/>
  </si>
  <si>
    <t>安東愛季</t>
    <rPh sb="0" eb="2">
      <t>アンドウ</t>
    </rPh>
    <rPh sb="2" eb="3">
      <t>アイ</t>
    </rPh>
    <rPh sb="3" eb="4">
      <t>キ</t>
    </rPh>
    <phoneticPr fontId="1"/>
  </si>
  <si>
    <t>秋田実李</t>
    <rPh sb="0" eb="2">
      <t>アキタ</t>
    </rPh>
    <rPh sb="2" eb="3">
      <t>ジツ</t>
    </rPh>
    <rPh sb="3" eb="4">
      <t>リ</t>
    </rPh>
    <phoneticPr fontId="1"/>
  </si>
  <si>
    <t>籾井教業</t>
    <rPh sb="0" eb="1">
      <t>モミ</t>
    </rPh>
    <rPh sb="1" eb="2">
      <t>イ</t>
    </rPh>
    <rPh sb="2" eb="3">
      <t>キョウ</t>
    </rPh>
    <rPh sb="3" eb="4">
      <t>ワザ</t>
    </rPh>
    <phoneticPr fontId="1"/>
  </si>
  <si>
    <t>相良義陽</t>
    <rPh sb="0" eb="2">
      <t>サガラ</t>
    </rPh>
    <rPh sb="2" eb="3">
      <t>ヨシ</t>
    </rPh>
    <rPh sb="3" eb="4">
      <t>ヨウ</t>
    </rPh>
    <phoneticPr fontId="1"/>
  </si>
  <si>
    <t>島津義虎</t>
    <rPh sb="0" eb="2">
      <t>シマヅ</t>
    </rPh>
    <rPh sb="2" eb="3">
      <t>ヨシ</t>
    </rPh>
    <rPh sb="3" eb="4">
      <t>トラ</t>
    </rPh>
    <phoneticPr fontId="1"/>
  </si>
  <si>
    <t>深水長智</t>
    <rPh sb="0" eb="2">
      <t>フカミ</t>
    </rPh>
    <rPh sb="2" eb="3">
      <t>ナガ</t>
    </rPh>
    <rPh sb="3" eb="4">
      <t>トモ</t>
    </rPh>
    <phoneticPr fontId="1"/>
  </si>
  <si>
    <t>北条氏繁</t>
    <rPh sb="0" eb="2">
      <t>ホウジョウ</t>
    </rPh>
    <rPh sb="2" eb="3">
      <t>ウジ</t>
    </rPh>
    <rPh sb="3" eb="4">
      <t>ハン</t>
    </rPh>
    <phoneticPr fontId="1"/>
  </si>
  <si>
    <t>小笠原長時</t>
    <rPh sb="0" eb="3">
      <t>オガサワラ</t>
    </rPh>
    <rPh sb="3" eb="4">
      <t>ナガ</t>
    </rPh>
    <rPh sb="4" eb="5">
      <t>トキ</t>
    </rPh>
    <phoneticPr fontId="1"/>
  </si>
  <si>
    <t>木曽義康</t>
    <rPh sb="0" eb="2">
      <t>キソ</t>
    </rPh>
    <rPh sb="2" eb="4">
      <t>ヨシヤス</t>
    </rPh>
    <phoneticPr fontId="1"/>
  </si>
  <si>
    <t>----</t>
    <phoneticPr fontId="1"/>
  </si>
  <si>
    <t>武田高信</t>
    <rPh sb="0" eb="2">
      <t>タケダ</t>
    </rPh>
    <rPh sb="2" eb="3">
      <t>タカ</t>
    </rPh>
    <rPh sb="3" eb="4">
      <t>ノブ</t>
    </rPh>
    <phoneticPr fontId="1"/>
  </si>
  <si>
    <t>筒井定慶</t>
    <rPh sb="0" eb="2">
      <t>ツツイ</t>
    </rPh>
    <rPh sb="2" eb="3">
      <t>テイ</t>
    </rPh>
    <rPh sb="3" eb="4">
      <t>ケイ</t>
    </rPh>
    <phoneticPr fontId="1"/>
  </si>
  <si>
    <t>島津忠恒</t>
    <rPh sb="0" eb="2">
      <t>シマヅ</t>
    </rPh>
    <rPh sb="2" eb="3">
      <t>チュウ</t>
    </rPh>
    <rPh sb="3" eb="4">
      <t>ツネ</t>
    </rPh>
    <phoneticPr fontId="1"/>
  </si>
  <si>
    <t>内藤1594</t>
    <rPh sb="0" eb="2">
      <t>ナイトウ</t>
    </rPh>
    <phoneticPr fontId="1"/>
  </si>
  <si>
    <t>秋山1591</t>
    <rPh sb="0" eb="2">
      <t>アキヤマ</t>
    </rPh>
    <phoneticPr fontId="1"/>
  </si>
  <si>
    <t>鈴木義兼88</t>
    <rPh sb="0" eb="2">
      <t>スズキ</t>
    </rPh>
    <rPh sb="2" eb="3">
      <t>ヨシ</t>
    </rPh>
    <rPh sb="3" eb="4">
      <t>カ</t>
    </rPh>
    <phoneticPr fontId="1"/>
  </si>
  <si>
    <t>高坂昌信87</t>
    <rPh sb="0" eb="2">
      <t>コウサカ</t>
    </rPh>
    <rPh sb="2" eb="4">
      <t>マサノブ</t>
    </rPh>
    <phoneticPr fontId="1"/>
  </si>
  <si>
    <t>山県1590</t>
    <rPh sb="0" eb="2">
      <t>ヤマガタ</t>
    </rPh>
    <phoneticPr fontId="1"/>
  </si>
  <si>
    <t>浅野幸長</t>
    <rPh sb="0" eb="2">
      <t>アサノ</t>
    </rPh>
    <rPh sb="2" eb="4">
      <t>ユキナガ</t>
    </rPh>
    <phoneticPr fontId="1"/>
  </si>
  <si>
    <t>現</t>
    <rPh sb="0" eb="1">
      <t>ゲン</t>
    </rPh>
    <phoneticPr fontId="1"/>
  </si>
  <si>
    <t>残</t>
    <rPh sb="0" eb="1">
      <t>ザン</t>
    </rPh>
    <phoneticPr fontId="1"/>
  </si>
  <si>
    <t>毛利　京</t>
    <rPh sb="0" eb="2">
      <t>モウリ</t>
    </rPh>
    <rPh sb="3" eb="4">
      <t>キョウ</t>
    </rPh>
    <phoneticPr fontId="1"/>
  </si>
  <si>
    <t>????</t>
    <phoneticPr fontId="1"/>
  </si>
  <si>
    <t>編入</t>
    <rPh sb="0" eb="2">
      <t>ヘンニュウ</t>
    </rPh>
    <phoneticPr fontId="1"/>
  </si>
  <si>
    <t>吉川元春</t>
    <rPh sb="0" eb="2">
      <t>キッカワ</t>
    </rPh>
    <rPh sb="2" eb="4">
      <t>モトハル</t>
    </rPh>
    <phoneticPr fontId="1"/>
  </si>
  <si>
    <t>○</t>
    <phoneticPr fontId="1"/>
  </si>
  <si>
    <t>吉川広家</t>
    <rPh sb="0" eb="2">
      <t>キッカワ</t>
    </rPh>
    <rPh sb="2" eb="3">
      <t>ヒロ</t>
    </rPh>
    <rPh sb="3" eb="4">
      <t>イエ</t>
    </rPh>
    <phoneticPr fontId="1"/>
  </si>
  <si>
    <t>政城</t>
    <rPh sb="0" eb="1">
      <t>セイ</t>
    </rPh>
    <rPh sb="1" eb="2">
      <t>シロ</t>
    </rPh>
    <phoneticPr fontId="1"/>
  </si>
  <si>
    <t>吉川経家</t>
    <rPh sb="0" eb="2">
      <t>キッカワ</t>
    </rPh>
    <rPh sb="2" eb="3">
      <t>ケイ</t>
    </rPh>
    <rPh sb="3" eb="4">
      <t>イエ</t>
    </rPh>
    <phoneticPr fontId="1"/>
  </si>
  <si>
    <t>×織</t>
    <rPh sb="1" eb="2">
      <t>オリ</t>
    </rPh>
    <phoneticPr fontId="1"/>
  </si>
  <si>
    <t>吉川元長</t>
    <rPh sb="0" eb="2">
      <t>キッカワ</t>
    </rPh>
    <rPh sb="2" eb="3">
      <t>モト</t>
    </rPh>
    <rPh sb="3" eb="4">
      <t>ナガ</t>
    </rPh>
    <phoneticPr fontId="1"/>
  </si>
  <si>
    <t>小早川隆景</t>
    <rPh sb="0" eb="3">
      <t>コバヤカワ</t>
    </rPh>
    <rPh sb="3" eb="5">
      <t>タカカゲ</t>
    </rPh>
    <phoneticPr fontId="1"/>
  </si>
  <si>
    <t>小早川秀包</t>
    <rPh sb="0" eb="3">
      <t>コバヤカワ</t>
    </rPh>
    <rPh sb="3" eb="4">
      <t>ヒデ</t>
    </rPh>
    <rPh sb="4" eb="5">
      <t>ホウ</t>
    </rPh>
    <phoneticPr fontId="1"/>
  </si>
  <si>
    <t>清水宗治</t>
    <rPh sb="0" eb="2">
      <t>シミズ</t>
    </rPh>
    <rPh sb="2" eb="4">
      <t>ムネハル</t>
    </rPh>
    <phoneticPr fontId="1"/>
  </si>
  <si>
    <t>城主</t>
    <rPh sb="0" eb="2">
      <t>ジョウシュ</t>
    </rPh>
    <phoneticPr fontId="1"/>
  </si>
  <si>
    <t>---</t>
    <phoneticPr fontId="1"/>
  </si>
  <si>
    <t>荒木村重</t>
    <rPh sb="0" eb="2">
      <t>アラキ</t>
    </rPh>
    <rPh sb="2" eb="3">
      <t>ソン</t>
    </rPh>
    <rPh sb="3" eb="4">
      <t>ジュウ</t>
    </rPh>
    <phoneticPr fontId="1"/>
  </si>
  <si>
    <t>熊谷信直</t>
    <rPh sb="0" eb="2">
      <t>クマガヤ</t>
    </rPh>
    <rPh sb="2" eb="3">
      <t>ノブ</t>
    </rPh>
    <rPh sb="3" eb="4">
      <t>ナオ</t>
    </rPh>
    <phoneticPr fontId="1"/>
  </si>
  <si>
    <t>赤松義祐</t>
    <rPh sb="0" eb="2">
      <t>アカマツ</t>
    </rPh>
    <rPh sb="2" eb="3">
      <t>ギ</t>
    </rPh>
    <rPh sb="3" eb="4">
      <t>ユウ</t>
    </rPh>
    <phoneticPr fontId="1"/>
  </si>
  <si>
    <t>赤松則房</t>
    <rPh sb="0" eb="2">
      <t>アカマツ</t>
    </rPh>
    <rPh sb="2" eb="3">
      <t>ソク</t>
    </rPh>
    <rPh sb="3" eb="4">
      <t>ボウ</t>
    </rPh>
    <phoneticPr fontId="1"/>
  </si>
  <si>
    <t>尼子勝久</t>
    <rPh sb="0" eb="2">
      <t>アマコ</t>
    </rPh>
    <rPh sb="2" eb="4">
      <t>カツヒサ</t>
    </rPh>
    <phoneticPr fontId="1"/>
  </si>
  <si>
    <t>大友宗麟</t>
    <rPh sb="0" eb="2">
      <t>オオトモ</t>
    </rPh>
    <rPh sb="2" eb="3">
      <t>ソウ</t>
    </rPh>
    <phoneticPr fontId="1"/>
  </si>
  <si>
    <t>吉見正頼</t>
    <rPh sb="0" eb="2">
      <t>ヨシミ</t>
    </rPh>
    <rPh sb="2" eb="3">
      <t>セイ</t>
    </rPh>
    <rPh sb="3" eb="4">
      <t>ライ</t>
    </rPh>
    <phoneticPr fontId="1"/>
  </si>
  <si>
    <t>長船貞親</t>
    <rPh sb="0" eb="1">
      <t>ナガ</t>
    </rPh>
    <rPh sb="1" eb="2">
      <t>フネ</t>
    </rPh>
    <rPh sb="2" eb="3">
      <t>サダ</t>
    </rPh>
    <rPh sb="3" eb="4">
      <t>オヤ</t>
    </rPh>
    <phoneticPr fontId="1"/>
  </si>
  <si>
    <t>長船綱直</t>
    <rPh sb="0" eb="1">
      <t>ナガ</t>
    </rPh>
    <rPh sb="1" eb="2">
      <t>フネ</t>
    </rPh>
    <rPh sb="2" eb="3">
      <t>ツナ</t>
    </rPh>
    <rPh sb="3" eb="4">
      <t>ナオ</t>
    </rPh>
    <phoneticPr fontId="1"/>
  </si>
  <si>
    <t>太田康資</t>
    <rPh sb="0" eb="2">
      <t>オオタ</t>
    </rPh>
    <rPh sb="2" eb="3">
      <t>ヤス</t>
    </rPh>
    <rPh sb="3" eb="4">
      <t>シ</t>
    </rPh>
    <phoneticPr fontId="1"/>
  </si>
  <si>
    <t>一色義道</t>
    <rPh sb="0" eb="2">
      <t>イッシキ</t>
    </rPh>
    <rPh sb="2" eb="4">
      <t>ヨシミチ</t>
    </rPh>
    <phoneticPr fontId="1"/>
  </si>
  <si>
    <t>×足</t>
    <rPh sb="1" eb="2">
      <t>アシ</t>
    </rPh>
    <phoneticPr fontId="1"/>
  </si>
  <si>
    <t>一色義定</t>
    <rPh sb="0" eb="2">
      <t>イッシキ</t>
    </rPh>
    <rPh sb="2" eb="4">
      <t>ヨシサダ</t>
    </rPh>
    <phoneticPr fontId="1"/>
  </si>
  <si>
    <t>一色義清</t>
    <rPh sb="0" eb="2">
      <t>イッシキ</t>
    </rPh>
    <rPh sb="2" eb="3">
      <t>ヨシ</t>
    </rPh>
    <rPh sb="3" eb="4">
      <t>キヨ</t>
    </rPh>
    <phoneticPr fontId="1"/>
  </si>
  <si>
    <t>真田信綱</t>
    <rPh sb="0" eb="2">
      <t>サナダ</t>
    </rPh>
    <rPh sb="2" eb="4">
      <t>ノブツナ</t>
    </rPh>
    <phoneticPr fontId="1"/>
  </si>
  <si>
    <t>×</t>
    <phoneticPr fontId="1"/>
  </si>
  <si>
    <t>足利義氏</t>
    <rPh sb="0" eb="2">
      <t>アシカガ</t>
    </rPh>
    <rPh sb="2" eb="3">
      <t>ヨシ</t>
    </rPh>
    <rPh sb="3" eb="4">
      <t>ウジ</t>
    </rPh>
    <phoneticPr fontId="1"/>
  </si>
  <si>
    <t>毛利輝元</t>
    <rPh sb="0" eb="2">
      <t>モウリ</t>
    </rPh>
    <rPh sb="2" eb="3">
      <t>テル</t>
    </rPh>
    <rPh sb="3" eb="4">
      <t>モト</t>
    </rPh>
    <phoneticPr fontId="1"/>
  </si>
  <si>
    <t>亀井茲矩</t>
    <rPh sb="0" eb="2">
      <t>カメイ</t>
    </rPh>
    <rPh sb="2" eb="3">
      <t>ジ</t>
    </rPh>
    <rPh sb="3" eb="4">
      <t>ノリ</t>
    </rPh>
    <phoneticPr fontId="1"/>
  </si>
  <si>
    <t>別所長治</t>
    <rPh sb="0" eb="2">
      <t>ベッショ</t>
    </rPh>
    <rPh sb="2" eb="4">
      <t>チョウジ</t>
    </rPh>
    <phoneticPr fontId="1"/>
  </si>
  <si>
    <t>別所重宗</t>
    <rPh sb="0" eb="2">
      <t>ベッショ</t>
    </rPh>
    <rPh sb="2" eb="3">
      <t>シゲ</t>
    </rPh>
    <rPh sb="3" eb="4">
      <t>ムネ</t>
    </rPh>
    <phoneticPr fontId="1"/>
  </si>
  <si>
    <t>市川経好</t>
    <rPh sb="0" eb="2">
      <t>イチカワ</t>
    </rPh>
    <rPh sb="2" eb="3">
      <t>ケイ</t>
    </rPh>
    <rPh sb="3" eb="4">
      <t>ス</t>
    </rPh>
    <phoneticPr fontId="1"/>
  </si>
  <si>
    <t>吉見広頼</t>
    <rPh sb="0" eb="2">
      <t>ヨシミ</t>
    </rPh>
    <rPh sb="2" eb="3">
      <t>ヒロ</t>
    </rPh>
    <rPh sb="3" eb="4">
      <t>ライ</t>
    </rPh>
    <phoneticPr fontId="1"/>
  </si>
  <si>
    <t>岡　利勝</t>
    <rPh sb="0" eb="1">
      <t>オカ</t>
    </rPh>
    <rPh sb="2" eb="4">
      <t>トシカツ</t>
    </rPh>
    <phoneticPr fontId="1"/>
  </si>
  <si>
    <t>田原親賢</t>
    <rPh sb="0" eb="2">
      <t>タハラ</t>
    </rPh>
    <rPh sb="2" eb="3">
      <t>オヤ</t>
    </rPh>
    <rPh sb="3" eb="4">
      <t>マサル</t>
    </rPh>
    <phoneticPr fontId="1"/>
  </si>
  <si>
    <t>田原親盛</t>
    <rPh sb="0" eb="2">
      <t>タハラ</t>
    </rPh>
    <rPh sb="2" eb="3">
      <t>オヤ</t>
    </rPh>
    <rPh sb="3" eb="4">
      <t>モリ</t>
    </rPh>
    <phoneticPr fontId="1"/>
  </si>
  <si>
    <t>色部顕長</t>
    <rPh sb="0" eb="2">
      <t>イロベ</t>
    </rPh>
    <rPh sb="2" eb="3">
      <t>ケン</t>
    </rPh>
    <rPh sb="3" eb="4">
      <t>ナガ</t>
    </rPh>
    <phoneticPr fontId="1"/>
  </si>
  <si>
    <t>安国寺恵瓊</t>
    <rPh sb="0" eb="1">
      <t>アン</t>
    </rPh>
    <rPh sb="1" eb="2">
      <t>クニ</t>
    </rPh>
    <rPh sb="2" eb="3">
      <t>テラ</t>
    </rPh>
    <rPh sb="3" eb="4">
      <t>メグ</t>
    </rPh>
    <rPh sb="4" eb="5">
      <t>ケイ</t>
    </rPh>
    <phoneticPr fontId="1"/>
  </si>
  <si>
    <t>垣屋光成</t>
    <rPh sb="0" eb="1">
      <t>カキ</t>
    </rPh>
    <rPh sb="1" eb="2">
      <t>ヤ</t>
    </rPh>
    <rPh sb="2" eb="4">
      <t>ミツナリ</t>
    </rPh>
    <phoneticPr fontId="1"/>
  </si>
  <si>
    <t>清水康英</t>
    <rPh sb="0" eb="2">
      <t>シミズ</t>
    </rPh>
    <rPh sb="2" eb="3">
      <t>ヤス</t>
    </rPh>
    <rPh sb="3" eb="4">
      <t>ヒデ</t>
    </rPh>
    <phoneticPr fontId="1"/>
  </si>
  <si>
    <t>氏家守棟</t>
    <rPh sb="0" eb="2">
      <t>ウジイエ</t>
    </rPh>
    <rPh sb="2" eb="3">
      <t>モリ</t>
    </rPh>
    <rPh sb="3" eb="4">
      <t>ムネ</t>
    </rPh>
    <phoneticPr fontId="1"/>
  </si>
  <si>
    <t>国富貞次</t>
    <rPh sb="0" eb="1">
      <t>クニ</t>
    </rPh>
    <rPh sb="1" eb="2">
      <t>トミ</t>
    </rPh>
    <rPh sb="2" eb="3">
      <t>サダ</t>
    </rPh>
    <rPh sb="3" eb="4">
      <t>ツ</t>
    </rPh>
    <phoneticPr fontId="1"/>
  </si>
  <si>
    <t>沼本房家</t>
    <rPh sb="0" eb="2">
      <t>ヌマモト</t>
    </rPh>
    <rPh sb="2" eb="3">
      <t>ボウ</t>
    </rPh>
    <rPh sb="3" eb="4">
      <t>イエ</t>
    </rPh>
    <phoneticPr fontId="1"/>
  </si>
  <si>
    <t>北畠具房</t>
    <rPh sb="0" eb="2">
      <t>キタバタケ</t>
    </rPh>
    <rPh sb="2" eb="3">
      <t>グ</t>
    </rPh>
    <rPh sb="3" eb="4">
      <t>ボウ</t>
    </rPh>
    <phoneticPr fontId="1"/>
  </si>
  <si>
    <t>----</t>
    <phoneticPr fontId="1"/>
  </si>
  <si>
    <t>明石全登</t>
    <rPh sb="0" eb="2">
      <t>アカシ</t>
    </rPh>
    <rPh sb="2" eb="3">
      <t>ゼン</t>
    </rPh>
    <rPh sb="3" eb="4">
      <t>ノボル</t>
    </rPh>
    <phoneticPr fontId="1"/>
  </si>
  <si>
    <t>戸川秀安</t>
    <rPh sb="0" eb="2">
      <t>トガワ</t>
    </rPh>
    <rPh sb="2" eb="4">
      <t>ヒデヤス</t>
    </rPh>
    <phoneticPr fontId="1"/>
  </si>
  <si>
    <t>戸川達安</t>
    <rPh sb="0" eb="2">
      <t>トガワ</t>
    </rPh>
    <rPh sb="2" eb="3">
      <t>タツ</t>
    </rPh>
    <rPh sb="3" eb="4">
      <t>アン</t>
    </rPh>
    <phoneticPr fontId="1"/>
  </si>
  <si>
    <t>母里太兵衛</t>
    <rPh sb="0" eb="2">
      <t>ボリ</t>
    </rPh>
    <rPh sb="2" eb="3">
      <t>タ</t>
    </rPh>
    <rPh sb="3" eb="4">
      <t>ヘイ</t>
    </rPh>
    <rPh sb="4" eb="5">
      <t>エイ</t>
    </rPh>
    <phoneticPr fontId="1"/>
  </si>
  <si>
    <t>姉小路頼綱</t>
    <rPh sb="0" eb="1">
      <t>アネ</t>
    </rPh>
    <rPh sb="1" eb="3">
      <t>コウジ</t>
    </rPh>
    <rPh sb="3" eb="4">
      <t>ライ</t>
    </rPh>
    <rPh sb="4" eb="5">
      <t>ツナ</t>
    </rPh>
    <phoneticPr fontId="1"/>
  </si>
  <si>
    <t>上野隆徳</t>
    <rPh sb="0" eb="2">
      <t>ウエノ</t>
    </rPh>
    <rPh sb="2" eb="4">
      <t>タカノリ</t>
    </rPh>
    <phoneticPr fontId="1"/>
  </si>
  <si>
    <t>三村元親</t>
    <rPh sb="0" eb="2">
      <t>ミムラ</t>
    </rPh>
    <rPh sb="2" eb="4">
      <t>モトチカ</t>
    </rPh>
    <phoneticPr fontId="1"/>
  </si>
  <si>
    <t>宇喜多忠家</t>
    <rPh sb="0" eb="3">
      <t>ウキタ</t>
    </rPh>
    <rPh sb="3" eb="4">
      <t>チュウ</t>
    </rPh>
    <rPh sb="4" eb="5">
      <t>イエ</t>
    </rPh>
    <phoneticPr fontId="1"/>
  </si>
  <si>
    <t>政城</t>
    <rPh sb="0" eb="2">
      <t>セイシロ</t>
    </rPh>
    <phoneticPr fontId="1"/>
  </si>
  <si>
    <t>宇喜多秀家</t>
    <rPh sb="0" eb="3">
      <t>ウキタ</t>
    </rPh>
    <rPh sb="3" eb="5">
      <t>ヒデイエ</t>
    </rPh>
    <phoneticPr fontId="1"/>
  </si>
  <si>
    <t>宇喜多直家</t>
    <rPh sb="0" eb="3">
      <t>ウキタ</t>
    </rPh>
    <rPh sb="3" eb="4">
      <t>ナオ</t>
    </rPh>
    <rPh sb="4" eb="5">
      <t>イエ</t>
    </rPh>
    <phoneticPr fontId="1"/>
  </si>
  <si>
    <t>穂井田元清</t>
    <rPh sb="0" eb="1">
      <t>ホ</t>
    </rPh>
    <rPh sb="1" eb="3">
      <t>イダ</t>
    </rPh>
    <rPh sb="3" eb="4">
      <t>モト</t>
    </rPh>
    <rPh sb="4" eb="5">
      <t>キヨ</t>
    </rPh>
    <phoneticPr fontId="1"/>
  </si>
  <si>
    <t xml:space="preserve">小西行長 
</t>
    <phoneticPr fontId="1"/>
  </si>
  <si>
    <t xml:space="preserve">簗田晴助 
簗田 晴助 
 </t>
    <phoneticPr fontId="1"/>
  </si>
  <si>
    <t xml:space="preserve">三浦元忠 
</t>
    <phoneticPr fontId="1"/>
  </si>
  <si>
    <t xml:space="preserve">長 続連 
</t>
    <phoneticPr fontId="1"/>
  </si>
  <si>
    <t xml:space="preserve">内藤隆春 
</t>
    <phoneticPr fontId="1"/>
  </si>
  <si>
    <t xml:space="preserve">立原久綱 
</t>
    <phoneticPr fontId="1"/>
  </si>
  <si>
    <t xml:space="preserve">朝倉義景 
</t>
    <phoneticPr fontId="1"/>
  </si>
  <si>
    <t>上杉景信</t>
    <rPh sb="0" eb="2">
      <t>ウエスギ</t>
    </rPh>
    <rPh sb="2" eb="3">
      <t>ケイ</t>
    </rPh>
    <rPh sb="3" eb="4">
      <t>シン</t>
    </rPh>
    <phoneticPr fontId="1"/>
  </si>
  <si>
    <t>後藤又兵衛</t>
    <rPh sb="0" eb="2">
      <t>ゴトウ</t>
    </rPh>
    <rPh sb="2" eb="5">
      <t>マタベエ</t>
    </rPh>
    <phoneticPr fontId="1"/>
  </si>
  <si>
    <t>朝倉景鏡</t>
    <rPh sb="2" eb="3">
      <t>ケイ</t>
    </rPh>
    <rPh sb="3" eb="4">
      <t>カガミ</t>
    </rPh>
    <phoneticPr fontId="1"/>
  </si>
  <si>
    <t xml:space="preserve">福原貞俊 
</t>
    <phoneticPr fontId="1"/>
  </si>
  <si>
    <t>乃美宗勝</t>
    <rPh sb="0" eb="1">
      <t>ノ</t>
    </rPh>
    <rPh sb="1" eb="2">
      <t>ビ</t>
    </rPh>
    <rPh sb="2" eb="3">
      <t>ムネ</t>
    </rPh>
    <rPh sb="3" eb="4">
      <t>カツ</t>
    </rPh>
    <phoneticPr fontId="1"/>
  </si>
  <si>
    <t xml:space="preserve">天野隆重 
</t>
    <phoneticPr fontId="1"/>
  </si>
  <si>
    <t xml:space="preserve">佐伯惟教 
</t>
    <phoneticPr fontId="1"/>
  </si>
  <si>
    <t xml:space="preserve">山中鹿之介 
</t>
    <phoneticPr fontId="1"/>
  </si>
  <si>
    <t xml:space="preserve">佐世元嘉 
</t>
    <phoneticPr fontId="1"/>
  </si>
  <si>
    <t>高島正澄</t>
    <rPh sb="0" eb="2">
      <t>タカシマ</t>
    </rPh>
    <rPh sb="2" eb="4">
      <t>マサズミ</t>
    </rPh>
    <phoneticPr fontId="1"/>
  </si>
  <si>
    <t>山名豊国</t>
    <rPh sb="0" eb="2">
      <t>ヤマナ</t>
    </rPh>
    <rPh sb="2" eb="3">
      <t>ユタカ</t>
    </rPh>
    <rPh sb="3" eb="4">
      <t>クニ</t>
    </rPh>
    <phoneticPr fontId="1"/>
  </si>
  <si>
    <t>蒲生定秀</t>
    <rPh sb="0" eb="2">
      <t>ガモウ</t>
    </rPh>
    <rPh sb="2" eb="3">
      <t>テイ</t>
    </rPh>
    <rPh sb="3" eb="4">
      <t>ヒデ</t>
    </rPh>
    <phoneticPr fontId="1"/>
  </si>
  <si>
    <t>大村喜前</t>
    <rPh sb="0" eb="2">
      <t>オオムラ</t>
    </rPh>
    <rPh sb="2" eb="3">
      <t>キ</t>
    </rPh>
    <rPh sb="3" eb="4">
      <t>マエ</t>
    </rPh>
    <phoneticPr fontId="1"/>
  </si>
  <si>
    <t>結城朝勝</t>
    <rPh sb="0" eb="2">
      <t>ユウキ</t>
    </rPh>
    <rPh sb="2" eb="3">
      <t>アサ</t>
    </rPh>
    <rPh sb="3" eb="4">
      <t>カツ</t>
    </rPh>
    <phoneticPr fontId="1"/>
  </si>
  <si>
    <t>家康</t>
    <rPh sb="0" eb="2">
      <t>イエヤス</t>
    </rPh>
    <phoneticPr fontId="1"/>
  </si>
  <si>
    <t>鳥居</t>
    <rPh sb="0" eb="2">
      <t>トリイ</t>
    </rPh>
    <phoneticPr fontId="1"/>
  </si>
  <si>
    <t>榊原</t>
    <rPh sb="0" eb="2">
      <t>サカキバラ</t>
    </rPh>
    <phoneticPr fontId="1"/>
  </si>
  <si>
    <t>○</t>
    <phoneticPr fontId="1"/>
  </si>
  <si>
    <t>種子島</t>
    <rPh sb="0" eb="3">
      <t>タネガシマ</t>
    </rPh>
    <phoneticPr fontId="1"/>
  </si>
  <si>
    <t>肝付</t>
    <rPh sb="0" eb="2">
      <t>キモツキ</t>
    </rPh>
    <phoneticPr fontId="1"/>
  </si>
  <si>
    <t>加治木</t>
    <rPh sb="0" eb="3">
      <t>カジキ</t>
    </rPh>
    <phoneticPr fontId="1"/>
  </si>
  <si>
    <t>長曾元親</t>
    <rPh sb="0" eb="1">
      <t>チョウ</t>
    </rPh>
    <rPh sb="1" eb="2">
      <t>ソ</t>
    </rPh>
    <rPh sb="2" eb="4">
      <t>モトチカ</t>
    </rPh>
    <phoneticPr fontId="1"/>
  </si>
  <si>
    <t>政城</t>
    <rPh sb="0" eb="1">
      <t>セイ</t>
    </rPh>
    <rPh sb="1" eb="2">
      <t>シロ</t>
    </rPh>
    <phoneticPr fontId="1"/>
  </si>
  <si>
    <t>長曾信親</t>
    <rPh sb="0" eb="1">
      <t>チョウ</t>
    </rPh>
    <rPh sb="1" eb="2">
      <t>ソ</t>
    </rPh>
    <rPh sb="2" eb="3">
      <t>ノブ</t>
    </rPh>
    <rPh sb="3" eb="4">
      <t>オヤ</t>
    </rPh>
    <phoneticPr fontId="1"/>
  </si>
  <si>
    <t>長曾盛親</t>
    <rPh sb="0" eb="1">
      <t>チョウ</t>
    </rPh>
    <rPh sb="1" eb="2">
      <t>ソ</t>
    </rPh>
    <rPh sb="2" eb="3">
      <t>モリ</t>
    </rPh>
    <rPh sb="3" eb="4">
      <t>オヤ</t>
    </rPh>
    <phoneticPr fontId="1"/>
  </si>
  <si>
    <t>城主</t>
    <rPh sb="0" eb="2">
      <t>ジョウシュ</t>
    </rPh>
    <phoneticPr fontId="1"/>
  </si>
  <si>
    <t>一条兼定</t>
    <rPh sb="0" eb="2">
      <t>イチジョウ</t>
    </rPh>
    <rPh sb="2" eb="3">
      <t>カ</t>
    </rPh>
    <rPh sb="3" eb="4">
      <t>テイ</t>
    </rPh>
    <phoneticPr fontId="1"/>
  </si>
  <si>
    <t>谷　忠澄</t>
    <rPh sb="0" eb="1">
      <t>タニ</t>
    </rPh>
    <rPh sb="2" eb="3">
      <t>チュウ</t>
    </rPh>
    <rPh sb="3" eb="4">
      <t>ス</t>
    </rPh>
    <phoneticPr fontId="1"/>
  </si>
  <si>
    <t>中川清秀</t>
    <rPh sb="0" eb="2">
      <t>ナカガワ</t>
    </rPh>
    <rPh sb="2" eb="3">
      <t>キヨ</t>
    </rPh>
    <rPh sb="3" eb="4">
      <t>ヒデ</t>
    </rPh>
    <phoneticPr fontId="1"/>
  </si>
  <si>
    <t>×織</t>
    <rPh sb="1" eb="2">
      <t>オリ</t>
    </rPh>
    <phoneticPr fontId="1"/>
  </si>
  <si>
    <t xml:space="preserve">三好 義継 
</t>
    <phoneticPr fontId="1"/>
  </si>
  <si>
    <t xml:space="preserve">三好 政康 
</t>
    <phoneticPr fontId="1"/>
  </si>
  <si>
    <t xml:space="preserve">三好 康長 
</t>
    <phoneticPr fontId="1"/>
  </si>
  <si>
    <t xml:space="preserve">三好 政勝 
</t>
    <phoneticPr fontId="1"/>
  </si>
  <si>
    <t xml:space="preserve">三好 長治 
三好 長治 
</t>
    <phoneticPr fontId="1"/>
  </si>
  <si>
    <t xml:space="preserve">福留 親政 
</t>
    <phoneticPr fontId="1"/>
  </si>
  <si>
    <t>×毛</t>
    <rPh sb="1" eb="2">
      <t>ケ</t>
    </rPh>
    <phoneticPr fontId="1"/>
  </si>
  <si>
    <t xml:space="preserve">依岡 左京 
</t>
    <phoneticPr fontId="1"/>
  </si>
  <si>
    <t xml:space="preserve">久武 親直 
</t>
    <phoneticPr fontId="1"/>
  </si>
  <si>
    <t xml:space="preserve">久武 親信 
</t>
    <phoneticPr fontId="1"/>
  </si>
  <si>
    <t xml:space="preserve">安宅 信康 
</t>
    <phoneticPr fontId="1"/>
  </si>
  <si>
    <t>香曾　親泰</t>
    <rPh sb="0" eb="1">
      <t>コウ</t>
    </rPh>
    <rPh sb="1" eb="2">
      <t>ソ</t>
    </rPh>
    <rPh sb="3" eb="4">
      <t>チカ</t>
    </rPh>
    <rPh sb="4" eb="5">
      <t>ヤス</t>
    </rPh>
    <phoneticPr fontId="1"/>
  </si>
  <si>
    <t xml:space="preserve">小島 職鎮 
</t>
    <phoneticPr fontId="1"/>
  </si>
  <si>
    <t xml:space="preserve">吉田 政重 
</t>
    <phoneticPr fontId="1"/>
  </si>
  <si>
    <t xml:space="preserve">江村 親家 
</t>
    <phoneticPr fontId="1"/>
  </si>
  <si>
    <t xml:space="preserve">河野 通直 
</t>
    <phoneticPr fontId="1"/>
  </si>
  <si>
    <t xml:space="preserve">香川 親和 
</t>
    <phoneticPr fontId="1"/>
  </si>
  <si>
    <t xml:space="preserve">十河 存保 
</t>
    <phoneticPr fontId="1"/>
  </si>
  <si>
    <t xml:space="preserve">吉良 親実 
</t>
    <phoneticPr fontId="1"/>
  </si>
  <si>
    <t xml:space="preserve">畠山 昭高 
</t>
    <phoneticPr fontId="1"/>
  </si>
  <si>
    <t xml:space="preserve">北条 高広 
</t>
    <phoneticPr fontId="1"/>
  </si>
  <si>
    <t xml:space="preserve">西園寺公広 
</t>
    <phoneticPr fontId="1"/>
  </si>
  <si>
    <t xml:space="preserve">篠原 長房 
</t>
    <phoneticPr fontId="1"/>
  </si>
  <si>
    <t xml:space="preserve">桑名 吉成 
</t>
    <phoneticPr fontId="1"/>
  </si>
  <si>
    <t xml:space="preserve">三刀屋久祐 
</t>
    <phoneticPr fontId="1"/>
  </si>
  <si>
    <t xml:space="preserve">太田 資正 
</t>
    <phoneticPr fontId="1"/>
  </si>
  <si>
    <t xml:space="preserve">得居 通年 
</t>
    <phoneticPr fontId="1"/>
  </si>
  <si>
    <t xml:space="preserve">平岡 直房 
</t>
    <phoneticPr fontId="1"/>
  </si>
  <si>
    <t xml:space="preserve">秋月 種実 
</t>
    <phoneticPr fontId="1"/>
  </si>
  <si>
    <t xml:space="preserve">秋月 種長 
</t>
    <phoneticPr fontId="1"/>
  </si>
  <si>
    <t xml:space="preserve">香川 元景 
</t>
    <phoneticPr fontId="1"/>
  </si>
  <si>
    <t>渡し済み</t>
    <rPh sb="0" eb="1">
      <t>ワタ</t>
    </rPh>
    <rPh sb="2" eb="3">
      <t>ス</t>
    </rPh>
    <phoneticPr fontId="1"/>
  </si>
  <si>
    <t>松所持</t>
    <rPh sb="0" eb="1">
      <t>マツ</t>
    </rPh>
    <rPh sb="1" eb="3">
      <t>ショジ</t>
    </rPh>
    <phoneticPr fontId="1"/>
  </si>
  <si>
    <t>英雄所持</t>
    <rPh sb="0" eb="2">
      <t>エイユウ</t>
    </rPh>
    <rPh sb="2" eb="4">
      <t>ショジ</t>
    </rPh>
    <phoneticPr fontId="1"/>
  </si>
  <si>
    <t>予定</t>
    <rPh sb="0" eb="2">
      <t>ヨテイ</t>
    </rPh>
    <phoneticPr fontId="1"/>
  </si>
  <si>
    <t>戦</t>
    <rPh sb="0" eb="1">
      <t>セン</t>
    </rPh>
    <phoneticPr fontId="1"/>
  </si>
  <si>
    <t>内藤　昌豊</t>
    <rPh sb="0" eb="2">
      <t>ナイトウ</t>
    </rPh>
    <rPh sb="3" eb="4">
      <t>マサ</t>
    </rPh>
    <rPh sb="4" eb="5">
      <t>トヨ</t>
    </rPh>
    <phoneticPr fontId="1"/>
  </si>
  <si>
    <t>高坂　昌信</t>
    <rPh sb="0" eb="2">
      <t>コウサカ</t>
    </rPh>
    <rPh sb="3" eb="5">
      <t>マサノブ</t>
    </rPh>
    <phoneticPr fontId="1"/>
  </si>
  <si>
    <t>仁科　盛信</t>
    <rPh sb="0" eb="1">
      <t>ニ</t>
    </rPh>
    <rPh sb="1" eb="2">
      <t>シナ</t>
    </rPh>
    <rPh sb="3" eb="4">
      <t>モリ</t>
    </rPh>
    <rPh sb="4" eb="5">
      <t>ノブ</t>
    </rPh>
    <phoneticPr fontId="1"/>
  </si>
  <si>
    <t>秋山　信友</t>
    <rPh sb="0" eb="2">
      <t>アキヤマ</t>
    </rPh>
    <rPh sb="3" eb="4">
      <t>ノブ</t>
    </rPh>
    <rPh sb="4" eb="5">
      <t>トモ</t>
    </rPh>
    <phoneticPr fontId="1"/>
  </si>
  <si>
    <t>小山田信茂</t>
    <rPh sb="0" eb="3">
      <t>オヤマダ</t>
    </rPh>
    <rPh sb="3" eb="4">
      <t>ノブ</t>
    </rPh>
    <rPh sb="4" eb="5">
      <t>シゲル</t>
    </rPh>
    <phoneticPr fontId="1"/>
  </si>
  <si>
    <t>＊</t>
    <phoneticPr fontId="1"/>
  </si>
  <si>
    <t>堺</t>
    <rPh sb="0" eb="1">
      <t>サカイ</t>
    </rPh>
    <phoneticPr fontId="1"/>
  </si>
  <si>
    <t>雑賀</t>
    <rPh sb="0" eb="2">
      <t>サイカ</t>
    </rPh>
    <phoneticPr fontId="1"/>
  </si>
  <si>
    <t>小浜</t>
    <rPh sb="0" eb="2">
      <t>オバマ</t>
    </rPh>
    <phoneticPr fontId="1"/>
  </si>
  <si>
    <t>今浜</t>
    <rPh sb="0" eb="1">
      <t>イマ</t>
    </rPh>
    <rPh sb="1" eb="2">
      <t>ハマ</t>
    </rPh>
    <phoneticPr fontId="1"/>
  </si>
  <si>
    <t>官位</t>
    <rPh sb="0" eb="2">
      <t>カンイ</t>
    </rPh>
    <phoneticPr fontId="1"/>
  </si>
  <si>
    <t>○</t>
    <phoneticPr fontId="1"/>
  </si>
  <si>
    <t>茶会新入会員</t>
    <rPh sb="0" eb="2">
      <t>チャカイ</t>
    </rPh>
    <rPh sb="2" eb="4">
      <t>シンニュウ</t>
    </rPh>
    <rPh sb="4" eb="6">
      <t>カイイン</t>
    </rPh>
    <phoneticPr fontId="1"/>
  </si>
  <si>
    <t>×伊</t>
    <rPh sb="1" eb="2">
      <t>イ</t>
    </rPh>
    <phoneticPr fontId="1"/>
  </si>
  <si>
    <t xml:space="preserve">織田 信長 
</t>
    <phoneticPr fontId="1"/>
  </si>
  <si>
    <t xml:space="preserve">織田有楽斎 
</t>
    <phoneticPr fontId="1"/>
  </si>
  <si>
    <t>黒幕</t>
    <rPh sb="0" eb="2">
      <t>クロマク</t>
    </rPh>
    <phoneticPr fontId="1"/>
  </si>
  <si>
    <t>政城</t>
    <rPh sb="0" eb="1">
      <t>セイ</t>
    </rPh>
    <rPh sb="1" eb="2">
      <t>シロ</t>
    </rPh>
    <phoneticPr fontId="1"/>
  </si>
  <si>
    <t xml:space="preserve">織田 信忠 
</t>
    <phoneticPr fontId="1"/>
  </si>
  <si>
    <t xml:space="preserve">織田 信包 
</t>
    <phoneticPr fontId="1"/>
  </si>
  <si>
    <t xml:space="preserve">織田 秀信 
</t>
    <phoneticPr fontId="1"/>
  </si>
  <si>
    <t>○</t>
    <phoneticPr fontId="1"/>
  </si>
  <si>
    <t xml:space="preserve">北畠 信雄 
</t>
    <phoneticPr fontId="1"/>
  </si>
  <si>
    <t>×</t>
    <phoneticPr fontId="1"/>
  </si>
  <si>
    <t>城主</t>
    <rPh sb="0" eb="2">
      <t>ジョウシュ</t>
    </rPh>
    <phoneticPr fontId="1"/>
  </si>
  <si>
    <t xml:space="preserve">神戸 信孝 
</t>
    <phoneticPr fontId="1"/>
  </si>
  <si>
    <t xml:space="preserve">柴田 勝家 
</t>
    <phoneticPr fontId="1"/>
  </si>
  <si>
    <t xml:space="preserve">河尻 秀隆 
</t>
    <phoneticPr fontId="1"/>
  </si>
  <si>
    <t xml:space="preserve">村井 貞勝 
</t>
    <phoneticPr fontId="1"/>
  </si>
  <si>
    <t>×北</t>
    <rPh sb="1" eb="2">
      <t>キタ</t>
    </rPh>
    <phoneticPr fontId="1"/>
  </si>
  <si>
    <t>伊達</t>
    <rPh sb="0" eb="2">
      <t>ダテ</t>
    </rPh>
    <phoneticPr fontId="1"/>
  </si>
  <si>
    <t>0－1</t>
    <phoneticPr fontId="1"/>
  </si>
  <si>
    <t>北条</t>
    <rPh sb="0" eb="2">
      <t>ホウジョウ</t>
    </rPh>
    <phoneticPr fontId="1"/>
  </si>
  <si>
    <t>上杉</t>
    <rPh sb="0" eb="2">
      <t>ウエスギ</t>
    </rPh>
    <phoneticPr fontId="1"/>
  </si>
  <si>
    <t>徳川</t>
    <rPh sb="0" eb="2">
      <t>トクガワ</t>
    </rPh>
    <phoneticPr fontId="1"/>
  </si>
  <si>
    <t>2～3</t>
    <phoneticPr fontId="1"/>
  </si>
  <si>
    <t>4～5</t>
    <phoneticPr fontId="1"/>
  </si>
  <si>
    <t>×上</t>
    <rPh sb="1" eb="2">
      <t>ウエ</t>
    </rPh>
    <phoneticPr fontId="1"/>
  </si>
  <si>
    <t>丹羽 長秀</t>
    <rPh sb="0" eb="2">
      <t>ニワ</t>
    </rPh>
    <rPh sb="3" eb="4">
      <t>ナガ</t>
    </rPh>
    <rPh sb="4" eb="5">
      <t>ヒデ</t>
    </rPh>
    <phoneticPr fontId="1"/>
  </si>
  <si>
    <t xml:space="preserve">丹羽 長重 
</t>
    <phoneticPr fontId="1"/>
  </si>
  <si>
    <t xml:space="preserve">池田 恒興 
</t>
    <phoneticPr fontId="1"/>
  </si>
  <si>
    <t xml:space="preserve">池田 輝政 
</t>
    <phoneticPr fontId="1"/>
  </si>
  <si>
    <t>○北</t>
    <rPh sb="1" eb="2">
      <t>キタ</t>
    </rPh>
    <phoneticPr fontId="1"/>
  </si>
  <si>
    <t>○上</t>
    <rPh sb="1" eb="2">
      <t>ウエ</t>
    </rPh>
    <phoneticPr fontId="1"/>
  </si>
  <si>
    <t>○徳</t>
    <rPh sb="1" eb="2">
      <t>トク</t>
    </rPh>
    <phoneticPr fontId="1"/>
  </si>
  <si>
    <t xml:space="preserve">佐々 成政 
</t>
    <phoneticPr fontId="1"/>
  </si>
  <si>
    <t>最終</t>
    <rPh sb="0" eb="2">
      <t>サイシュウ</t>
    </rPh>
    <phoneticPr fontId="1"/>
  </si>
  <si>
    <t xml:space="preserve">前野 長康 
</t>
    <phoneticPr fontId="1"/>
  </si>
  <si>
    <t xml:space="preserve">蜂須賀正勝 
</t>
    <phoneticPr fontId="1"/>
  </si>
  <si>
    <t xml:space="preserve">蜂須賀家政 
</t>
    <phoneticPr fontId="1"/>
  </si>
  <si>
    <t xml:space="preserve">滝川 一益 
</t>
    <phoneticPr fontId="1"/>
  </si>
  <si>
    <t xml:space="preserve">山内 一豊 
</t>
    <phoneticPr fontId="1"/>
  </si>
  <si>
    <t xml:space="preserve">浅野 長政 
</t>
    <phoneticPr fontId="1"/>
  </si>
  <si>
    <t xml:space="preserve">浅野 幸長 
</t>
    <phoneticPr fontId="1"/>
  </si>
  <si>
    <t>×北</t>
    <rPh sb="1" eb="2">
      <t>キタ</t>
    </rPh>
    <phoneticPr fontId="1"/>
  </si>
  <si>
    <t>×上</t>
    <rPh sb="1" eb="2">
      <t>ウエ</t>
    </rPh>
    <phoneticPr fontId="1"/>
  </si>
  <si>
    <t xml:space="preserve">羽柴 秀長 
</t>
    <phoneticPr fontId="1"/>
  </si>
  <si>
    <t xml:space="preserve">豊臣 秀次 
</t>
    <phoneticPr fontId="1"/>
  </si>
  <si>
    <t xml:space="preserve">羽柴 秀吉 
</t>
    <phoneticPr fontId="1"/>
  </si>
  <si>
    <t xml:space="preserve">蜂屋 頼隆 
</t>
    <phoneticPr fontId="1"/>
  </si>
  <si>
    <t xml:space="preserve">仙石 秀久 
</t>
    <phoneticPr fontId="1"/>
  </si>
  <si>
    <t xml:space="preserve">稲葉 一鉄 
</t>
    <phoneticPr fontId="1"/>
  </si>
  <si>
    <t xml:space="preserve">佐久間盛政 
</t>
    <phoneticPr fontId="1"/>
  </si>
  <si>
    <t xml:space="preserve">加藤 清正 
</t>
    <phoneticPr fontId="1"/>
  </si>
  <si>
    <t xml:space="preserve">加藤 嘉明 
</t>
    <phoneticPr fontId="1"/>
  </si>
  <si>
    <t xml:space="preserve">加藤 光泰 
</t>
    <phoneticPr fontId="1"/>
  </si>
  <si>
    <t xml:space="preserve">堀 秀政 
</t>
    <phoneticPr fontId="1"/>
  </si>
  <si>
    <t xml:space="preserve">堀尾 吉晴 
</t>
    <phoneticPr fontId="1"/>
  </si>
  <si>
    <t xml:space="preserve">木造 具政 
</t>
    <phoneticPr fontId="1"/>
  </si>
  <si>
    <t xml:space="preserve">山崎 片家 
</t>
    <phoneticPr fontId="1"/>
  </si>
  <si>
    <t xml:space="preserve">長野 具藤 
</t>
    <phoneticPr fontId="1"/>
  </si>
  <si>
    <t xml:space="preserve">蒲生 賢秀 
</t>
    <phoneticPr fontId="1"/>
  </si>
  <si>
    <t xml:space="preserve">神戸 具盛 
</t>
    <phoneticPr fontId="1"/>
  </si>
  <si>
    <t xml:space="preserve">脇坂 安治 
</t>
    <phoneticPr fontId="1"/>
  </si>
  <si>
    <t xml:space="preserve">蒲生 氏郷 
</t>
    <phoneticPr fontId="1"/>
  </si>
  <si>
    <t xml:space="preserve">松永 久通 
</t>
    <phoneticPr fontId="1"/>
  </si>
  <si>
    <t xml:space="preserve">松倉 重信 
</t>
    <phoneticPr fontId="1"/>
  </si>
  <si>
    <t xml:space="preserve">森 長可 
</t>
    <phoneticPr fontId="1"/>
  </si>
  <si>
    <t xml:space="preserve">森 蘭丸 
</t>
    <phoneticPr fontId="1"/>
  </si>
  <si>
    <t xml:space="preserve">高山 重友 
</t>
    <phoneticPr fontId="1"/>
  </si>
  <si>
    <t xml:space="preserve">高山 友照 
</t>
    <phoneticPr fontId="1"/>
  </si>
  <si>
    <t xml:space="preserve">前田 利家 
</t>
    <phoneticPr fontId="1"/>
  </si>
  <si>
    <t xml:space="preserve">前田 玄以 
</t>
    <phoneticPr fontId="1"/>
  </si>
  <si>
    <t xml:space="preserve">前田 利長 
</t>
    <phoneticPr fontId="1"/>
  </si>
  <si>
    <t xml:space="preserve">三雲 成持 
</t>
    <phoneticPr fontId="1"/>
  </si>
  <si>
    <t xml:space="preserve">池田 元助 
</t>
    <phoneticPr fontId="1"/>
  </si>
  <si>
    <t xml:space="preserve">島 勝猛 
</t>
    <phoneticPr fontId="1"/>
  </si>
  <si>
    <t xml:space="preserve">大谷 吉継 
</t>
    <phoneticPr fontId="1"/>
  </si>
  <si>
    <t xml:space="preserve">田中 吉政 
</t>
    <phoneticPr fontId="1"/>
  </si>
  <si>
    <t xml:space="preserve">福島 正則 
</t>
    <phoneticPr fontId="1"/>
  </si>
  <si>
    <t xml:space="preserve">拝郷 家嘉 
</t>
    <phoneticPr fontId="1"/>
  </si>
  <si>
    <t xml:space="preserve">片桐 且元 
</t>
    <phoneticPr fontId="1"/>
  </si>
  <si>
    <t xml:space="preserve">明智 秀満 
</t>
    <phoneticPr fontId="1"/>
  </si>
  <si>
    <t xml:space="preserve">筒井 定次 
</t>
    <phoneticPr fontId="1"/>
  </si>
  <si>
    <t xml:space="preserve">渡辺勘兵衛 
</t>
    <phoneticPr fontId="1"/>
  </si>
  <si>
    <t xml:space="preserve">細川 忠興 
</t>
    <phoneticPr fontId="1"/>
  </si>
  <si>
    <t xml:space="preserve">細川 藤孝 </t>
    <phoneticPr fontId="1"/>
  </si>
  <si>
    <t xml:space="preserve">金森 長近 
</t>
    <phoneticPr fontId="1"/>
  </si>
  <si>
    <t xml:space="preserve">黒田 長政 
</t>
    <phoneticPr fontId="1"/>
  </si>
  <si>
    <t xml:space="preserve">黒田官兵衛 
</t>
    <phoneticPr fontId="1"/>
  </si>
  <si>
    <t xml:space="preserve">塙 直之 
</t>
    <phoneticPr fontId="1"/>
  </si>
  <si>
    <t xml:space="preserve">斎藤 龍興 
</t>
    <phoneticPr fontId="1"/>
  </si>
  <si>
    <t xml:space="preserve">増田 長盛 
</t>
    <phoneticPr fontId="1"/>
  </si>
  <si>
    <t xml:space="preserve">原田 宗時 
</t>
    <phoneticPr fontId="1"/>
  </si>
  <si>
    <t xml:space="preserve">南光坊天海 
</t>
    <phoneticPr fontId="1"/>
  </si>
  <si>
    <t>○伊</t>
    <rPh sb="1" eb="2">
      <t>イ</t>
    </rPh>
    <phoneticPr fontId="1"/>
  </si>
  <si>
    <t>○伊</t>
    <rPh sb="1" eb="2">
      <t>イ</t>
    </rPh>
    <phoneticPr fontId="1"/>
  </si>
  <si>
    <t xml:space="preserve">波多野宗長 
</t>
    <phoneticPr fontId="1"/>
  </si>
  <si>
    <t xml:space="preserve">波多野宗高 
</t>
    <phoneticPr fontId="1"/>
  </si>
  <si>
    <t>---</t>
    <phoneticPr fontId="1"/>
  </si>
  <si>
    <t xml:space="preserve">長束 正家 
</t>
    <phoneticPr fontId="1"/>
  </si>
  <si>
    <t xml:space="preserve">可児 才蔵 
</t>
    <phoneticPr fontId="1"/>
  </si>
  <si>
    <t xml:space="preserve">中村 一氏 
</t>
    <phoneticPr fontId="1"/>
  </si>
  <si>
    <t xml:space="preserve">石田 三成 
</t>
    <phoneticPr fontId="1"/>
  </si>
  <si>
    <t xml:space="preserve">遠山 友忠 
</t>
    <phoneticPr fontId="1"/>
  </si>
  <si>
    <t xml:space="preserve">柳生 宗矩 
</t>
    <phoneticPr fontId="1"/>
  </si>
  <si>
    <t xml:space="preserve">武田 信勝 
</t>
    <phoneticPr fontId="1"/>
  </si>
  <si>
    <t xml:space="preserve">宮部 継潤 
</t>
    <phoneticPr fontId="1"/>
  </si>
  <si>
    <t xml:space="preserve">前波 吉継 
</t>
    <phoneticPr fontId="1"/>
  </si>
  <si>
    <t xml:space="preserve">朝倉 景健 
</t>
    <phoneticPr fontId="1"/>
  </si>
  <si>
    <t xml:space="preserve">島津 豊久 
</t>
    <phoneticPr fontId="1"/>
  </si>
  <si>
    <t xml:space="preserve">朽木 元綱 
</t>
    <phoneticPr fontId="1"/>
  </si>
  <si>
    <t xml:space="preserve">斎藤 利三 </t>
    <phoneticPr fontId="1"/>
  </si>
  <si>
    <t xml:space="preserve">伊達 政宗 
</t>
    <phoneticPr fontId="1"/>
  </si>
  <si>
    <t xml:space="preserve">伊達 成実 
</t>
    <phoneticPr fontId="1"/>
  </si>
  <si>
    <t xml:space="preserve">伊達 輝宗 
</t>
    <phoneticPr fontId="1"/>
  </si>
  <si>
    <t xml:space="preserve">伊達 実元 
</t>
    <phoneticPr fontId="1"/>
  </si>
  <si>
    <t>編入</t>
    <rPh sb="0" eb="2">
      <t>ヘンニュウ</t>
    </rPh>
    <phoneticPr fontId="1"/>
  </si>
  <si>
    <t xml:space="preserve">田村 清顕 
</t>
    <phoneticPr fontId="1"/>
  </si>
  <si>
    <t xml:space="preserve">田村 宗顕 
</t>
    <phoneticPr fontId="1"/>
  </si>
  <si>
    <t xml:space="preserve">毛受 勝照 
</t>
    <phoneticPr fontId="1"/>
  </si>
  <si>
    <t xml:space="preserve">鬼庭 綱元 
</t>
    <phoneticPr fontId="1"/>
  </si>
  <si>
    <t xml:space="preserve">九戸 政実 
</t>
    <phoneticPr fontId="1"/>
  </si>
  <si>
    <t xml:space="preserve">九戸 実親 
</t>
    <phoneticPr fontId="1"/>
  </si>
  <si>
    <t>×織</t>
    <rPh sb="1" eb="2">
      <t>オリ</t>
    </rPh>
    <phoneticPr fontId="1"/>
  </si>
  <si>
    <t xml:space="preserve">最上 義光 
</t>
    <phoneticPr fontId="1"/>
  </si>
  <si>
    <t xml:space="preserve">生駒 親正 
</t>
    <phoneticPr fontId="1"/>
  </si>
  <si>
    <t xml:space="preserve">山崎 長徳 
</t>
    <phoneticPr fontId="1"/>
  </si>
  <si>
    <t xml:space="preserve">南部 信直 
</t>
    <phoneticPr fontId="1"/>
  </si>
  <si>
    <t xml:space="preserve">留守 政景 
</t>
    <phoneticPr fontId="1"/>
  </si>
  <si>
    <t xml:space="preserve">中野 義時 
</t>
    <phoneticPr fontId="1"/>
  </si>
  <si>
    <t>×島</t>
    <rPh sb="1" eb="2">
      <t>シマ</t>
    </rPh>
    <phoneticPr fontId="1"/>
  </si>
  <si>
    <t xml:space="preserve">片倉 景綱 
</t>
    <phoneticPr fontId="1"/>
  </si>
  <si>
    <t xml:space="preserve">鈴木 元信 
</t>
    <phoneticPr fontId="1"/>
  </si>
  <si>
    <t xml:space="preserve">佐竹 義宣 
</t>
    <phoneticPr fontId="1"/>
  </si>
  <si>
    <t xml:space="preserve">佐竹 義重 
</t>
    <phoneticPr fontId="1"/>
  </si>
  <si>
    <t xml:space="preserve">佐竹 義憲 
</t>
    <phoneticPr fontId="1"/>
  </si>
  <si>
    <t xml:space="preserve">松前 慶広 
</t>
    <phoneticPr fontId="1"/>
  </si>
  <si>
    <t xml:space="preserve">白石 宗実 
</t>
    <phoneticPr fontId="1"/>
  </si>
  <si>
    <t xml:space="preserve">円城寺信胤 
</t>
    <phoneticPr fontId="1"/>
  </si>
  <si>
    <t xml:space="preserve">二本松義継 
</t>
    <phoneticPr fontId="1"/>
  </si>
  <si>
    <t xml:space="preserve">岡本 顕逸 
</t>
    <phoneticPr fontId="1"/>
  </si>
  <si>
    <t xml:space="preserve">沼田 祐光 
</t>
    <phoneticPr fontId="1"/>
  </si>
  <si>
    <t xml:space="preserve">相馬 盛胤 
</t>
    <phoneticPr fontId="1"/>
  </si>
  <si>
    <t xml:space="preserve">相馬 義胤 
</t>
    <phoneticPr fontId="1"/>
  </si>
  <si>
    <t xml:space="preserve">真壁 氏幹 
</t>
    <phoneticPr fontId="1"/>
  </si>
  <si>
    <t xml:space="preserve">亘理 元宗 
</t>
    <phoneticPr fontId="1"/>
  </si>
  <si>
    <t xml:space="preserve">戸沢 道盛 
</t>
    <phoneticPr fontId="1"/>
  </si>
  <si>
    <t xml:space="preserve">大崎 義隆 
</t>
    <phoneticPr fontId="1"/>
  </si>
  <si>
    <t xml:space="preserve">梶原 政景 
</t>
    <phoneticPr fontId="1"/>
  </si>
  <si>
    <t xml:space="preserve">津軽 為信 
</t>
    <phoneticPr fontId="1"/>
  </si>
  <si>
    <t xml:space="preserve">屋代 景頼 
</t>
    <phoneticPr fontId="1"/>
  </si>
  <si>
    <t xml:space="preserve">佐竹 義久 
</t>
    <phoneticPr fontId="1"/>
  </si>
  <si>
    <t xml:space="preserve">葛西 晴信 
</t>
    <phoneticPr fontId="1"/>
  </si>
  <si>
    <t xml:space="preserve">大内 定綱 
</t>
    <phoneticPr fontId="1"/>
  </si>
  <si>
    <t xml:space="preserve">楯岡 満茂 
</t>
    <phoneticPr fontId="1"/>
  </si>
  <si>
    <t xml:space="preserve">吉弘 統幸 
</t>
    <phoneticPr fontId="1"/>
  </si>
  <si>
    <t xml:space="preserve">北 信愛 
</t>
    <phoneticPr fontId="1"/>
  </si>
  <si>
    <t xml:space="preserve">鬼庭 良直 
</t>
    <phoneticPr fontId="1"/>
  </si>
  <si>
    <t xml:space="preserve">遠藤 基信 
</t>
    <phoneticPr fontId="1"/>
  </si>
  <si>
    <t xml:space="preserve">江戸 重通 
</t>
    <phoneticPr fontId="1"/>
  </si>
  <si>
    <t xml:space="preserve">多賀谷重経 
</t>
    <phoneticPr fontId="1"/>
  </si>
  <si>
    <t>北条　絹</t>
    <rPh sb="0" eb="2">
      <t>ホウジョウ</t>
    </rPh>
    <rPh sb="3" eb="4">
      <t>キヌ</t>
    </rPh>
    <phoneticPr fontId="1"/>
  </si>
  <si>
    <t>????</t>
    <phoneticPr fontId="1"/>
  </si>
  <si>
    <t>編成</t>
    <rPh sb="0" eb="2">
      <t>ヘンセイ</t>
    </rPh>
    <phoneticPr fontId="1"/>
  </si>
  <si>
    <t xml:space="preserve">京極 高次 
</t>
    <phoneticPr fontId="1"/>
  </si>
  <si>
    <t xml:space="preserve">北条 氏政 
</t>
    <phoneticPr fontId="1"/>
  </si>
  <si>
    <t xml:space="preserve">北条 氏直 
</t>
    <phoneticPr fontId="1"/>
  </si>
  <si>
    <t xml:space="preserve">北条 氏照 
</t>
    <phoneticPr fontId="1"/>
  </si>
  <si>
    <t xml:space="preserve">北条 氏邦 
</t>
    <phoneticPr fontId="1"/>
  </si>
  <si>
    <t xml:space="preserve">北条 氏規 
</t>
    <phoneticPr fontId="1"/>
  </si>
  <si>
    <t xml:space="preserve">北条 幻庵 
</t>
    <phoneticPr fontId="1"/>
  </si>
  <si>
    <t xml:space="preserve">北条 氏勝 
</t>
    <phoneticPr fontId="1"/>
  </si>
  <si>
    <t xml:space="preserve">稲富 祐直 
</t>
    <phoneticPr fontId="1"/>
  </si>
  <si>
    <t xml:space="preserve">松田 憲秀 
</t>
    <phoneticPr fontId="1"/>
  </si>
  <si>
    <t xml:space="preserve">小山 秀綱 
</t>
    <phoneticPr fontId="1"/>
  </si>
  <si>
    <t xml:space="preserve">多賀谷政広 
</t>
    <phoneticPr fontId="1"/>
  </si>
  <si>
    <t xml:space="preserve">由良 国繁 
</t>
    <phoneticPr fontId="1"/>
  </si>
  <si>
    <t xml:space="preserve">里見 義頼 
</t>
    <phoneticPr fontId="1"/>
  </si>
  <si>
    <t xml:space="preserve">小田 氏治 
</t>
    <phoneticPr fontId="1"/>
  </si>
  <si>
    <t xml:space="preserve">正木 頼忠 
</t>
    <phoneticPr fontId="1"/>
  </si>
  <si>
    <t xml:space="preserve">赤星 統家 
</t>
    <phoneticPr fontId="1"/>
  </si>
  <si>
    <t xml:space="preserve">結城 晴朝 
</t>
    <phoneticPr fontId="1"/>
  </si>
  <si>
    <t xml:space="preserve">結城 秀康 
</t>
    <phoneticPr fontId="1"/>
  </si>
  <si>
    <t xml:space="preserve">由良 成繁 
</t>
    <phoneticPr fontId="1"/>
  </si>
  <si>
    <t xml:space="preserve">長尾 顕長 
</t>
    <phoneticPr fontId="1"/>
  </si>
  <si>
    <t xml:space="preserve">成田 氏長 
</t>
    <phoneticPr fontId="1"/>
  </si>
  <si>
    <t xml:space="preserve">遠山 政景 
</t>
    <phoneticPr fontId="1"/>
  </si>
  <si>
    <t xml:space="preserve">土居 清良 
</t>
    <phoneticPr fontId="1"/>
  </si>
  <si>
    <t xml:space="preserve">那須 資晴 
</t>
    <phoneticPr fontId="1"/>
  </si>
  <si>
    <t xml:space="preserve">正木 憲時 
</t>
    <phoneticPr fontId="1"/>
  </si>
  <si>
    <t xml:space="preserve">細川 昭元 
</t>
    <phoneticPr fontId="1"/>
  </si>
  <si>
    <t xml:space="preserve">大道寺政繁 
</t>
    <phoneticPr fontId="1"/>
  </si>
  <si>
    <t xml:space="preserve">浜田 広綱 
</t>
    <phoneticPr fontId="1"/>
  </si>
  <si>
    <t xml:space="preserve">細川 真之 
</t>
    <phoneticPr fontId="1"/>
  </si>
  <si>
    <t xml:space="preserve">千葉 邦胤 
</t>
    <phoneticPr fontId="1"/>
  </si>
  <si>
    <t xml:space="preserve">有馬 晴信 
</t>
    <phoneticPr fontId="1"/>
  </si>
  <si>
    <t xml:space="preserve">風魔小太郎 
</t>
    <phoneticPr fontId="1"/>
  </si>
  <si>
    <t xml:space="preserve">六角 義賢 
</t>
    <phoneticPr fontId="1"/>
  </si>
  <si>
    <t xml:space="preserve">六角 義治 
</t>
    <phoneticPr fontId="1"/>
  </si>
  <si>
    <t xml:space="preserve">来島 通総 
</t>
    <phoneticPr fontId="1"/>
  </si>
  <si>
    <t xml:space="preserve">城井 鎮房 
</t>
    <phoneticPr fontId="1"/>
  </si>
  <si>
    <t xml:space="preserve">板部岡江雪
</t>
    <phoneticPr fontId="1"/>
  </si>
  <si>
    <t xml:space="preserve">大関 高増 
</t>
    <phoneticPr fontId="1"/>
  </si>
  <si>
    <t xml:space="preserve">蒲池 鎮竝 
</t>
    <phoneticPr fontId="1"/>
  </si>
  <si>
    <t xml:space="preserve">大友 親家 
</t>
    <phoneticPr fontId="1"/>
  </si>
  <si>
    <t xml:space="preserve">成富 茂安 
</t>
    <phoneticPr fontId="1"/>
  </si>
  <si>
    <t xml:space="preserve">大田原晴清 
</t>
    <phoneticPr fontId="1"/>
  </si>
  <si>
    <t>上杉　円</t>
    <rPh sb="0" eb="2">
      <t>ウエスギ</t>
    </rPh>
    <rPh sb="3" eb="4">
      <t>マドカ</t>
    </rPh>
    <phoneticPr fontId="1"/>
  </si>
  <si>
    <t>????</t>
    <phoneticPr fontId="1"/>
  </si>
  <si>
    <t>編入</t>
    <rPh sb="0" eb="2">
      <t>ヘンニュウ</t>
    </rPh>
    <phoneticPr fontId="1"/>
  </si>
  <si>
    <t xml:space="preserve">犬童 頼安 
</t>
    <phoneticPr fontId="1"/>
  </si>
  <si>
    <t>政城</t>
    <rPh sb="0" eb="1">
      <t>セイ</t>
    </rPh>
    <rPh sb="1" eb="2">
      <t>シロ</t>
    </rPh>
    <phoneticPr fontId="1"/>
  </si>
  <si>
    <t xml:space="preserve">三木 顕綱 
</t>
    <phoneticPr fontId="1"/>
  </si>
  <si>
    <t>×織</t>
    <rPh sb="1" eb="2">
      <t>オリ</t>
    </rPh>
    <phoneticPr fontId="1"/>
  </si>
  <si>
    <t xml:space="preserve">猪苗代盛胤 
</t>
    <phoneticPr fontId="1"/>
  </si>
  <si>
    <t xml:space="preserve">大宝寺義氏 
</t>
    <phoneticPr fontId="1"/>
  </si>
  <si>
    <t xml:space="preserve">大宝寺義興 
</t>
    <phoneticPr fontId="1"/>
  </si>
  <si>
    <t>城主</t>
    <rPh sb="0" eb="2">
      <t>ジョウシュ</t>
    </rPh>
    <phoneticPr fontId="1"/>
  </si>
  <si>
    <t xml:space="preserve">神保 長城 
</t>
    <phoneticPr fontId="1"/>
  </si>
  <si>
    <t xml:space="preserve">温井 景隆 
</t>
    <phoneticPr fontId="1"/>
  </si>
  <si>
    <t>○</t>
    <phoneticPr fontId="1"/>
  </si>
  <si>
    <t xml:space="preserve">上杉 憲政 
</t>
    <phoneticPr fontId="1"/>
  </si>
  <si>
    <t>----</t>
    <phoneticPr fontId="1"/>
  </si>
  <si>
    <t xml:space="preserve">上杉 景勝 
</t>
    <phoneticPr fontId="1"/>
  </si>
  <si>
    <t xml:space="preserve">上杉 景虎 
</t>
    <phoneticPr fontId="1"/>
  </si>
  <si>
    <t xml:space="preserve">小島弥太郎 
</t>
    <phoneticPr fontId="1"/>
  </si>
  <si>
    <t>----</t>
    <phoneticPr fontId="1"/>
  </si>
  <si>
    <t xml:space="preserve">直江 兼続 
</t>
    <phoneticPr fontId="1"/>
  </si>
  <si>
    <t xml:space="preserve">戸沢 盛安 
</t>
    <phoneticPr fontId="1"/>
  </si>
  <si>
    <t xml:space="preserve">浅井 長政 
</t>
    <phoneticPr fontId="1"/>
  </si>
  <si>
    <t xml:space="preserve">須田 満親 
</t>
    <phoneticPr fontId="1"/>
  </si>
  <si>
    <t xml:space="preserve">小笠原貞慶 
</t>
    <phoneticPr fontId="1"/>
  </si>
  <si>
    <t xml:space="preserve">氏家 光氏 
</t>
    <phoneticPr fontId="1"/>
  </si>
  <si>
    <t xml:space="preserve">斎藤 朝信 
</t>
    <phoneticPr fontId="1"/>
  </si>
  <si>
    <t xml:space="preserve">畠山 義慶 
</t>
    <phoneticPr fontId="1"/>
  </si>
  <si>
    <t xml:space="preserve">小野寺義道 
</t>
    <phoneticPr fontId="1"/>
  </si>
  <si>
    <t xml:space="preserve">遊佐 続光 
</t>
    <phoneticPr fontId="1"/>
  </si>
  <si>
    <t xml:space="preserve">志村 光安 
</t>
    <phoneticPr fontId="1"/>
  </si>
  <si>
    <t xml:space="preserve">長 連龍 
</t>
    <phoneticPr fontId="1"/>
  </si>
  <si>
    <t xml:space="preserve">上条 政繁 
</t>
    <phoneticPr fontId="1"/>
  </si>
  <si>
    <t xml:space="preserve">北条 景広 
</t>
    <phoneticPr fontId="1"/>
  </si>
  <si>
    <t xml:space="preserve">安田 能元 
</t>
    <phoneticPr fontId="1"/>
  </si>
  <si>
    <t xml:space="preserve">猪苗代盛国 
</t>
    <phoneticPr fontId="1"/>
  </si>
  <si>
    <t xml:space="preserve">龍造寺信周 
</t>
    <phoneticPr fontId="1"/>
  </si>
  <si>
    <t xml:space="preserve">新発田重家 
</t>
    <phoneticPr fontId="1"/>
  </si>
  <si>
    <t xml:space="preserve">上井 覚兼 
</t>
    <phoneticPr fontId="1"/>
  </si>
  <si>
    <t xml:space="preserve">本庄 繁長 
</t>
    <phoneticPr fontId="1"/>
  </si>
  <si>
    <t xml:space="preserve">色部 長実 
</t>
    <phoneticPr fontId="1"/>
  </si>
  <si>
    <t>×</t>
    <phoneticPr fontId="1"/>
  </si>
  <si>
    <t xml:space="preserve">頴娃 久虎 </t>
    <phoneticPr fontId="1"/>
  </si>
  <si>
    <t xml:space="preserve">百地三太夫 
</t>
    <phoneticPr fontId="1"/>
  </si>
  <si>
    <t xml:space="preserve">和田 昭為 
</t>
    <phoneticPr fontId="1"/>
  </si>
  <si>
    <t xml:space="preserve">大友 義統 
</t>
    <phoneticPr fontId="1"/>
  </si>
  <si>
    <t xml:space="preserve">蘆名 盛隆 
</t>
    <rPh sb="0" eb="2">
      <t>アシナ</t>
    </rPh>
    <phoneticPr fontId="1"/>
  </si>
  <si>
    <t xml:space="preserve">村上 国清 
</t>
    <phoneticPr fontId="1"/>
  </si>
  <si>
    <t xml:space="preserve">延沢 満延 
</t>
    <phoneticPr fontId="1"/>
  </si>
  <si>
    <t>×</t>
    <phoneticPr fontId="1"/>
  </si>
  <si>
    <t xml:space="preserve">吉江 景資 
</t>
    <phoneticPr fontId="1"/>
  </si>
  <si>
    <t xml:space="preserve">肝付 兼護 
</t>
    <phoneticPr fontId="1"/>
  </si>
  <si>
    <t xml:space="preserve">徳川 家康 
</t>
    <phoneticPr fontId="1"/>
  </si>
  <si>
    <t>最終</t>
    <rPh sb="0" eb="2">
      <t>サイシュウ</t>
    </rPh>
    <phoneticPr fontId="1"/>
  </si>
  <si>
    <t xml:space="preserve">徳川 秀忠 
徳川 秀忠 
</t>
    <phoneticPr fontId="1"/>
  </si>
  <si>
    <t xml:space="preserve">今川 氏真 
</t>
    <phoneticPr fontId="1"/>
  </si>
  <si>
    <t xml:space="preserve">真田 信幸 
</t>
    <phoneticPr fontId="1"/>
  </si>
  <si>
    <t xml:space="preserve">真田 昌輝 
</t>
    <phoneticPr fontId="1"/>
  </si>
  <si>
    <t>×北</t>
    <rPh sb="1" eb="2">
      <t>キタ</t>
    </rPh>
    <phoneticPr fontId="1"/>
  </si>
  <si>
    <t xml:space="preserve">岡部 正綱 
</t>
    <phoneticPr fontId="1"/>
  </si>
  <si>
    <t>○北</t>
    <rPh sb="1" eb="2">
      <t>キタ</t>
    </rPh>
    <phoneticPr fontId="1"/>
  </si>
  <si>
    <t xml:space="preserve">岡部 元信 
</t>
    <phoneticPr fontId="1"/>
  </si>
  <si>
    <t xml:space="preserve">服部 半蔵 
</t>
    <phoneticPr fontId="1"/>
  </si>
  <si>
    <t xml:space="preserve">成瀬 正成 
</t>
    <phoneticPr fontId="1"/>
  </si>
  <si>
    <t xml:space="preserve">大久保忠世 
</t>
    <phoneticPr fontId="1"/>
  </si>
  <si>
    <t xml:space="preserve">大久保長安 
</t>
    <phoneticPr fontId="1"/>
  </si>
  <si>
    <t xml:space="preserve">大久保忠隣 
</t>
    <phoneticPr fontId="1"/>
  </si>
  <si>
    <t xml:space="preserve">本多 正信 
</t>
    <phoneticPr fontId="1"/>
  </si>
  <si>
    <t xml:space="preserve">本多 正純 
</t>
    <phoneticPr fontId="1"/>
  </si>
  <si>
    <t xml:space="preserve">能島 武吉 
</t>
    <phoneticPr fontId="1"/>
  </si>
  <si>
    <t xml:space="preserve">龍造寺長信 
</t>
    <phoneticPr fontId="1"/>
  </si>
  <si>
    <t xml:space="preserve">伊東 祐兵 
</t>
    <phoneticPr fontId="1"/>
  </si>
  <si>
    <t xml:space="preserve">酒井 忠次 
</t>
    <phoneticPr fontId="1"/>
  </si>
  <si>
    <t xml:space="preserve">奥平 信昌 
</t>
    <phoneticPr fontId="1"/>
  </si>
  <si>
    <t xml:space="preserve">平岩 親吉 
</t>
    <phoneticPr fontId="1"/>
  </si>
  <si>
    <t xml:space="preserve">保科 正俊 
</t>
    <phoneticPr fontId="1"/>
  </si>
  <si>
    <t xml:space="preserve">木曾 義昌 
</t>
    <phoneticPr fontId="1"/>
  </si>
  <si>
    <t xml:space="preserve">菅沼 定盈 
</t>
    <phoneticPr fontId="1"/>
  </si>
  <si>
    <t xml:space="preserve">小浜 景隆 
</t>
    <phoneticPr fontId="1"/>
  </si>
  <si>
    <t xml:space="preserve">安倍 元真 
</t>
    <phoneticPr fontId="1"/>
  </si>
  <si>
    <t xml:space="preserve">天野 景貫 
</t>
    <phoneticPr fontId="1"/>
  </si>
  <si>
    <t xml:space="preserve">神保 長住 
</t>
    <phoneticPr fontId="1"/>
  </si>
  <si>
    <t xml:space="preserve">一万田鑑実 
</t>
    <phoneticPr fontId="1"/>
  </si>
  <si>
    <t xml:space="preserve">和田 惟政 
</t>
    <phoneticPr fontId="1"/>
  </si>
  <si>
    <t xml:space="preserve">保科 正直 
</t>
    <phoneticPr fontId="1"/>
  </si>
  <si>
    <t xml:space="preserve">保科 正光 
</t>
    <phoneticPr fontId="1"/>
  </si>
  <si>
    <t xml:space="preserve">松平 信康 
</t>
    <phoneticPr fontId="1"/>
  </si>
  <si>
    <t xml:space="preserve">松平 忠吉 
</t>
    <phoneticPr fontId="1"/>
  </si>
  <si>
    <t>○？</t>
    <phoneticPr fontId="1"/>
  </si>
  <si>
    <t xml:space="preserve">鳥居 元忠 
</t>
    <phoneticPr fontId="1"/>
  </si>
  <si>
    <t xml:space="preserve">榊原 康政 
</t>
    <phoneticPr fontId="1"/>
  </si>
  <si>
    <t xml:space="preserve">井伊 直政 
</t>
    <phoneticPr fontId="1"/>
  </si>
  <si>
    <t xml:space="preserve">九鬼 嘉隆 
</t>
    <phoneticPr fontId="1"/>
  </si>
  <si>
    <t xml:space="preserve">藤堂 高虎 
</t>
    <phoneticPr fontId="1"/>
  </si>
  <si>
    <t xml:space="preserve">以心 崇伝 
</t>
    <phoneticPr fontId="1"/>
  </si>
  <si>
    <t xml:space="preserve">大熊 朝秀 
</t>
    <phoneticPr fontId="1"/>
  </si>
  <si>
    <t xml:space="preserve">石川 数正 
</t>
    <phoneticPr fontId="1"/>
  </si>
  <si>
    <t xml:space="preserve">朝比奈信置 
</t>
    <phoneticPr fontId="1"/>
  </si>
  <si>
    <t xml:space="preserve">日根野弘就 
</t>
    <phoneticPr fontId="1"/>
  </si>
  <si>
    <t xml:space="preserve">板倉 勝重 
</t>
    <phoneticPr fontId="1"/>
  </si>
  <si>
    <t xml:space="preserve">九鬼 守隆 
</t>
    <phoneticPr fontId="1"/>
  </si>
  <si>
    <t>相良　義陽</t>
    <rPh sb="0" eb="2">
      <t>サガラ</t>
    </rPh>
    <rPh sb="3" eb="4">
      <t>ヨシ</t>
    </rPh>
    <rPh sb="4" eb="5">
      <t>ヨウ</t>
    </rPh>
    <phoneticPr fontId="1"/>
  </si>
  <si>
    <t>城　主</t>
    <rPh sb="0" eb="1">
      <t>シロ</t>
    </rPh>
    <rPh sb="2" eb="3">
      <t>オモ</t>
    </rPh>
    <phoneticPr fontId="1"/>
  </si>
  <si>
    <t>本願寺教如</t>
    <rPh sb="0" eb="3">
      <t>ホンガンジ</t>
    </rPh>
    <rPh sb="3" eb="4">
      <t>キョウ</t>
    </rPh>
    <rPh sb="4" eb="5">
      <t>ニョ</t>
    </rPh>
    <phoneticPr fontId="1"/>
  </si>
  <si>
    <t>残</t>
    <rPh sb="0" eb="1">
      <t>ノコ</t>
    </rPh>
    <phoneticPr fontId="1"/>
  </si>
  <si>
    <t>城井谷</t>
    <rPh sb="0" eb="2">
      <t>シロイ</t>
    </rPh>
    <rPh sb="2" eb="3">
      <t>タニ</t>
    </rPh>
    <phoneticPr fontId="1"/>
  </si>
  <si>
    <t>阿蘇惟将</t>
    <rPh sb="0" eb="2">
      <t>アソ</t>
    </rPh>
    <rPh sb="2" eb="3">
      <t>コレ</t>
    </rPh>
    <rPh sb="3" eb="4">
      <t>ショウ</t>
    </rPh>
    <phoneticPr fontId="1"/>
  </si>
  <si>
    <t>民</t>
    <rPh sb="0" eb="1">
      <t>ミン</t>
    </rPh>
    <phoneticPr fontId="1"/>
  </si>
  <si>
    <t>商・民</t>
    <rPh sb="0" eb="1">
      <t>ショウ</t>
    </rPh>
    <rPh sb="2" eb="3">
      <t>ミン</t>
    </rPh>
    <phoneticPr fontId="1"/>
  </si>
  <si>
    <t>津野親忠</t>
    <rPh sb="0" eb="2">
      <t>ツノ</t>
    </rPh>
    <rPh sb="2" eb="3">
      <t>オヤ</t>
    </rPh>
    <rPh sb="3" eb="4">
      <t>タダ</t>
    </rPh>
    <phoneticPr fontId="1"/>
  </si>
  <si>
    <t xml:space="preserve">里見 義康
</t>
    <rPh sb="4" eb="5">
      <t>ヤス</t>
    </rPh>
    <phoneticPr fontId="1"/>
  </si>
  <si>
    <t xml:space="preserve">京極 高知 
</t>
    <phoneticPr fontId="1"/>
  </si>
  <si>
    <t xml:space="preserve">屋代 政国 
</t>
    <phoneticPr fontId="1"/>
  </si>
  <si>
    <t xml:space="preserve"> 松 </t>
    <rPh sb="1" eb="2">
      <t>マツ</t>
    </rPh>
    <phoneticPr fontId="1"/>
  </si>
  <si>
    <t>大・宿</t>
    <rPh sb="0" eb="1">
      <t>ダイ</t>
    </rPh>
    <rPh sb="2" eb="3">
      <t>シュク</t>
    </rPh>
    <phoneticPr fontId="1"/>
  </si>
  <si>
    <t>登・獲</t>
    <rPh sb="0" eb="1">
      <t>ノボル</t>
    </rPh>
    <rPh sb="2" eb="3">
      <t>ト</t>
    </rPh>
    <phoneticPr fontId="1"/>
  </si>
  <si>
    <t>不要</t>
    <rPh sb="0" eb="2">
      <t>フヨウ</t>
    </rPh>
    <phoneticPr fontId="1"/>
  </si>
  <si>
    <t>人数</t>
    <rPh sb="0" eb="1">
      <t>ニン</t>
    </rPh>
    <rPh sb="1" eb="2">
      <t>カズ</t>
    </rPh>
    <phoneticPr fontId="1"/>
  </si>
  <si>
    <t>領地</t>
    <rPh sb="0" eb="2">
      <t>リョウチ</t>
    </rPh>
    <phoneticPr fontId="1"/>
  </si>
  <si>
    <t>官兵衛</t>
    <rPh sb="0" eb="1">
      <t>カン</t>
    </rPh>
    <rPh sb="1" eb="2">
      <t>ヘイ</t>
    </rPh>
    <rPh sb="2" eb="3">
      <t>エイ</t>
    </rPh>
    <phoneticPr fontId="1"/>
  </si>
  <si>
    <t>武田　松</t>
    <phoneticPr fontId="1"/>
  </si>
  <si>
    <t>伊達　政宗</t>
    <rPh sb="0" eb="2">
      <t>ダテ</t>
    </rPh>
    <rPh sb="3" eb="5">
      <t>マサムネ</t>
    </rPh>
    <phoneticPr fontId="1"/>
  </si>
  <si>
    <t>秋田</t>
    <rPh sb="0" eb="2">
      <t>アキタ</t>
    </rPh>
    <phoneticPr fontId="1"/>
  </si>
  <si>
    <t>--------</t>
    <phoneticPr fontId="1"/>
  </si>
  <si>
    <t>伊達より</t>
    <rPh sb="0" eb="2">
      <t>ダテ</t>
    </rPh>
    <phoneticPr fontId="1"/>
  </si>
  <si>
    <t>島津忠</t>
    <rPh sb="0" eb="2">
      <t>シマヅ</t>
    </rPh>
    <rPh sb="2" eb="3">
      <t>チュウ</t>
    </rPh>
    <phoneticPr fontId="1"/>
  </si>
  <si>
    <t>戸沢</t>
    <rPh sb="0" eb="2">
      <t>トザワ</t>
    </rPh>
    <phoneticPr fontId="1"/>
  </si>
  <si>
    <t>姫95</t>
    <rPh sb="0" eb="1">
      <t>ヒメ</t>
    </rPh>
    <phoneticPr fontId="1"/>
  </si>
  <si>
    <t>服部半蔵</t>
    <rPh sb="0" eb="2">
      <t>ハットリ</t>
    </rPh>
    <rPh sb="2" eb="4">
      <t>ハンゾウ</t>
    </rPh>
    <phoneticPr fontId="1"/>
  </si>
  <si>
    <t>最上義光</t>
    <rPh sb="0" eb="2">
      <t>モガミ</t>
    </rPh>
    <rPh sb="2" eb="3">
      <t>ヨシ</t>
    </rPh>
    <rPh sb="3" eb="4">
      <t>ヒカリ</t>
    </rPh>
    <phoneticPr fontId="1"/>
  </si>
  <si>
    <t>慶次・豪・結城</t>
    <rPh sb="0" eb="2">
      <t>ケイジ</t>
    </rPh>
    <rPh sb="3" eb="4">
      <t>ゴウ</t>
    </rPh>
    <rPh sb="5" eb="7">
      <t>ユウキ</t>
    </rPh>
    <phoneticPr fontId="1"/>
  </si>
  <si>
    <t>幸村・政宗・慶次</t>
    <rPh sb="0" eb="1">
      <t>ユキ</t>
    </rPh>
    <rPh sb="1" eb="2">
      <t>ムラ</t>
    </rPh>
    <rPh sb="3" eb="5">
      <t>マサムネ</t>
    </rPh>
    <rPh sb="6" eb="8">
      <t>ケイジ</t>
    </rPh>
    <phoneticPr fontId="1"/>
  </si>
  <si>
    <t>政宗・愛・片倉</t>
    <rPh sb="0" eb="2">
      <t>マサムネ</t>
    </rPh>
    <rPh sb="3" eb="4">
      <t>アイ</t>
    </rPh>
    <rPh sb="5" eb="7">
      <t>カタクラ</t>
    </rPh>
    <phoneticPr fontId="1"/>
  </si>
  <si>
    <t>浅井三姉妹</t>
    <rPh sb="0" eb="2">
      <t>アザイ</t>
    </rPh>
    <rPh sb="2" eb="3">
      <t>サン</t>
    </rPh>
    <rPh sb="3" eb="5">
      <t>シマイ</t>
    </rPh>
    <phoneticPr fontId="1"/>
  </si>
  <si>
    <t>智謀</t>
    <rPh sb="0" eb="2">
      <t>チボウ</t>
    </rPh>
    <phoneticPr fontId="1"/>
  </si>
  <si>
    <t>島津</t>
    <rPh sb="0" eb="2">
      <t>シマヅ</t>
    </rPh>
    <phoneticPr fontId="1"/>
  </si>
  <si>
    <t>野望</t>
    <rPh sb="0" eb="2">
      <t>ヤボウ</t>
    </rPh>
    <phoneticPr fontId="1"/>
  </si>
  <si>
    <t>思考</t>
    <rPh sb="0" eb="2">
      <t>シコウ</t>
    </rPh>
    <phoneticPr fontId="1"/>
  </si>
  <si>
    <t>勇猛</t>
    <rPh sb="0" eb="2">
      <t>ユウモウ</t>
    </rPh>
    <phoneticPr fontId="1"/>
  </si>
  <si>
    <t>義理</t>
    <rPh sb="0" eb="2">
      <t>ギリ</t>
    </rPh>
    <phoneticPr fontId="1"/>
  </si>
  <si>
    <t>政治</t>
    <rPh sb="0" eb="2">
      <t>セイジ</t>
    </rPh>
    <phoneticPr fontId="1"/>
  </si>
  <si>
    <t>戦闘</t>
    <rPh sb="0" eb="2">
      <t>セントウ</t>
    </rPh>
    <phoneticPr fontId="1"/>
  </si>
  <si>
    <t>上杉</t>
    <rPh sb="0" eb="2">
      <t>ウエスギ</t>
    </rPh>
    <phoneticPr fontId="1"/>
  </si>
  <si>
    <t>結城　秀康</t>
    <rPh sb="0" eb="2">
      <t>ユウキ</t>
    </rPh>
    <rPh sb="3" eb="5">
      <t>ヒデヤス</t>
    </rPh>
    <phoneticPr fontId="1"/>
  </si>
  <si>
    <t>松倉１５</t>
    <rPh sb="0" eb="2">
      <t>マツクラ</t>
    </rPh>
    <phoneticPr fontId="1"/>
  </si>
  <si>
    <t>北条</t>
    <rPh sb="0" eb="2">
      <t>ホウジョウ</t>
    </rPh>
    <phoneticPr fontId="1"/>
  </si>
  <si>
    <t>平井25</t>
    <rPh sb="0" eb="2">
      <t>ヒライ</t>
    </rPh>
    <phoneticPr fontId="1"/>
  </si>
  <si>
    <t>北条　絹　</t>
    <rPh sb="0" eb="2">
      <t>ホウジョウ</t>
    </rPh>
    <rPh sb="3" eb="4">
      <t>キヌ</t>
    </rPh>
    <phoneticPr fontId="1"/>
  </si>
  <si>
    <t>松</t>
    <rPh sb="0" eb="1">
      <t>マツ</t>
    </rPh>
    <phoneticPr fontId="1"/>
  </si>
  <si>
    <t>　武田 松</t>
    <rPh sb="1" eb="3">
      <t>タケダ</t>
    </rPh>
    <rPh sb="4" eb="5">
      <t>マツ</t>
    </rPh>
    <phoneticPr fontId="1"/>
  </si>
  <si>
    <t>亀井 茲矩</t>
    <rPh sb="0" eb="2">
      <t>カメイ</t>
    </rPh>
    <rPh sb="3" eb="4">
      <t>ジ</t>
    </rPh>
    <rPh sb="4" eb="5">
      <t>ノリ</t>
    </rPh>
    <phoneticPr fontId="1"/>
  </si>
  <si>
    <t>吉川 元長</t>
    <rPh sb="0" eb="2">
      <t>キッカワ</t>
    </rPh>
    <rPh sb="3" eb="4">
      <t>モト</t>
    </rPh>
    <rPh sb="4" eb="5">
      <t>ナガ</t>
    </rPh>
    <phoneticPr fontId="1"/>
  </si>
  <si>
    <t>相良 頼房</t>
    <rPh sb="0" eb="2">
      <t>サガラ</t>
    </rPh>
    <rPh sb="3" eb="4">
      <t>ライ</t>
    </rPh>
    <rPh sb="4" eb="5">
      <t>ボウ</t>
    </rPh>
    <phoneticPr fontId="1"/>
  </si>
  <si>
    <t xml:space="preserve">佐世 元嘉 
</t>
    <phoneticPr fontId="1"/>
  </si>
  <si>
    <t>島津 歳久</t>
    <rPh sb="0" eb="2">
      <t>シマヅ</t>
    </rPh>
    <rPh sb="3" eb="4">
      <t>トシ</t>
    </rPh>
    <rPh sb="4" eb="5">
      <t>ヒサ</t>
    </rPh>
    <phoneticPr fontId="1"/>
  </si>
  <si>
    <t>田原 親賢</t>
    <rPh sb="0" eb="2">
      <t>タハラ</t>
    </rPh>
    <rPh sb="3" eb="4">
      <t>オヤ</t>
    </rPh>
    <rPh sb="4" eb="5">
      <t>マサル</t>
    </rPh>
    <phoneticPr fontId="1"/>
  </si>
  <si>
    <t>筑紫 広門</t>
    <rPh sb="0" eb="2">
      <t>ツクシ</t>
    </rPh>
    <rPh sb="3" eb="4">
      <t>ヒロ</t>
    </rPh>
    <rPh sb="4" eb="5">
      <t>カド</t>
    </rPh>
    <phoneticPr fontId="1"/>
  </si>
  <si>
    <t>津野 親忠</t>
    <rPh sb="0" eb="2">
      <t>ツノ</t>
    </rPh>
    <rPh sb="3" eb="4">
      <t>オヤ</t>
    </rPh>
    <rPh sb="4" eb="5">
      <t>タダ</t>
    </rPh>
    <phoneticPr fontId="1"/>
  </si>
  <si>
    <t xml:space="preserve">内藤 隆春 
</t>
    <phoneticPr fontId="1"/>
  </si>
  <si>
    <t>長船 貞親</t>
    <rPh sb="0" eb="1">
      <t>ナガ</t>
    </rPh>
    <rPh sb="1" eb="2">
      <t>フネ</t>
    </rPh>
    <rPh sb="3" eb="4">
      <t>サダ</t>
    </rPh>
    <rPh sb="4" eb="5">
      <t>オヤ</t>
    </rPh>
    <phoneticPr fontId="1"/>
  </si>
  <si>
    <t>長船 綱直</t>
    <rPh sb="0" eb="1">
      <t>ナガ</t>
    </rPh>
    <rPh sb="1" eb="2">
      <t>フネ</t>
    </rPh>
    <rPh sb="3" eb="4">
      <t>ツナ</t>
    </rPh>
    <rPh sb="4" eb="5">
      <t>ナオ</t>
    </rPh>
    <phoneticPr fontId="1"/>
  </si>
  <si>
    <t>別所 重宗</t>
    <rPh sb="0" eb="2">
      <t>ベッショ</t>
    </rPh>
    <rPh sb="3" eb="4">
      <t>シゲ</t>
    </rPh>
    <rPh sb="4" eb="5">
      <t>ムネ</t>
    </rPh>
    <phoneticPr fontId="1"/>
  </si>
  <si>
    <t xml:space="preserve">三浦 元忠 
</t>
    <phoneticPr fontId="1"/>
  </si>
  <si>
    <t>松浦 隆信</t>
    <rPh sb="0" eb="2">
      <t>マツウラ</t>
    </rPh>
    <rPh sb="3" eb="5">
      <t>タカノブ</t>
    </rPh>
    <phoneticPr fontId="1"/>
  </si>
  <si>
    <t>吉見 広頼</t>
    <rPh sb="0" eb="2">
      <t>ヨシミ</t>
    </rPh>
    <rPh sb="3" eb="4">
      <t>ヒロ</t>
    </rPh>
    <rPh sb="4" eb="5">
      <t>ライ</t>
    </rPh>
    <phoneticPr fontId="1"/>
  </si>
  <si>
    <t>七里 頼周</t>
    <rPh sb="0" eb="1">
      <t>シチ</t>
    </rPh>
    <rPh sb="1" eb="2">
      <t>サト</t>
    </rPh>
    <rPh sb="3" eb="4">
      <t>ライ</t>
    </rPh>
    <rPh sb="4" eb="5">
      <t>シュウ</t>
    </rPh>
    <phoneticPr fontId="1"/>
  </si>
  <si>
    <t>下間 頼旦</t>
    <rPh sb="0" eb="1">
      <t>シタ</t>
    </rPh>
    <rPh sb="1" eb="2">
      <t>マ</t>
    </rPh>
    <rPh sb="3" eb="4">
      <t>ライ</t>
    </rPh>
    <rPh sb="4" eb="5">
      <t>タン</t>
    </rPh>
    <phoneticPr fontId="1"/>
  </si>
  <si>
    <t>下間 頼照</t>
    <rPh sb="0" eb="1">
      <t>シタ</t>
    </rPh>
    <rPh sb="1" eb="2">
      <t>マ</t>
    </rPh>
    <rPh sb="3" eb="4">
      <t>ライ</t>
    </rPh>
    <rPh sb="4" eb="5">
      <t>ショウ</t>
    </rPh>
    <phoneticPr fontId="1"/>
  </si>
  <si>
    <t>下間 仲孝</t>
    <rPh sb="0" eb="1">
      <t>シタ</t>
    </rPh>
    <rPh sb="1" eb="2">
      <t>マ</t>
    </rPh>
    <rPh sb="3" eb="4">
      <t>ナカ</t>
    </rPh>
    <rPh sb="4" eb="5">
      <t>コウ</t>
    </rPh>
    <phoneticPr fontId="1"/>
  </si>
  <si>
    <t>穴山 信君</t>
    <rPh sb="0" eb="2">
      <t>アナヤマ</t>
    </rPh>
    <rPh sb="3" eb="4">
      <t>シン</t>
    </rPh>
    <rPh sb="4" eb="5">
      <t>キミ</t>
    </rPh>
    <phoneticPr fontId="1"/>
  </si>
  <si>
    <t>林野：毛利風・又兵衛</t>
    <rPh sb="0" eb="1">
      <t>ハヤシ</t>
    </rPh>
    <rPh sb="1" eb="2">
      <t>ノ</t>
    </rPh>
    <rPh sb="3" eb="5">
      <t>モウリ</t>
    </rPh>
    <rPh sb="5" eb="6">
      <t>カゼ</t>
    </rPh>
    <rPh sb="7" eb="10">
      <t>マタベエ</t>
    </rPh>
    <phoneticPr fontId="1"/>
  </si>
  <si>
    <t>洲本：望・三好</t>
    <rPh sb="0" eb="2">
      <t>スモト</t>
    </rPh>
    <rPh sb="3" eb="4">
      <t>ノゾミ</t>
    </rPh>
    <rPh sb="5" eb="7">
      <t>ミヨシ</t>
    </rPh>
    <phoneticPr fontId="1"/>
  </si>
  <si>
    <t>軍師</t>
    <rPh sb="0" eb="2">
      <t>グンシ</t>
    </rPh>
    <phoneticPr fontId="1"/>
  </si>
  <si>
    <t>毛利 京</t>
    <rPh sb="0" eb="2">
      <t>モウリ</t>
    </rPh>
    <rPh sb="3" eb="4">
      <t>キョウ</t>
    </rPh>
    <phoneticPr fontId="1"/>
  </si>
  <si>
    <t>国富</t>
    <rPh sb="0" eb="1">
      <t>クニ</t>
    </rPh>
    <rPh sb="1" eb="2">
      <t>トミ</t>
    </rPh>
    <phoneticPr fontId="1"/>
  </si>
  <si>
    <t>中川</t>
    <rPh sb="0" eb="2">
      <t>ナカガワ</t>
    </rPh>
    <phoneticPr fontId="1"/>
  </si>
  <si>
    <t>岡部</t>
    <rPh sb="0" eb="2">
      <t>オカベ</t>
    </rPh>
    <phoneticPr fontId="1"/>
  </si>
  <si>
    <t>六角</t>
    <rPh sb="0" eb="2">
      <t>ロッカク</t>
    </rPh>
    <phoneticPr fontId="1"/>
  </si>
  <si>
    <t>能島</t>
    <rPh sb="0" eb="2">
      <t>ノジマ</t>
    </rPh>
    <phoneticPr fontId="1"/>
  </si>
  <si>
    <t>織田</t>
    <rPh sb="0" eb="2">
      <t>オダ</t>
    </rPh>
    <phoneticPr fontId="1"/>
  </si>
  <si>
    <t>姫路20</t>
    <rPh sb="0" eb="2">
      <t>ヒメジ</t>
    </rPh>
    <phoneticPr fontId="1"/>
  </si>
  <si>
    <t>足利</t>
    <rPh sb="0" eb="2">
      <t>アシカガ</t>
    </rPh>
    <phoneticPr fontId="1"/>
  </si>
  <si>
    <t>室町38</t>
    <rPh sb="0" eb="2">
      <t>ムロマチ</t>
    </rPh>
    <phoneticPr fontId="1"/>
  </si>
  <si>
    <t>徳川</t>
    <rPh sb="0" eb="2">
      <t>トクガワ</t>
    </rPh>
    <phoneticPr fontId="1"/>
  </si>
  <si>
    <t>深志36</t>
    <rPh sb="0" eb="2">
      <t>フカシ</t>
    </rPh>
    <phoneticPr fontId="1"/>
  </si>
  <si>
    <t>伊達</t>
    <rPh sb="0" eb="2">
      <t>ダテ</t>
    </rPh>
    <phoneticPr fontId="1"/>
  </si>
  <si>
    <t>湊27</t>
    <rPh sb="0" eb="1">
      <t>ミナト</t>
    </rPh>
    <phoneticPr fontId="1"/>
  </si>
  <si>
    <t>ガンペナ</t>
    <phoneticPr fontId="1"/>
  </si>
  <si>
    <t>ファミスタ</t>
    <phoneticPr fontId="1"/>
  </si>
  <si>
    <t>水滸伝</t>
    <rPh sb="0" eb="3">
      <t>スイコデン</t>
    </rPh>
    <phoneticPr fontId="1"/>
  </si>
  <si>
    <t>維新の嵐</t>
    <rPh sb="0" eb="2">
      <t>イシン</t>
    </rPh>
    <rPh sb="3" eb="4">
      <t>アラシ</t>
    </rPh>
    <phoneticPr fontId="1"/>
  </si>
  <si>
    <t>モエプロ</t>
    <phoneticPr fontId="1"/>
  </si>
  <si>
    <t>くにおドッチ</t>
    <phoneticPr fontId="1"/>
  </si>
  <si>
    <t>BVALL</t>
    <phoneticPr fontId="1"/>
  </si>
  <si>
    <t>タイソン</t>
    <phoneticPr fontId="1"/>
  </si>
  <si>
    <t>Jスーパーサッカー</t>
    <phoneticPr fontId="1"/>
  </si>
  <si>
    <t>エキサイトステージ</t>
    <phoneticPr fontId="1"/>
  </si>
  <si>
    <t>トライアスロン</t>
    <phoneticPr fontId="1"/>
  </si>
  <si>
    <t>信長全国版</t>
    <rPh sb="0" eb="2">
      <t>ノブナガ</t>
    </rPh>
    <rPh sb="2" eb="4">
      <t>ゼンコク</t>
    </rPh>
    <rPh sb="4" eb="5">
      <t>バン</t>
    </rPh>
    <phoneticPr fontId="1"/>
  </si>
  <si>
    <t>風</t>
    <rPh sb="0" eb="1">
      <t>カゼ</t>
    </rPh>
    <phoneticPr fontId="1"/>
  </si>
  <si>
    <t>慶次</t>
    <rPh sb="0" eb="2">
      <t>ケイジ</t>
    </rPh>
    <phoneticPr fontId="1"/>
  </si>
  <si>
    <t>家久</t>
    <rPh sb="0" eb="2">
      <t>イエヒサ</t>
    </rPh>
    <phoneticPr fontId="1"/>
  </si>
  <si>
    <t>紹運</t>
    <rPh sb="0" eb="1">
      <t>ショウ</t>
    </rPh>
    <rPh sb="1" eb="2">
      <t>ウン</t>
    </rPh>
    <phoneticPr fontId="1"/>
  </si>
  <si>
    <t>下間</t>
    <rPh sb="0" eb="1">
      <t>シタ</t>
    </rPh>
    <rPh sb="1" eb="2">
      <t>マ</t>
    </rPh>
    <phoneticPr fontId="1"/>
  </si>
  <si>
    <t>望</t>
    <rPh sb="0" eb="1">
      <t>ノゾミ</t>
    </rPh>
    <phoneticPr fontId="1"/>
  </si>
  <si>
    <t>又</t>
    <rPh sb="0" eb="1">
      <t>マタ</t>
    </rPh>
    <phoneticPr fontId="1"/>
  </si>
  <si>
    <t>三</t>
    <rPh sb="0" eb="1">
      <t>サン</t>
    </rPh>
    <phoneticPr fontId="1"/>
  </si>
  <si>
    <t>宗</t>
    <rPh sb="0" eb="1">
      <t>ムネ</t>
    </rPh>
    <phoneticPr fontId="1"/>
  </si>
  <si>
    <t>結</t>
    <rPh sb="0" eb="1">
      <t>ユ</t>
    </rPh>
    <phoneticPr fontId="1"/>
  </si>
  <si>
    <t>京</t>
    <rPh sb="0" eb="1">
      <t>キョウ</t>
    </rPh>
    <phoneticPr fontId="1"/>
  </si>
  <si>
    <t>山中</t>
    <rPh sb="0" eb="2">
      <t>ヤマナカ</t>
    </rPh>
    <phoneticPr fontId="1"/>
  </si>
  <si>
    <t>内45</t>
    <rPh sb="0" eb="1">
      <t>ウチ</t>
    </rPh>
    <phoneticPr fontId="1"/>
  </si>
  <si>
    <t>元親</t>
    <rPh sb="0" eb="2">
      <t>モトチカ</t>
    </rPh>
    <phoneticPr fontId="1"/>
  </si>
  <si>
    <t>稲富返却　整列大会　</t>
    <rPh sb="0" eb="2">
      <t>イナトミ</t>
    </rPh>
    <rPh sb="2" eb="4">
      <t>ヘンキャク</t>
    </rPh>
    <rPh sb="5" eb="7">
      <t>セイレツ</t>
    </rPh>
    <rPh sb="7" eb="9">
      <t>タイカイ</t>
    </rPh>
    <phoneticPr fontId="1"/>
  </si>
  <si>
    <t>足織上島北松</t>
    <rPh sb="0" eb="1">
      <t>アシ</t>
    </rPh>
    <rPh sb="1" eb="2">
      <t>オリ</t>
    </rPh>
    <rPh sb="2" eb="3">
      <t>ウエ</t>
    </rPh>
    <rPh sb="3" eb="4">
      <t>シマ</t>
    </rPh>
    <rPh sb="4" eb="5">
      <t>キタ</t>
    </rPh>
    <rPh sb="5" eb="6">
      <t>マツ</t>
    </rPh>
    <phoneticPr fontId="1"/>
  </si>
  <si>
    <t>長雨、日照り、地震、大雪のみ　　１５９７98長雨　1589冬疫病</t>
    <rPh sb="22" eb="24">
      <t>ナガアメ</t>
    </rPh>
    <rPh sb="29" eb="30">
      <t>フユ</t>
    </rPh>
    <rPh sb="30" eb="32">
      <t>エキビョウ</t>
    </rPh>
    <phoneticPr fontId="1"/>
  </si>
  <si>
    <t>下間煽動徴兵　重朝弁説</t>
    <rPh sb="0" eb="1">
      <t>シタ</t>
    </rPh>
    <rPh sb="1" eb="2">
      <t>マ</t>
    </rPh>
    <rPh sb="2" eb="4">
      <t>センドウ</t>
    </rPh>
    <rPh sb="4" eb="6">
      <t>チョウヘイ</t>
    </rPh>
    <rPh sb="7" eb="8">
      <t>シゲ</t>
    </rPh>
    <rPh sb="8" eb="9">
      <t>アサ</t>
    </rPh>
    <rPh sb="9" eb="10">
      <t>ベン</t>
    </rPh>
    <rPh sb="10" eb="11">
      <t>セツ</t>
    </rPh>
    <phoneticPr fontId="1"/>
  </si>
  <si>
    <t>伊東海津</t>
    <rPh sb="0" eb="2">
      <t>イトウ</t>
    </rPh>
    <rPh sb="2" eb="4">
      <t>カイヅ</t>
    </rPh>
    <phoneticPr fontId="1"/>
  </si>
  <si>
    <t>小山箕輪</t>
    <rPh sb="0" eb="2">
      <t>コヤマ</t>
    </rPh>
    <rPh sb="2" eb="4">
      <t>ミノワ</t>
    </rPh>
    <phoneticPr fontId="1"/>
  </si>
  <si>
    <t>正木箕輪</t>
    <rPh sb="0" eb="2">
      <t>マサキ</t>
    </rPh>
    <rPh sb="2" eb="4">
      <t>ミノワ</t>
    </rPh>
    <phoneticPr fontId="1"/>
  </si>
  <si>
    <t>由良深志</t>
    <rPh sb="0" eb="2">
      <t>ユラ</t>
    </rPh>
    <rPh sb="2" eb="4">
      <t>フカシ</t>
    </rPh>
    <phoneticPr fontId="1"/>
  </si>
  <si>
    <t>木曽長篠</t>
    <rPh sb="0" eb="2">
      <t>キソ</t>
    </rPh>
    <rPh sb="2" eb="3">
      <t>ナガ</t>
    </rPh>
    <rPh sb="3" eb="4">
      <t>シノ</t>
    </rPh>
    <phoneticPr fontId="1"/>
  </si>
  <si>
    <t>神保曳馬</t>
    <rPh sb="0" eb="2">
      <t>ジンボ</t>
    </rPh>
    <rPh sb="2" eb="4">
      <t>ヒクマ</t>
    </rPh>
    <phoneticPr fontId="1"/>
  </si>
  <si>
    <t>蒲池平井</t>
    <rPh sb="0" eb="2">
      <t>カマチ</t>
    </rPh>
    <rPh sb="2" eb="4">
      <t>ヒライ</t>
    </rPh>
    <phoneticPr fontId="1"/>
  </si>
  <si>
    <t>浜田江戸</t>
    <rPh sb="0" eb="2">
      <t>ハマダ</t>
    </rPh>
    <rPh sb="2" eb="4">
      <t>エド</t>
    </rPh>
    <phoneticPr fontId="1"/>
  </si>
  <si>
    <t>田北松山</t>
    <rPh sb="0" eb="2">
      <t>タキタ</t>
    </rPh>
    <rPh sb="2" eb="4">
      <t>マツヤマ</t>
    </rPh>
    <phoneticPr fontId="1"/>
  </si>
  <si>
    <t>朝廷  商人キレ後３～８軍団　藤堂徴兵　結城</t>
    <rPh sb="0" eb="2">
      <t>チョウテイ</t>
    </rPh>
    <rPh sb="4" eb="6">
      <t>ショウニン</t>
    </rPh>
    <rPh sb="8" eb="9">
      <t>アト</t>
    </rPh>
    <rPh sb="12" eb="14">
      <t>グンダン</t>
    </rPh>
    <rPh sb="15" eb="17">
      <t>トウドウ</t>
    </rPh>
    <rPh sb="17" eb="19">
      <t>チョウヘイ</t>
    </rPh>
    <rPh sb="20" eb="22">
      <t>ユウキ</t>
    </rPh>
    <phoneticPr fontId="1"/>
  </si>
  <si>
    <t>武将成長 西側　三好教育　順番大会　重秀に兵</t>
    <rPh sb="5" eb="7">
      <t>ニシガワ</t>
    </rPh>
    <rPh sb="8" eb="10">
      <t>ミヨシ</t>
    </rPh>
    <rPh sb="10" eb="12">
      <t>キョウイク</t>
    </rPh>
    <rPh sb="13" eb="15">
      <t>ジュンバン</t>
    </rPh>
    <rPh sb="15" eb="17">
      <t>タイカイ</t>
    </rPh>
    <rPh sb="18" eb="20">
      <t>シゲヒデ</t>
    </rPh>
    <rPh sb="21" eb="22">
      <t>ヘイ</t>
    </rPh>
    <phoneticPr fontId="1"/>
  </si>
  <si>
    <t>伊達宿老捕え</t>
    <rPh sb="0" eb="2">
      <t>ダテ</t>
    </rPh>
    <rPh sb="2" eb="3">
      <t>シュク</t>
    </rPh>
    <rPh sb="3" eb="4">
      <t>ロウ</t>
    </rPh>
    <rPh sb="4" eb="5">
      <t>トラ</t>
    </rPh>
    <phoneticPr fontId="1"/>
  </si>
  <si>
    <t>勝頼</t>
    <rPh sb="0" eb="2">
      <t>カツヨリ</t>
    </rPh>
    <phoneticPr fontId="1"/>
  </si>
  <si>
    <t>仁科</t>
    <rPh sb="0" eb="2">
      <t>ニシナ</t>
    </rPh>
    <phoneticPr fontId="1"/>
  </si>
  <si>
    <t>山</t>
    <rPh sb="0" eb="1">
      <t>ヤマ</t>
    </rPh>
    <phoneticPr fontId="1"/>
  </si>
  <si>
    <t>鉄</t>
    <rPh sb="0" eb="1">
      <t>テツ</t>
    </rPh>
    <phoneticPr fontId="1"/>
  </si>
  <si>
    <t>薬</t>
    <rPh sb="0" eb="1">
      <t>クスリ</t>
    </rPh>
    <phoneticPr fontId="1"/>
  </si>
  <si>
    <t>闇</t>
    <rPh sb="0" eb="1">
      <t>ヤミ</t>
    </rPh>
    <phoneticPr fontId="1"/>
  </si>
  <si>
    <t>茶</t>
    <rPh sb="0" eb="1">
      <t>チャ</t>
    </rPh>
    <phoneticPr fontId="1"/>
  </si>
  <si>
    <t>ルイス</t>
    <phoneticPr fontId="1"/>
  </si>
  <si>
    <t>画家</t>
    <rPh sb="0" eb="2">
      <t>ガカ</t>
    </rPh>
    <phoneticPr fontId="1"/>
  </si>
  <si>
    <t>毛利</t>
  </si>
  <si>
    <t>長曾</t>
    <rPh sb="0" eb="1">
      <t>チョウ</t>
    </rPh>
    <rPh sb="1" eb="2">
      <t>ソ</t>
    </rPh>
    <phoneticPr fontId="1"/>
  </si>
  <si>
    <t xml:space="preserve"> 武田</t>
    <phoneticPr fontId="1"/>
  </si>
  <si>
    <t>長曾</t>
    <phoneticPr fontId="1"/>
  </si>
  <si>
    <t>陸奥</t>
  </si>
  <si>
    <t>394/760</t>
  </si>
  <si>
    <t>陸前</t>
  </si>
  <si>
    <t>270/520</t>
  </si>
  <si>
    <t>出羽</t>
  </si>
  <si>
    <t>291/560</t>
  </si>
  <si>
    <t>越後</t>
  </si>
  <si>
    <t>491/920</t>
  </si>
  <si>
    <t>常陸</t>
  </si>
  <si>
    <t>218/420</t>
  </si>
  <si>
    <t>下野</t>
  </si>
  <si>
    <t>221/420</t>
  </si>
  <si>
    <t>下総</t>
  </si>
  <si>
    <t>316/600</t>
  </si>
  <si>
    <t>安房</t>
  </si>
  <si>
    <t>266/500</t>
  </si>
  <si>
    <t>上野</t>
  </si>
  <si>
    <t>442/840</t>
  </si>
  <si>
    <t>武蔵</t>
  </si>
  <si>
    <t>497/960</t>
  </si>
  <si>
    <t>能登</t>
  </si>
  <si>
    <t>159/300</t>
  </si>
  <si>
    <t>越中</t>
  </si>
  <si>
    <t>337/640</t>
  </si>
  <si>
    <t>相模</t>
  </si>
  <si>
    <t>298/560</t>
  </si>
  <si>
    <t>甲斐</t>
  </si>
  <si>
    <t>283/540</t>
  </si>
  <si>
    <t>駿河</t>
  </si>
  <si>
    <t>357/680</t>
  </si>
  <si>
    <t>信濃</t>
  </si>
  <si>
    <t>404/790</t>
  </si>
  <si>
    <t>遠江</t>
  </si>
  <si>
    <t>359/680</t>
  </si>
  <si>
    <t>飛騨</t>
  </si>
  <si>
    <t>153/300</t>
  </si>
  <si>
    <t>三河</t>
  </si>
  <si>
    <t>330/630</t>
  </si>
  <si>
    <t>加賀</t>
  </si>
  <si>
    <t>336/640</t>
  </si>
  <si>
    <t>伊勢</t>
  </si>
  <si>
    <t>464/890</t>
  </si>
  <si>
    <t>越前</t>
  </si>
  <si>
    <t>445/850</t>
  </si>
  <si>
    <t>美濃</t>
  </si>
  <si>
    <t>430/820</t>
  </si>
  <si>
    <t>尾張</t>
  </si>
  <si>
    <t>425/910</t>
  </si>
  <si>
    <t>国</t>
  </si>
  <si>
    <t>番号</t>
  </si>
  <si>
    <t>国名</t>
  </si>
  <si>
    <t>石高</t>
  </si>
  <si>
    <t>初期/最大</t>
  </si>
  <si>
    <t>城</t>
  </si>
  <si>
    <t>近江</t>
  </si>
  <si>
    <t>432/920</t>
  </si>
  <si>
    <t>伊賀</t>
  </si>
  <si>
    <t>392/750</t>
  </si>
  <si>
    <t>丹後</t>
  </si>
  <si>
    <t>162/290</t>
  </si>
  <si>
    <t>山城</t>
  </si>
  <si>
    <t>236/450</t>
  </si>
  <si>
    <t>大和</t>
  </si>
  <si>
    <t>425/810</t>
  </si>
  <si>
    <t>紀伊</t>
  </si>
  <si>
    <t>254/484</t>
  </si>
  <si>
    <t>摂津</t>
  </si>
  <si>
    <t>435/830</t>
  </si>
  <si>
    <t>丹波</t>
  </si>
  <si>
    <t>播磨</t>
  </si>
  <si>
    <t>354/670</t>
  </si>
  <si>
    <t>因幡</t>
  </si>
  <si>
    <t>287/550</t>
  </si>
  <si>
    <t>備前</t>
  </si>
  <si>
    <t>369/700</t>
  </si>
  <si>
    <t>出雲</t>
  </si>
  <si>
    <t>378/720</t>
  </si>
  <si>
    <t>安芸</t>
  </si>
  <si>
    <t>369/760</t>
  </si>
  <si>
    <t>石見</t>
  </si>
  <si>
    <t>周防</t>
  </si>
  <si>
    <t>169/520</t>
  </si>
  <si>
    <t>讃岐</t>
  </si>
  <si>
    <t>160/300</t>
  </si>
  <si>
    <t>阿波</t>
  </si>
  <si>
    <t>170/320</t>
  </si>
  <si>
    <t>伊予</t>
  </si>
  <si>
    <t>258/500</t>
  </si>
  <si>
    <t>土佐</t>
  </si>
  <si>
    <t>297/540</t>
  </si>
  <si>
    <t>豊後</t>
  </si>
  <si>
    <t>245/850</t>
  </si>
  <si>
    <t>肥前</t>
  </si>
  <si>
    <t>肥後</t>
  </si>
  <si>
    <t>317/600</t>
  </si>
  <si>
    <t>日向</t>
  </si>
  <si>
    <t>287/560</t>
  </si>
  <si>
    <t>薩摩</t>
  </si>
  <si>
    <t>362/760</t>
  </si>
  <si>
    <t>近江豪傑・摂津明智松永有楽　　山城秀吉</t>
    <rPh sb="0" eb="2">
      <t>オウミ</t>
    </rPh>
    <rPh sb="2" eb="4">
      <t>ゴウケツ</t>
    </rPh>
    <rPh sb="5" eb="7">
      <t>セッツ</t>
    </rPh>
    <rPh sb="7" eb="9">
      <t>アケチ</t>
    </rPh>
    <rPh sb="9" eb="11">
      <t>マツナガ</t>
    </rPh>
    <rPh sb="11" eb="13">
      <t>ユウラク</t>
    </rPh>
    <rPh sb="15" eb="17">
      <t>ヤマシロ</t>
    </rPh>
    <rPh sb="17" eb="19">
      <t>ヒデヨシ</t>
    </rPh>
    <phoneticPr fontId="1"/>
  </si>
  <si>
    <t>片付け</t>
    <rPh sb="0" eb="2">
      <t>カタヅ</t>
    </rPh>
    <phoneticPr fontId="1"/>
  </si>
  <si>
    <t>皿</t>
    <rPh sb="0" eb="1">
      <t>サラ</t>
    </rPh>
    <phoneticPr fontId="1"/>
  </si>
  <si>
    <t>カレー</t>
    <phoneticPr fontId="1"/>
  </si>
  <si>
    <t>カレーうどん</t>
    <phoneticPr fontId="1"/>
  </si>
  <si>
    <t>カレー雑炊</t>
    <rPh sb="3" eb="5">
      <t>ゾウスイ</t>
    </rPh>
    <phoneticPr fontId="1"/>
  </si>
  <si>
    <t>シチュー</t>
    <phoneticPr fontId="1"/>
  </si>
  <si>
    <t>シチューぱすた</t>
    <phoneticPr fontId="1"/>
  </si>
  <si>
    <t>シチューゾウスイ</t>
    <phoneticPr fontId="1"/>
  </si>
  <si>
    <t>サバ</t>
    <phoneticPr fontId="1"/>
  </si>
  <si>
    <t>ラーメン</t>
    <phoneticPr fontId="1"/>
  </si>
  <si>
    <t>フライ</t>
    <phoneticPr fontId="1"/>
  </si>
  <si>
    <t>うどん　60</t>
    <phoneticPr fontId="1"/>
  </si>
</sst>
</file>

<file path=xl/styles.xml><?xml version="1.0" encoding="utf-8"?>
<styleSheet xmlns="http://schemas.openxmlformats.org/spreadsheetml/2006/main"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FF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HGP創英ﾌﾟﾚｾﾞﾝｽEB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i/>
      <sz val="11"/>
      <color theme="0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0"/>
      <color theme="1"/>
      <name val="HGP創英ﾌﾟﾚｾﾞﾝｽEB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HGP創英ﾌﾟﾚｾﾞﾝｽEB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36"/>
      <color theme="0"/>
      <name val="HGS教科書体"/>
      <family val="1"/>
      <charset val="128"/>
    </font>
    <font>
      <b/>
      <sz val="16"/>
      <color theme="0"/>
      <name val="HGP教科書体"/>
      <family val="1"/>
      <charset val="128"/>
    </font>
    <font>
      <b/>
      <sz val="20"/>
      <color theme="0"/>
      <name val="HGP教科書体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7CD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lightGray">
        <bgColor theme="9" tint="0.79995117038483843"/>
      </patternFill>
    </fill>
    <fill>
      <patternFill patternType="gray125">
        <bgColor rgb="FFFF0000"/>
      </patternFill>
    </fill>
    <fill>
      <patternFill patternType="gray125">
        <bgColor theme="9" tint="0.79995117038483843"/>
      </patternFill>
    </fill>
    <fill>
      <patternFill patternType="solid">
        <fgColor rgb="FFFFCCFF"/>
        <bgColor indexed="64"/>
      </patternFill>
    </fill>
    <fill>
      <patternFill patternType="lightGray">
        <bgColor theme="2" tint="-9.9978637043366805E-2"/>
      </patternFill>
    </fill>
    <fill>
      <patternFill patternType="gray0625">
        <bgColor theme="2" tint="-9.9978637043366805E-2"/>
      </patternFill>
    </fill>
    <fill>
      <patternFill patternType="gray0625">
        <bgColor theme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darkDown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23" fillId="0" borderId="0" applyFont="0" applyFill="0" applyBorder="0" applyAlignment="0" applyProtection="0">
      <alignment vertical="center"/>
    </xf>
  </cellStyleXfs>
  <cellXfs count="54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0" fillId="5" borderId="5" xfId="0" applyFill="1" applyBorder="1">
      <alignment vertical="center"/>
    </xf>
    <xf numFmtId="0" fontId="0" fillId="7" borderId="5" xfId="0" applyFill="1" applyBorder="1">
      <alignment vertical="center"/>
    </xf>
    <xf numFmtId="0" fontId="0" fillId="0" borderId="5" xfId="0" applyFill="1" applyBorder="1">
      <alignment vertical="center"/>
    </xf>
    <xf numFmtId="0" fontId="0" fillId="6" borderId="5" xfId="0" applyFill="1" applyBorder="1">
      <alignment vertical="center"/>
    </xf>
    <xf numFmtId="0" fontId="0" fillId="0" borderId="0" xfId="0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0" fillId="9" borderId="5" xfId="0" applyFill="1" applyBorder="1">
      <alignment vertical="center"/>
    </xf>
    <xf numFmtId="0" fontId="6" fillId="9" borderId="5" xfId="0" applyFont="1" applyFill="1" applyBorder="1">
      <alignment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5" xfId="0" applyFont="1" applyFill="1" applyBorder="1">
      <alignment vertical="center"/>
    </xf>
    <xf numFmtId="0" fontId="7" fillId="9" borderId="0" xfId="0" applyFont="1" applyFill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quotePrefix="1">
      <alignment vertical="center"/>
    </xf>
    <xf numFmtId="0" fontId="13" fillId="0" borderId="5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14" fillId="0" borderId="16" xfId="0" applyFont="1" applyFill="1" applyBorder="1">
      <alignment vertical="center"/>
    </xf>
    <xf numFmtId="0" fontId="14" fillId="3" borderId="16" xfId="0" applyFont="1" applyFill="1" applyBorder="1">
      <alignment vertical="center"/>
    </xf>
    <xf numFmtId="0" fontId="15" fillId="3" borderId="16" xfId="0" applyFont="1" applyFill="1" applyBorder="1">
      <alignment vertical="center"/>
    </xf>
    <xf numFmtId="0" fontId="16" fillId="0" borderId="16" xfId="0" applyFont="1" applyFill="1" applyBorder="1">
      <alignment vertical="center"/>
    </xf>
    <xf numFmtId="0" fontId="15" fillId="0" borderId="16" xfId="0" applyFont="1" applyFill="1" applyBorder="1">
      <alignment vertical="center"/>
    </xf>
    <xf numFmtId="0" fontId="15" fillId="0" borderId="0" xfId="0" applyFont="1" applyFill="1">
      <alignment vertical="center"/>
    </xf>
    <xf numFmtId="0" fontId="0" fillId="0" borderId="5" xfId="0" applyBorder="1" applyAlignment="1">
      <alignment horizontal="right" vertical="center"/>
    </xf>
    <xf numFmtId="0" fontId="0" fillId="6" borderId="5" xfId="0" applyFill="1" applyBorder="1" applyAlignment="1">
      <alignment horizontal="right" vertical="center"/>
    </xf>
    <xf numFmtId="0" fontId="0" fillId="7" borderId="5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0" fillId="6" borderId="5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16" xfId="0" applyFont="1" applyFill="1" applyBorder="1">
      <alignment vertical="center"/>
    </xf>
    <xf numFmtId="0" fontId="18" fillId="3" borderId="4" xfId="0" applyFont="1" applyFill="1" applyBorder="1">
      <alignment vertical="center"/>
    </xf>
    <xf numFmtId="0" fontId="18" fillId="3" borderId="5" xfId="0" applyFont="1" applyFill="1" applyBorder="1">
      <alignment vertical="center"/>
    </xf>
    <xf numFmtId="0" fontId="18" fillId="3" borderId="6" xfId="0" applyFont="1" applyFill="1" applyBorder="1">
      <alignment vertical="center"/>
    </xf>
    <xf numFmtId="0" fontId="18" fillId="0" borderId="4" xfId="0" applyFont="1" applyFill="1" applyBorder="1">
      <alignment vertical="center"/>
    </xf>
    <xf numFmtId="0" fontId="18" fillId="0" borderId="8" xfId="0" applyFont="1" applyFill="1" applyBorder="1">
      <alignment vertical="center"/>
    </xf>
    <xf numFmtId="0" fontId="18" fillId="3" borderId="10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8" fillId="0" borderId="10" xfId="0" applyFont="1" applyFill="1" applyBorder="1">
      <alignment vertical="center"/>
    </xf>
    <xf numFmtId="0" fontId="18" fillId="0" borderId="13" xfId="0" applyFont="1" applyFill="1" applyBorder="1">
      <alignment vertical="center"/>
    </xf>
    <xf numFmtId="0" fontId="18" fillId="0" borderId="13" xfId="0" applyFont="1" applyBorder="1">
      <alignment vertical="center"/>
    </xf>
    <xf numFmtId="0" fontId="18" fillId="3" borderId="11" xfId="0" applyFont="1" applyFill="1" applyBorder="1">
      <alignment vertical="center"/>
    </xf>
    <xf numFmtId="0" fontId="18" fillId="0" borderId="15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0" fillId="13" borderId="0" xfId="0" applyFill="1">
      <alignment vertical="center"/>
    </xf>
    <xf numFmtId="0" fontId="0" fillId="14" borderId="5" xfId="0" applyFill="1" applyBorder="1">
      <alignment vertical="center"/>
    </xf>
    <xf numFmtId="0" fontId="0" fillId="0" borderId="0" xfId="0">
      <alignment vertical="center"/>
    </xf>
    <xf numFmtId="0" fontId="0" fillId="15" borderId="5" xfId="0" applyFill="1" applyBorder="1">
      <alignment vertical="center"/>
    </xf>
    <xf numFmtId="0" fontId="0" fillId="16" borderId="5" xfId="0" applyFill="1" applyBorder="1">
      <alignment vertical="center"/>
    </xf>
    <xf numFmtId="0" fontId="0" fillId="10" borderId="5" xfId="0" applyFill="1" applyBorder="1">
      <alignment vertical="center"/>
    </xf>
    <xf numFmtId="0" fontId="0" fillId="18" borderId="5" xfId="0" applyFill="1" applyBorder="1">
      <alignment vertical="center"/>
    </xf>
    <xf numFmtId="0" fontId="0" fillId="0" borderId="0" xfId="0" applyAlignment="1">
      <alignment horizontal="left" vertical="center"/>
    </xf>
    <xf numFmtId="0" fontId="20" fillId="20" borderId="5" xfId="0" applyFont="1" applyFill="1" applyBorder="1">
      <alignment vertical="center"/>
    </xf>
    <xf numFmtId="0" fontId="0" fillId="20" borderId="5" xfId="0" applyFill="1" applyBorder="1">
      <alignment vertical="center"/>
    </xf>
    <xf numFmtId="0" fontId="5" fillId="17" borderId="22" xfId="0" applyFont="1" applyFill="1" applyBorder="1">
      <alignment vertical="center"/>
    </xf>
    <xf numFmtId="0" fontId="5" fillId="17" borderId="23" xfId="0" applyFont="1" applyFill="1" applyBorder="1">
      <alignment vertical="center"/>
    </xf>
    <xf numFmtId="0" fontId="19" fillId="17" borderId="0" xfId="0" applyFont="1" applyFill="1">
      <alignment vertical="center"/>
    </xf>
    <xf numFmtId="0" fontId="0" fillId="17" borderId="0" xfId="0" applyFill="1">
      <alignment vertical="center"/>
    </xf>
    <xf numFmtId="0" fontId="21" fillId="20" borderId="5" xfId="0" applyFont="1" applyFill="1" applyBorder="1" applyAlignment="1">
      <alignment horizontal="left" vertical="center"/>
    </xf>
    <xf numFmtId="0" fontId="13" fillId="20" borderId="5" xfId="0" applyFont="1" applyFill="1" applyBorder="1">
      <alignment vertical="center"/>
    </xf>
    <xf numFmtId="0" fontId="18" fillId="3" borderId="8" xfId="0" applyFont="1" applyFill="1" applyBorder="1">
      <alignment vertical="center"/>
    </xf>
    <xf numFmtId="0" fontId="13" fillId="20" borderId="0" xfId="0" applyFont="1" applyFill="1" applyBorder="1">
      <alignment vertical="center"/>
    </xf>
    <xf numFmtId="14" fontId="0" fillId="0" borderId="0" xfId="0" applyNumberFormat="1" applyAlignment="1">
      <alignment horizontal="left" vertical="center"/>
    </xf>
    <xf numFmtId="0" fontId="0" fillId="16" borderId="5" xfId="0" applyFill="1" applyBorder="1" applyAlignment="1">
      <alignment horizontal="center" vertical="center"/>
    </xf>
    <xf numFmtId="0" fontId="0" fillId="19" borderId="5" xfId="0" applyFill="1" applyBorder="1">
      <alignment vertical="center"/>
    </xf>
    <xf numFmtId="0" fontId="0" fillId="16" borderId="0" xfId="0" applyFill="1">
      <alignment vertical="center"/>
    </xf>
    <xf numFmtId="0" fontId="0" fillId="19" borderId="0" xfId="0" applyFill="1">
      <alignment vertical="center"/>
    </xf>
    <xf numFmtId="0" fontId="7" fillId="2" borderId="5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10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13" fillId="20" borderId="11" xfId="0" applyFont="1" applyFill="1" applyBorder="1">
      <alignment vertical="center"/>
    </xf>
    <xf numFmtId="0" fontId="0" fillId="21" borderId="5" xfId="0" applyFill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Fill="1" applyBorder="1">
      <alignment vertical="center"/>
    </xf>
    <xf numFmtId="0" fontId="13" fillId="22" borderId="11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3" fillId="19" borderId="5" xfId="0" applyFont="1" applyFill="1" applyBorder="1">
      <alignment vertical="center"/>
    </xf>
    <xf numFmtId="0" fontId="12" fillId="5" borderId="5" xfId="0" applyFont="1" applyFill="1" applyBorder="1" applyAlignment="1">
      <alignment vertical="center"/>
    </xf>
    <xf numFmtId="0" fontId="0" fillId="6" borderId="11" xfId="0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3" fillId="7" borderId="11" xfId="0" applyFont="1" applyFill="1" applyBorder="1">
      <alignment vertical="center"/>
    </xf>
    <xf numFmtId="0" fontId="18" fillId="7" borderId="11" xfId="0" applyFont="1" applyFill="1" applyBorder="1">
      <alignment vertical="center"/>
    </xf>
    <xf numFmtId="0" fontId="2" fillId="7" borderId="11" xfId="0" applyFont="1" applyFill="1" applyBorder="1">
      <alignment vertical="center"/>
    </xf>
    <xf numFmtId="0" fontId="2" fillId="7" borderId="12" xfId="0" applyFont="1" applyFill="1" applyBorder="1">
      <alignment vertical="center"/>
    </xf>
    <xf numFmtId="0" fontId="18" fillId="7" borderId="13" xfId="0" applyFont="1" applyFill="1" applyBorder="1">
      <alignment vertical="center"/>
    </xf>
    <xf numFmtId="0" fontId="2" fillId="7" borderId="14" xfId="0" applyFont="1" applyFill="1" applyBorder="1">
      <alignment vertical="center"/>
    </xf>
    <xf numFmtId="0" fontId="18" fillId="7" borderId="15" xfId="0" applyFont="1" applyFill="1" applyBorder="1">
      <alignment vertical="center"/>
    </xf>
    <xf numFmtId="0" fontId="15" fillId="7" borderId="17" xfId="0" applyFont="1" applyFill="1" applyBorder="1">
      <alignment vertical="center"/>
    </xf>
    <xf numFmtId="0" fontId="5" fillId="12" borderId="5" xfId="0" applyFont="1" applyFill="1" applyBorder="1">
      <alignment vertical="center"/>
    </xf>
    <xf numFmtId="0" fontId="0" fillId="12" borderId="5" xfId="0" applyFill="1" applyBorder="1">
      <alignment vertical="center"/>
    </xf>
    <xf numFmtId="0" fontId="0" fillId="0" borderId="0" xfId="0" applyBorder="1" applyAlignment="1">
      <alignment horizontal="right" vertical="center"/>
    </xf>
    <xf numFmtId="9" fontId="0" fillId="0" borderId="0" xfId="1" applyFont="1" applyBorder="1">
      <alignment vertical="center"/>
    </xf>
    <xf numFmtId="0" fontId="0" fillId="22" borderId="5" xfId="0" applyFill="1" applyBorder="1">
      <alignment vertical="center"/>
    </xf>
    <xf numFmtId="0" fontId="24" fillId="2" borderId="26" xfId="0" applyFont="1" applyFill="1" applyBorder="1">
      <alignment vertical="center"/>
    </xf>
    <xf numFmtId="0" fontId="24" fillId="2" borderId="27" xfId="0" applyFont="1" applyFill="1" applyBorder="1">
      <alignment vertical="center"/>
    </xf>
    <xf numFmtId="0" fontId="25" fillId="0" borderId="5" xfId="0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13" fillId="20" borderId="10" xfId="0" applyFont="1" applyFill="1" applyBorder="1">
      <alignment vertical="center"/>
    </xf>
    <xf numFmtId="0" fontId="21" fillId="20" borderId="10" xfId="0" applyFont="1" applyFill="1" applyBorder="1" applyAlignment="1">
      <alignment horizontal="left" vertical="center"/>
    </xf>
    <xf numFmtId="0" fontId="0" fillId="21" borderId="10" xfId="0" applyFill="1" applyBorder="1">
      <alignment vertical="center"/>
    </xf>
    <xf numFmtId="0" fontId="0" fillId="15" borderId="0" xfId="0" applyFill="1">
      <alignment vertical="center"/>
    </xf>
    <xf numFmtId="0" fontId="0" fillId="15" borderId="0" xfId="0" applyFill="1" applyBorder="1">
      <alignment vertical="center"/>
    </xf>
    <xf numFmtId="0" fontId="7" fillId="9" borderId="1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6" borderId="20" xfId="0" applyFill="1" applyBorder="1">
      <alignment vertical="center"/>
    </xf>
    <xf numFmtId="0" fontId="12" fillId="15" borderId="0" xfId="0" applyFont="1" applyFill="1" applyBorder="1">
      <alignment vertical="center"/>
    </xf>
    <xf numFmtId="0" fontId="0" fillId="23" borderId="5" xfId="0" applyFill="1" applyBorder="1">
      <alignment vertical="center"/>
    </xf>
    <xf numFmtId="0" fontId="0" fillId="5" borderId="8" xfId="0" applyFill="1" applyBorder="1">
      <alignment vertical="center"/>
    </xf>
    <xf numFmtId="0" fontId="5" fillId="18" borderId="5" xfId="0" applyFont="1" applyFill="1" applyBorder="1">
      <alignment vertical="center"/>
    </xf>
    <xf numFmtId="0" fontId="5" fillId="23" borderId="5" xfId="0" applyFont="1" applyFill="1" applyBorder="1">
      <alignment vertical="center"/>
    </xf>
    <xf numFmtId="0" fontId="5" fillId="5" borderId="10" xfId="0" applyFont="1" applyFill="1" applyBorder="1">
      <alignment vertical="center"/>
    </xf>
    <xf numFmtId="0" fontId="12" fillId="15" borderId="5" xfId="0" applyFont="1" applyFill="1" applyBorder="1">
      <alignment vertical="center"/>
    </xf>
    <xf numFmtId="0" fontId="0" fillId="19" borderId="5" xfId="0" quotePrefix="1" applyFill="1" applyBorder="1">
      <alignment vertical="center"/>
    </xf>
    <xf numFmtId="0" fontId="0" fillId="19" borderId="10" xfId="0" applyFill="1" applyBorder="1">
      <alignment vertical="center"/>
    </xf>
    <xf numFmtId="0" fontId="0" fillId="0" borderId="5" xfId="0" quotePrefix="1" applyFill="1" applyBorder="1">
      <alignment vertical="center"/>
    </xf>
    <xf numFmtId="0" fontId="0" fillId="24" borderId="14" xfId="0" applyFill="1" applyBorder="1">
      <alignment vertical="center"/>
    </xf>
    <xf numFmtId="0" fontId="0" fillId="24" borderId="13" xfId="0" applyFill="1" applyBorder="1">
      <alignment vertical="center"/>
    </xf>
    <xf numFmtId="0" fontId="0" fillId="24" borderId="25" xfId="0" applyFill="1" applyBorder="1">
      <alignment vertical="center"/>
    </xf>
    <xf numFmtId="0" fontId="0" fillId="24" borderId="28" xfId="0" applyFill="1" applyBorder="1">
      <alignment vertical="center"/>
    </xf>
    <xf numFmtId="0" fontId="0" fillId="23" borderId="8" xfId="0" applyFill="1" applyBorder="1">
      <alignment vertical="center"/>
    </xf>
    <xf numFmtId="0" fontId="0" fillId="23" borderId="10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12" fillId="12" borderId="5" xfId="0" applyFont="1" applyFill="1" applyBorder="1">
      <alignment vertical="center"/>
    </xf>
    <xf numFmtId="0" fontId="5" fillId="5" borderId="10" xfId="0" quotePrefix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0" fillId="7" borderId="0" xfId="0" applyFill="1">
      <alignment vertical="center"/>
    </xf>
    <xf numFmtId="0" fontId="5" fillId="5" borderId="5" xfId="0" quotePrefix="1" applyFont="1" applyFill="1" applyBorder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6" fillId="0" borderId="5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12" borderId="5" xfId="0" applyFill="1" applyBorder="1" applyAlignment="1">
      <alignment vertical="center" wrapText="1"/>
    </xf>
    <xf numFmtId="0" fontId="13" fillId="22" borderId="0" xfId="0" applyFont="1" applyFill="1" applyBorder="1">
      <alignment vertical="center"/>
    </xf>
    <xf numFmtId="0" fontId="13" fillId="5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13" fillId="3" borderId="11" xfId="0" applyFont="1" applyFill="1" applyBorder="1">
      <alignment vertical="center"/>
    </xf>
    <xf numFmtId="0" fontId="0" fillId="3" borderId="5" xfId="0" applyFill="1" applyBorder="1" applyAlignment="1">
      <alignment horizontal="right" vertical="center"/>
    </xf>
    <xf numFmtId="0" fontId="13" fillId="12" borderId="0" xfId="0" applyFont="1" applyFill="1" applyBorder="1">
      <alignment vertical="center"/>
    </xf>
    <xf numFmtId="9" fontId="0" fillId="0" borderId="0" xfId="1" applyFont="1" applyFill="1" applyBorder="1">
      <alignment vertical="center"/>
    </xf>
    <xf numFmtId="0" fontId="12" fillId="22" borderId="5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3" fillId="3" borderId="5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5" borderId="5" xfId="0" applyFont="1" applyFill="1" applyBorder="1">
      <alignment vertical="center"/>
    </xf>
    <xf numFmtId="0" fontId="12" fillId="5" borderId="5" xfId="0" applyFont="1" applyFill="1" applyBorder="1" applyAlignment="1">
      <alignment vertical="center" wrapText="1"/>
    </xf>
    <xf numFmtId="0" fontId="0" fillId="19" borderId="5" xfId="0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5" borderId="5" xfId="0" applyFill="1" applyBorder="1">
      <alignment vertical="center"/>
    </xf>
    <xf numFmtId="0" fontId="0" fillId="26" borderId="25" xfId="0" applyFill="1" applyBorder="1">
      <alignment vertical="center"/>
    </xf>
    <xf numFmtId="0" fontId="0" fillId="26" borderId="28" xfId="0" applyFill="1" applyBorder="1">
      <alignment vertical="center"/>
    </xf>
    <xf numFmtId="0" fontId="26" fillId="19" borderId="5" xfId="0" applyFont="1" applyFill="1" applyBorder="1" applyAlignment="1">
      <alignment vertical="center" wrapText="1"/>
    </xf>
    <xf numFmtId="0" fontId="0" fillId="5" borderId="0" xfId="0" applyFill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56" fontId="0" fillId="0" borderId="0" xfId="0" applyNumberFormat="1">
      <alignment vertical="center"/>
    </xf>
    <xf numFmtId="0" fontId="5" fillId="12" borderId="5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5" borderId="10" xfId="0" quotePrefix="1" applyFill="1" applyBorder="1">
      <alignment vertical="center"/>
    </xf>
    <xf numFmtId="0" fontId="0" fillId="0" borderId="5" xfId="0" quotePrefix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quotePrefix="1" applyFont="1" applyFill="1" applyBorder="1">
      <alignment vertical="center"/>
    </xf>
    <xf numFmtId="0" fontId="26" fillId="0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/>
    </xf>
    <xf numFmtId="0" fontId="0" fillId="1" borderId="5" xfId="0" applyFill="1" applyBorder="1" applyAlignment="1">
      <alignment vertical="center" wrapText="1"/>
    </xf>
    <xf numFmtId="0" fontId="0" fillId="1" borderId="5" xfId="0" applyFill="1" applyBorder="1">
      <alignment vertical="center"/>
    </xf>
    <xf numFmtId="0" fontId="0" fillId="1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0" xfId="0" quotePrefix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7" borderId="8" xfId="0" applyFont="1" applyFill="1" applyBorder="1">
      <alignment vertical="center"/>
    </xf>
    <xf numFmtId="0" fontId="0" fillId="1" borderId="8" xfId="0" applyFill="1" applyBorder="1" applyAlignment="1">
      <alignment vertical="center" wrapText="1"/>
    </xf>
    <xf numFmtId="0" fontId="31" fillId="2" borderId="0" xfId="0" applyFont="1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0" xfId="0" quotePrefix="1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4" fillId="7" borderId="8" xfId="0" applyFont="1" applyFill="1" applyBorder="1">
      <alignment vertical="center"/>
    </xf>
    <xf numFmtId="0" fontId="0" fillId="0" borderId="8" xfId="0" applyFill="1" applyBorder="1">
      <alignment vertical="center"/>
    </xf>
    <xf numFmtId="0" fontId="12" fillId="2" borderId="0" xfId="0" quotePrefix="1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0" fillId="27" borderId="0" xfId="0" applyFill="1" applyBorder="1" applyAlignment="1">
      <alignment horizontal="center" vertical="center"/>
    </xf>
    <xf numFmtId="0" fontId="0" fillId="2" borderId="0" xfId="0" quotePrefix="1" applyFill="1" applyBorder="1">
      <alignment vertical="center"/>
    </xf>
    <xf numFmtId="0" fontId="5" fillId="2" borderId="0" xfId="0" quotePrefix="1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31" fillId="7" borderId="10" xfId="0" applyFont="1" applyFill="1" applyBorder="1" applyAlignment="1">
      <alignment horizontal="center" vertical="center"/>
    </xf>
    <xf numFmtId="0" fontId="0" fillId="19" borderId="8" xfId="0" applyFill="1" applyBorder="1" applyAlignment="1">
      <alignment vertical="center" wrapText="1"/>
    </xf>
    <xf numFmtId="0" fontId="27" fillId="0" borderId="5" xfId="0" applyFont="1" applyFill="1" applyBorder="1">
      <alignment vertical="center"/>
    </xf>
    <xf numFmtId="0" fontId="27" fillId="20" borderId="5" xfId="0" applyFont="1" applyFill="1" applyBorder="1">
      <alignment vertical="center"/>
    </xf>
    <xf numFmtId="0" fontId="33" fillId="0" borderId="5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0" fillId="28" borderId="5" xfId="0" applyFill="1" applyBorder="1">
      <alignment vertical="center"/>
    </xf>
    <xf numFmtId="0" fontId="0" fillId="21" borderId="5" xfId="0" applyFill="1" applyBorder="1" applyAlignment="1">
      <alignment vertical="center" wrapText="1"/>
    </xf>
    <xf numFmtId="0" fontId="0" fillId="21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9" borderId="5" xfId="0" applyFill="1" applyBorder="1">
      <alignment vertical="center"/>
    </xf>
    <xf numFmtId="0" fontId="0" fillId="29" borderId="5" xfId="0" applyFill="1" applyBorder="1" applyAlignment="1">
      <alignment vertical="center" wrapText="1"/>
    </xf>
    <xf numFmtId="0" fontId="0" fillId="29" borderId="8" xfId="0" applyFill="1" applyBorder="1">
      <alignment vertical="center"/>
    </xf>
    <xf numFmtId="0" fontId="0" fillId="30" borderId="14" xfId="0" applyFill="1" applyBorder="1">
      <alignment vertical="center"/>
    </xf>
    <xf numFmtId="0" fontId="0" fillId="30" borderId="13" xfId="0" applyFill="1" applyBorder="1">
      <alignment vertical="center"/>
    </xf>
    <xf numFmtId="0" fontId="0" fillId="31" borderId="13" xfId="0" applyFill="1" applyBorder="1">
      <alignment vertical="center"/>
    </xf>
    <xf numFmtId="0" fontId="12" fillId="19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8" borderId="10" xfId="0" applyFill="1" applyBorder="1">
      <alignment vertical="center"/>
    </xf>
    <xf numFmtId="0" fontId="0" fillId="0" borderId="10" xfId="0" quotePrefix="1" applyFill="1" applyBorder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21" borderId="25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9" borderId="8" xfId="0" applyFill="1" applyBorder="1">
      <alignment vertical="center"/>
    </xf>
    <xf numFmtId="0" fontId="18" fillId="3" borderId="12" xfId="0" applyFont="1" applyFill="1" applyBorder="1">
      <alignment vertical="center"/>
    </xf>
    <xf numFmtId="0" fontId="18" fillId="3" borderId="14" xfId="0" applyFon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5" xfId="0" applyFill="1" applyBorder="1" applyAlignment="1">
      <alignment vertical="center" wrapText="1"/>
    </xf>
    <xf numFmtId="0" fontId="0" fillId="20" borderId="10" xfId="0" applyFill="1" applyBorder="1">
      <alignment vertical="center"/>
    </xf>
    <xf numFmtId="0" fontId="22" fillId="20" borderId="5" xfId="0" applyFont="1" applyFill="1" applyBorder="1">
      <alignment vertical="center"/>
    </xf>
    <xf numFmtId="0" fontId="7" fillId="20" borderId="11" xfId="0" applyFont="1" applyFill="1" applyBorder="1">
      <alignment vertical="center"/>
    </xf>
    <xf numFmtId="0" fontId="19" fillId="0" borderId="5" xfId="0" applyFont="1" applyBorder="1">
      <alignment vertical="center"/>
    </xf>
    <xf numFmtId="0" fontId="27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37" xfId="0" applyFill="1" applyBorder="1" applyAlignment="1">
      <alignment vertical="center"/>
    </xf>
    <xf numFmtId="0" fontId="0" fillId="16" borderId="30" xfId="0" applyFill="1" applyBorder="1">
      <alignment vertical="center"/>
    </xf>
    <xf numFmtId="0" fontId="0" fillId="16" borderId="31" xfId="0" applyFill="1" applyBorder="1">
      <alignment vertical="center"/>
    </xf>
    <xf numFmtId="0" fontId="0" fillId="16" borderId="32" xfId="0" applyFill="1" applyBorder="1">
      <alignment vertical="center"/>
    </xf>
    <xf numFmtId="0" fontId="0" fillId="16" borderId="33" xfId="0" applyFill="1" applyBorder="1">
      <alignment vertical="center"/>
    </xf>
    <xf numFmtId="0" fontId="0" fillId="19" borderId="32" xfId="0" applyFill="1" applyBorder="1">
      <alignment vertical="center"/>
    </xf>
    <xf numFmtId="0" fontId="0" fillId="19" borderId="33" xfId="0" applyFill="1" applyBorder="1">
      <alignment vertical="center"/>
    </xf>
    <xf numFmtId="0" fontId="0" fillId="16" borderId="32" xfId="0" applyFill="1" applyBorder="1" applyAlignment="1">
      <alignment vertical="center" wrapText="1"/>
    </xf>
    <xf numFmtId="0" fontId="0" fillId="16" borderId="34" xfId="0" applyFill="1" applyBorder="1">
      <alignment vertical="center"/>
    </xf>
    <xf numFmtId="0" fontId="0" fillId="16" borderId="35" xfId="0" applyFill="1" applyBorder="1">
      <alignment vertical="center"/>
    </xf>
    <xf numFmtId="0" fontId="0" fillId="16" borderId="36" xfId="0" applyFill="1" applyBorder="1">
      <alignment vertical="center"/>
    </xf>
    <xf numFmtId="0" fontId="0" fillId="20" borderId="8" xfId="0" applyFill="1" applyBorder="1">
      <alignment vertical="center"/>
    </xf>
    <xf numFmtId="0" fontId="12" fillId="29" borderId="8" xfId="0" applyFont="1" applyFill="1" applyBorder="1" applyAlignment="1">
      <alignment vertical="center" wrapText="1"/>
    </xf>
    <xf numFmtId="0" fontId="0" fillId="32" borderId="14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16" borderId="29" xfId="0" applyFill="1" applyBorder="1" applyAlignment="1">
      <alignment vertical="center" wrapText="1"/>
    </xf>
    <xf numFmtId="0" fontId="18" fillId="3" borderId="13" xfId="0" applyFont="1" applyFill="1" applyBorder="1">
      <alignment vertical="center"/>
    </xf>
    <xf numFmtId="0" fontId="15" fillId="0" borderId="0" xfId="0" applyFont="1">
      <alignment vertical="center"/>
    </xf>
    <xf numFmtId="0" fontId="12" fillId="20" borderId="8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0" borderId="28" xfId="0" applyFill="1" applyBorder="1">
      <alignment vertical="center"/>
    </xf>
    <xf numFmtId="0" fontId="0" fillId="20" borderId="18" xfId="0" applyFill="1" applyBorder="1">
      <alignment vertical="center"/>
    </xf>
    <xf numFmtId="0" fontId="13" fillId="7" borderId="5" xfId="0" applyFont="1" applyFill="1" applyBorder="1">
      <alignment vertical="center"/>
    </xf>
    <xf numFmtId="0" fontId="15" fillId="7" borderId="16" xfId="0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12" borderId="18" xfId="0" applyFill="1" applyBorder="1">
      <alignment vertical="center"/>
    </xf>
    <xf numFmtId="0" fontId="0" fillId="33" borderId="5" xfId="0" applyFill="1" applyBorder="1">
      <alignment vertical="center"/>
    </xf>
    <xf numFmtId="0" fontId="12" fillId="33" borderId="5" xfId="0" applyFont="1" applyFill="1" applyBorder="1">
      <alignment vertical="center"/>
    </xf>
    <xf numFmtId="0" fontId="17" fillId="29" borderId="5" xfId="0" applyFont="1" applyFill="1" applyBorder="1">
      <alignment vertical="center"/>
    </xf>
    <xf numFmtId="0" fontId="12" fillId="29" borderId="5" xfId="0" applyFont="1" applyFill="1" applyBorder="1">
      <alignment vertical="center"/>
    </xf>
    <xf numFmtId="0" fontId="0" fillId="29" borderId="0" xfId="0" applyFill="1">
      <alignment vertical="center"/>
    </xf>
    <xf numFmtId="0" fontId="0" fillId="29" borderId="18" xfId="0" applyFill="1" applyBorder="1">
      <alignment vertical="center"/>
    </xf>
    <xf numFmtId="0" fontId="12" fillId="29" borderId="18" xfId="0" applyFont="1" applyFill="1" applyBorder="1">
      <alignment vertical="center"/>
    </xf>
    <xf numFmtId="0" fontId="0" fillId="29" borderId="24" xfId="0" applyFill="1" applyBorder="1">
      <alignment vertical="center"/>
    </xf>
    <xf numFmtId="0" fontId="0" fillId="29" borderId="5" xfId="0" quotePrefix="1" applyFill="1" applyBorder="1">
      <alignment vertical="center"/>
    </xf>
    <xf numFmtId="0" fontId="0" fillId="3" borderId="8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8" xfId="0" applyFill="1" applyBorder="1">
      <alignment vertical="center"/>
    </xf>
    <xf numFmtId="0" fontId="0" fillId="33" borderId="8" xfId="0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8" xfId="0" applyFill="1" applyBorder="1">
      <alignment vertical="center"/>
    </xf>
    <xf numFmtId="0" fontId="0" fillId="12" borderId="8" xfId="0" applyFill="1" applyBorder="1">
      <alignment vertical="center"/>
    </xf>
    <xf numFmtId="0" fontId="0" fillId="12" borderId="11" xfId="0" applyFill="1" applyBorder="1">
      <alignment vertical="center"/>
    </xf>
    <xf numFmtId="0" fontId="18" fillId="3" borderId="15" xfId="0" applyFont="1" applyFill="1" applyBorder="1">
      <alignment vertical="center"/>
    </xf>
    <xf numFmtId="0" fontId="34" fillId="19" borderId="5" xfId="0" applyFont="1" applyFill="1" applyBorder="1" applyAlignment="1">
      <alignment vertical="center"/>
    </xf>
    <xf numFmtId="0" fontId="12" fillId="19" borderId="5" xfId="0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7" borderId="0" xfId="0" applyFont="1" applyFill="1" applyBorder="1">
      <alignment vertical="center"/>
    </xf>
    <xf numFmtId="0" fontId="12" fillId="7" borderId="5" xfId="0" applyFont="1" applyFill="1" applyBorder="1">
      <alignment vertical="center"/>
    </xf>
    <xf numFmtId="0" fontId="0" fillId="7" borderId="0" xfId="0" applyFill="1" applyBorder="1">
      <alignment vertical="center"/>
    </xf>
    <xf numFmtId="0" fontId="12" fillId="22" borderId="8" xfId="0" applyFont="1" applyFill="1" applyBorder="1">
      <alignment vertical="center"/>
    </xf>
    <xf numFmtId="0" fontId="12" fillId="12" borderId="8" xfId="0" applyFont="1" applyFill="1" applyBorder="1">
      <alignment vertical="center"/>
    </xf>
    <xf numFmtId="0" fontId="28" fillId="22" borderId="8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3" borderId="8" xfId="0" applyFont="1" applyFill="1" applyBorder="1">
      <alignment vertical="center"/>
    </xf>
    <xf numFmtId="0" fontId="12" fillId="0" borderId="8" xfId="0" applyFont="1" applyBorder="1">
      <alignment vertical="center"/>
    </xf>
    <xf numFmtId="0" fontId="29" fillId="8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 vertical="center"/>
    </xf>
    <xf numFmtId="0" fontId="12" fillId="7" borderId="41" xfId="0" applyFont="1" applyFill="1" applyBorder="1">
      <alignment vertical="center"/>
    </xf>
    <xf numFmtId="0" fontId="0" fillId="7" borderId="41" xfId="0" applyFill="1" applyBorder="1">
      <alignment vertical="center"/>
    </xf>
    <xf numFmtId="0" fontId="0" fillId="34" borderId="5" xfId="0" applyFill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29" borderId="10" xfId="0" applyFill="1" applyBorder="1" applyAlignment="1">
      <alignment horizontal="center" vertical="center"/>
    </xf>
    <xf numFmtId="0" fontId="0" fillId="29" borderId="10" xfId="0" quotePrefix="1" applyFill="1" applyBorder="1" applyAlignment="1">
      <alignment horizontal="center" vertical="center"/>
    </xf>
    <xf numFmtId="0" fontId="0" fillId="35" borderId="8" xfId="0" applyFill="1" applyBorder="1" applyAlignment="1">
      <alignment vertical="center" wrapText="1"/>
    </xf>
    <xf numFmtId="0" fontId="0" fillId="35" borderId="5" xfId="0" applyFill="1" applyBorder="1">
      <alignment vertical="center"/>
    </xf>
    <xf numFmtId="0" fontId="0" fillId="35" borderId="10" xfId="0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0" fillId="35" borderId="5" xfId="0" applyFill="1" applyBorder="1" applyAlignment="1">
      <alignment vertical="center" wrapText="1"/>
    </xf>
    <xf numFmtId="0" fontId="0" fillId="35" borderId="5" xfId="0" applyFill="1" applyBorder="1" applyAlignment="1">
      <alignment horizontal="center" vertical="center"/>
    </xf>
    <xf numFmtId="0" fontId="0" fillId="36" borderId="5" xfId="0" applyFill="1" applyBorder="1" applyAlignment="1">
      <alignment vertical="center" wrapText="1"/>
    </xf>
    <xf numFmtId="0" fontId="0" fillId="36" borderId="5" xfId="0" applyFill="1" applyBorder="1">
      <alignment vertical="center"/>
    </xf>
    <xf numFmtId="0" fontId="0" fillId="36" borderId="5" xfId="0" applyFill="1" applyBorder="1" applyAlignment="1">
      <alignment horizontal="center" vertical="center"/>
    </xf>
    <xf numFmtId="0" fontId="0" fillId="22" borderId="5" xfId="0" applyFill="1" applyBorder="1" applyAlignment="1">
      <alignment vertical="center" wrapText="1"/>
    </xf>
    <xf numFmtId="0" fontId="12" fillId="22" borderId="5" xfId="0" applyFont="1" applyFill="1" applyBorder="1" applyAlignment="1">
      <alignment horizontal="center" vertical="center"/>
    </xf>
    <xf numFmtId="0" fontId="0" fillId="37" borderId="0" xfId="0" applyFill="1" applyBorder="1">
      <alignment vertical="center"/>
    </xf>
    <xf numFmtId="0" fontId="0" fillId="29" borderId="5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5" xfId="0" applyFill="1" applyBorder="1">
      <alignment vertical="center"/>
    </xf>
    <xf numFmtId="0" fontId="37" fillId="7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0" fontId="7" fillId="6" borderId="10" xfId="0" applyFont="1" applyFill="1" applyBorder="1">
      <alignment vertical="center"/>
    </xf>
    <xf numFmtId="0" fontId="7" fillId="6" borderId="5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2" fillId="35" borderId="5" xfId="0" applyFont="1" applyFill="1" applyBorder="1" applyAlignment="1">
      <alignment horizontal="center" vertical="center"/>
    </xf>
    <xf numFmtId="0" fontId="12" fillId="2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2" fillId="29" borderId="10" xfId="0" applyFont="1" applyFill="1" applyBorder="1" applyAlignment="1">
      <alignment horizontal="center" vertical="center"/>
    </xf>
    <xf numFmtId="0" fontId="5" fillId="29" borderId="10" xfId="0" applyFont="1" applyFill="1" applyBorder="1">
      <alignment vertical="center"/>
    </xf>
    <xf numFmtId="0" fontId="0" fillId="17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22" borderId="0" xfId="0" applyFill="1">
      <alignment vertical="center"/>
    </xf>
    <xf numFmtId="0" fontId="12" fillId="34" borderId="28" xfId="0" applyFont="1" applyFill="1" applyBorder="1">
      <alignment vertical="center"/>
    </xf>
    <xf numFmtId="0" fontId="12" fillId="34" borderId="18" xfId="0" applyFont="1" applyFill="1" applyBorder="1">
      <alignment vertical="center"/>
    </xf>
    <xf numFmtId="0" fontId="0" fillId="34" borderId="18" xfId="0" applyFill="1" applyBorder="1">
      <alignment vertical="center"/>
    </xf>
    <xf numFmtId="0" fontId="0" fillId="17" borderId="5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19" borderId="0" xfId="0" applyFill="1" applyBorder="1">
      <alignment vertical="center"/>
    </xf>
    <xf numFmtId="0" fontId="12" fillId="19" borderId="5" xfId="0" applyFont="1" applyFill="1" applyBorder="1">
      <alignment vertical="center"/>
    </xf>
    <xf numFmtId="0" fontId="12" fillId="0" borderId="43" xfId="0" applyFont="1" applyFill="1" applyBorder="1">
      <alignment vertical="center"/>
    </xf>
    <xf numFmtId="0" fontId="27" fillId="20" borderId="0" xfId="0" applyFont="1" applyFill="1" applyBorder="1">
      <alignment vertical="center"/>
    </xf>
    <xf numFmtId="0" fontId="0" fillId="38" borderId="0" xfId="0" applyFill="1">
      <alignment vertical="center"/>
    </xf>
    <xf numFmtId="0" fontId="7" fillId="15" borderId="5" xfId="0" applyFont="1" applyFill="1" applyBorder="1">
      <alignment vertical="center"/>
    </xf>
    <xf numFmtId="0" fontId="7" fillId="39" borderId="5" xfId="0" applyFont="1" applyFill="1" applyBorder="1">
      <alignment vertical="center"/>
    </xf>
    <xf numFmtId="0" fontId="0" fillId="39" borderId="0" xfId="0" applyFill="1">
      <alignment vertical="center"/>
    </xf>
    <xf numFmtId="0" fontId="7" fillId="5" borderId="5" xfId="0" applyFont="1" applyFill="1" applyBorder="1">
      <alignment vertical="center"/>
    </xf>
    <xf numFmtId="0" fontId="7" fillId="33" borderId="5" xfId="0" applyFont="1" applyFill="1" applyBorder="1">
      <alignment vertical="center"/>
    </xf>
    <xf numFmtId="0" fontId="0" fillId="33" borderId="0" xfId="0" applyFill="1">
      <alignment vertical="center"/>
    </xf>
    <xf numFmtId="0" fontId="7" fillId="29" borderId="5" xfId="0" applyFont="1" applyFill="1" applyBorder="1">
      <alignment vertical="center"/>
    </xf>
    <xf numFmtId="0" fontId="7" fillId="19" borderId="5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12" fillId="5" borderId="11" xfId="0" applyFont="1" applyFill="1" applyBorder="1" applyAlignment="1">
      <alignment vertical="center"/>
    </xf>
    <xf numFmtId="0" fontId="7" fillId="40" borderId="10" xfId="0" applyFont="1" applyFill="1" applyBorder="1">
      <alignment vertical="center"/>
    </xf>
    <xf numFmtId="0" fontId="39" fillId="0" borderId="44" xfId="0" applyFont="1" applyBorder="1" applyAlignment="1">
      <alignment horizontal="right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48" xfId="0" applyFont="1" applyBorder="1">
      <alignment vertical="center"/>
    </xf>
    <xf numFmtId="0" fontId="20" fillId="0" borderId="49" xfId="0" applyFont="1" applyBorder="1">
      <alignment vertical="center"/>
    </xf>
    <xf numFmtId="0" fontId="20" fillId="0" borderId="50" xfId="0" applyFont="1" applyBorder="1">
      <alignment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40" fillId="0" borderId="44" xfId="0" applyFont="1" applyBorder="1" applyAlignment="1">
      <alignment horizontal="right" vertical="center" wrapText="1"/>
    </xf>
    <xf numFmtId="0" fontId="40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7" fillId="14" borderId="5" xfId="0" applyFont="1" applyFill="1" applyBorder="1">
      <alignment vertical="center"/>
    </xf>
    <xf numFmtId="0" fontId="22" fillId="0" borderId="5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7" fillId="7" borderId="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7" fillId="7" borderId="21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25" xfId="0" applyFont="1" applyFill="1" applyBorder="1" applyAlignment="1">
      <alignment horizontal="center" vertical="center"/>
    </xf>
    <xf numFmtId="0" fontId="36" fillId="7" borderId="37" xfId="0" applyFont="1" applyFill="1" applyBorder="1" applyAlignment="1">
      <alignment horizontal="center" vertical="center"/>
    </xf>
    <xf numFmtId="0" fontId="36" fillId="7" borderId="28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6" fillId="7" borderId="2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/>
    </xf>
    <xf numFmtId="0" fontId="36" fillId="7" borderId="8" xfId="0" applyFont="1" applyFill="1" applyBorder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35" fillId="7" borderId="37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3" fillId="17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CCFF"/>
      <color rgb="FFF27CD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333375</xdr:colOff>
      <xdr:row>1</xdr:row>
      <xdr:rowOff>152400</xdr:rowOff>
    </xdr:to>
    <xdr:pic>
      <xdr:nvPicPr>
        <xdr:cNvPr id="2" name="図 1" descr="image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B0F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57150" y="47625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409575</xdr:colOff>
      <xdr:row>1</xdr:row>
      <xdr:rowOff>142875</xdr:rowOff>
    </xdr:to>
    <xdr:pic>
      <xdr:nvPicPr>
        <xdr:cNvPr id="2" name="図 1" descr="mon_sas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8575"/>
          <a:ext cx="295275" cy="295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</xdr:rowOff>
    </xdr:from>
    <xdr:to>
      <xdr:col>0</xdr:col>
      <xdr:colOff>409575</xdr:colOff>
      <xdr:row>1</xdr:row>
      <xdr:rowOff>155575</xdr:rowOff>
    </xdr:to>
    <xdr:sp macro="" textlink="">
      <xdr:nvSpPr>
        <xdr:cNvPr id="6" name="正方形/長方形 5"/>
        <xdr:cNvSpPr/>
      </xdr:nvSpPr>
      <xdr:spPr>
        <a:xfrm>
          <a:off x="123825" y="9525"/>
          <a:ext cx="285750" cy="317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0</xdr:row>
      <xdr:rowOff>38100</xdr:rowOff>
    </xdr:from>
    <xdr:to>
      <xdr:col>0</xdr:col>
      <xdr:colOff>397931</xdr:colOff>
      <xdr:row>1</xdr:row>
      <xdr:rowOff>78318</xdr:rowOff>
    </xdr:to>
    <xdr:grpSp>
      <xdr:nvGrpSpPr>
        <xdr:cNvPr id="2" name="グループ化 1"/>
        <xdr:cNvGrpSpPr/>
      </xdr:nvGrpSpPr>
      <xdr:grpSpPr>
        <a:xfrm>
          <a:off x="133350" y="38100"/>
          <a:ext cx="264581" cy="211668"/>
          <a:chOff x="13335000" y="1629832"/>
          <a:chExt cx="603251" cy="571502"/>
        </a:xfrm>
        <a:solidFill>
          <a:srgbClr val="FFFF00"/>
        </a:solidFill>
      </xdr:grpSpPr>
      <xdr:sp macro="" textlink="">
        <xdr:nvSpPr>
          <xdr:cNvPr id="3" name="二等辺三角形 2"/>
          <xdr:cNvSpPr/>
        </xdr:nvSpPr>
        <xdr:spPr>
          <a:xfrm>
            <a:off x="13493750" y="1629832"/>
            <a:ext cx="285750" cy="275168"/>
          </a:xfrm>
          <a:prstGeom prst="triangle">
            <a:avLst/>
          </a:prstGeom>
          <a:grpFill/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二等辺三角形 3"/>
          <xdr:cNvSpPr/>
        </xdr:nvSpPr>
        <xdr:spPr>
          <a:xfrm>
            <a:off x="13335000" y="1926166"/>
            <a:ext cx="285750" cy="275168"/>
          </a:xfrm>
          <a:prstGeom prst="triangle">
            <a:avLst/>
          </a:prstGeom>
          <a:grpFill/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二等辺三角形 4"/>
          <xdr:cNvSpPr/>
        </xdr:nvSpPr>
        <xdr:spPr>
          <a:xfrm>
            <a:off x="13652500" y="1926166"/>
            <a:ext cx="285751" cy="275168"/>
          </a:xfrm>
          <a:prstGeom prst="triangle">
            <a:avLst/>
          </a:prstGeom>
          <a:grpFill/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0</xdr:col>
      <xdr:colOff>333375</xdr:colOff>
      <xdr:row>0</xdr:row>
      <xdr:rowOff>276225</xdr:rowOff>
    </xdr:to>
    <xdr:sp macro="" textlink="">
      <xdr:nvSpPr>
        <xdr:cNvPr id="2" name="正方形/長方形 1"/>
        <xdr:cNvSpPr/>
      </xdr:nvSpPr>
      <xdr:spPr>
        <a:xfrm>
          <a:off x="28575" y="28576"/>
          <a:ext cx="304800" cy="24764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38101</xdr:colOff>
      <xdr:row>0</xdr:row>
      <xdr:rowOff>57151</xdr:rowOff>
    </xdr:from>
    <xdr:to>
      <xdr:col>0</xdr:col>
      <xdr:colOff>295275</xdr:colOff>
      <xdr:row>0</xdr:row>
      <xdr:rowOff>238125</xdr:rowOff>
    </xdr:to>
    <xdr:grpSp>
      <xdr:nvGrpSpPr>
        <xdr:cNvPr id="3" name="グループ化 2"/>
        <xdr:cNvGrpSpPr/>
      </xdr:nvGrpSpPr>
      <xdr:grpSpPr>
        <a:xfrm>
          <a:off x="38101" y="57151"/>
          <a:ext cx="257174" cy="180974"/>
          <a:chOff x="4582590" y="190504"/>
          <a:chExt cx="2487072" cy="2370660"/>
        </a:xfrm>
      </xdr:grpSpPr>
      <xdr:sp macro="" textlink="">
        <xdr:nvSpPr>
          <xdr:cNvPr id="4" name="フローチャート : 判断 3"/>
          <xdr:cNvSpPr/>
        </xdr:nvSpPr>
        <xdr:spPr>
          <a:xfrm>
            <a:off x="5304342" y="1535202"/>
            <a:ext cx="1017661" cy="1025962"/>
          </a:xfrm>
          <a:prstGeom prst="flowChartDecision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5" name="グループ化 20"/>
          <xdr:cNvGrpSpPr/>
        </xdr:nvGrpSpPr>
        <xdr:grpSpPr>
          <a:xfrm>
            <a:off x="4582590" y="190504"/>
            <a:ext cx="2487072" cy="1698307"/>
            <a:chOff x="4582590" y="190504"/>
            <a:chExt cx="2487072" cy="1698307"/>
          </a:xfrm>
        </xdr:grpSpPr>
        <xdr:sp macro="" textlink="">
          <xdr:nvSpPr>
            <xdr:cNvPr id="6" name="フローチャート : 判断 5"/>
            <xdr:cNvSpPr/>
          </xdr:nvSpPr>
          <xdr:spPr>
            <a:xfrm>
              <a:off x="4582590" y="862849"/>
              <a:ext cx="1017661" cy="1025962"/>
            </a:xfrm>
            <a:prstGeom prst="flowChartDecision">
              <a:avLst/>
            </a:prstGeom>
            <a:solidFill>
              <a:srgbClr val="FFFF00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フローチャート : 判断 6"/>
            <xdr:cNvSpPr/>
          </xdr:nvSpPr>
          <xdr:spPr>
            <a:xfrm>
              <a:off x="5322846" y="190504"/>
              <a:ext cx="1017661" cy="1025962"/>
            </a:xfrm>
            <a:prstGeom prst="flowChartDecision">
              <a:avLst/>
            </a:prstGeom>
            <a:solidFill>
              <a:srgbClr val="FFFF00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フローチャート : 判断 7"/>
            <xdr:cNvSpPr/>
          </xdr:nvSpPr>
          <xdr:spPr>
            <a:xfrm>
              <a:off x="6052001" y="850027"/>
              <a:ext cx="1017661" cy="1025962"/>
            </a:xfrm>
            <a:prstGeom prst="flowChartDecision">
              <a:avLst/>
            </a:prstGeom>
            <a:solidFill>
              <a:srgbClr val="FFFF00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19051</xdr:rowOff>
    </xdr:from>
    <xdr:to>
      <xdr:col>0</xdr:col>
      <xdr:colOff>390525</xdr:colOff>
      <xdr:row>1</xdr:row>
      <xdr:rowOff>161925</xdr:rowOff>
    </xdr:to>
    <xdr:pic>
      <xdr:nvPicPr>
        <xdr:cNvPr id="2" name="図 1" descr="ima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9051"/>
          <a:ext cx="314325" cy="314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0</xdr:col>
      <xdr:colOff>247650</xdr:colOff>
      <xdr:row>1</xdr:row>
      <xdr:rowOff>123825</xdr:rowOff>
    </xdr:to>
    <xdr:pic>
      <xdr:nvPicPr>
        <xdr:cNvPr id="2" name="図 1" descr="kamon oda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9050" y="66675"/>
          <a:ext cx="228600" cy="228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624415</xdr:colOff>
      <xdr:row>1</xdr:row>
      <xdr:rowOff>10583</xdr:rowOff>
    </xdr:from>
    <xdr:to>
      <xdr:col>12</xdr:col>
      <xdr:colOff>169331</xdr:colOff>
      <xdr:row>2</xdr:row>
      <xdr:rowOff>148166</xdr:rowOff>
    </xdr:to>
    <xdr:pic>
      <xdr:nvPicPr>
        <xdr:cNvPr id="2" name="図 1" descr="kamon oda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863165" y="275166"/>
          <a:ext cx="317500" cy="317500"/>
        </a:xfrm>
        <a:prstGeom prst="rect">
          <a:avLst/>
        </a:prstGeom>
      </xdr:spPr>
    </xdr:pic>
    <xdr:clientData/>
  </xdr:twoCellAnchor>
  <xdr:twoCellAnchor>
    <xdr:from>
      <xdr:col>19</xdr:col>
      <xdr:colOff>613834</xdr:colOff>
      <xdr:row>1</xdr:row>
      <xdr:rowOff>1</xdr:rowOff>
    </xdr:from>
    <xdr:to>
      <xdr:col>20</xdr:col>
      <xdr:colOff>127001</xdr:colOff>
      <xdr:row>2</xdr:row>
      <xdr:rowOff>137584</xdr:rowOff>
    </xdr:to>
    <xdr:sp macro="" textlink="">
      <xdr:nvSpPr>
        <xdr:cNvPr id="4" name="正方形/長方形 3"/>
        <xdr:cNvSpPr/>
      </xdr:nvSpPr>
      <xdr:spPr>
        <a:xfrm>
          <a:off x="8942917" y="264584"/>
          <a:ext cx="285751" cy="317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15</xdr:col>
      <xdr:colOff>645579</xdr:colOff>
      <xdr:row>1</xdr:row>
      <xdr:rowOff>21166</xdr:rowOff>
    </xdr:from>
    <xdr:to>
      <xdr:col>16</xdr:col>
      <xdr:colOff>190497</xdr:colOff>
      <xdr:row>2</xdr:row>
      <xdr:rowOff>158750</xdr:rowOff>
    </xdr:to>
    <xdr:pic>
      <xdr:nvPicPr>
        <xdr:cNvPr id="3" name="図 2" descr="image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00B0F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7429496" y="201083"/>
          <a:ext cx="317501" cy="317501"/>
        </a:xfrm>
        <a:prstGeom prst="rect">
          <a:avLst/>
        </a:prstGeom>
      </xdr:spPr>
    </xdr:pic>
    <xdr:clientData/>
  </xdr:twoCellAnchor>
  <xdr:twoCellAnchor>
    <xdr:from>
      <xdr:col>19</xdr:col>
      <xdr:colOff>624417</xdr:colOff>
      <xdr:row>1</xdr:row>
      <xdr:rowOff>21172</xdr:rowOff>
    </xdr:from>
    <xdr:to>
      <xdr:col>20</xdr:col>
      <xdr:colOff>116415</xdr:colOff>
      <xdr:row>2</xdr:row>
      <xdr:rowOff>52923</xdr:rowOff>
    </xdr:to>
    <xdr:grpSp>
      <xdr:nvGrpSpPr>
        <xdr:cNvPr id="8" name="グループ化 7"/>
        <xdr:cNvGrpSpPr/>
      </xdr:nvGrpSpPr>
      <xdr:grpSpPr>
        <a:xfrm>
          <a:off x="8996892" y="287872"/>
          <a:ext cx="263523" cy="212726"/>
          <a:chOff x="13335000" y="1629832"/>
          <a:chExt cx="603251" cy="571502"/>
        </a:xfrm>
        <a:solidFill>
          <a:srgbClr val="FFFF00"/>
        </a:solidFill>
      </xdr:grpSpPr>
      <xdr:sp macro="" textlink="">
        <xdr:nvSpPr>
          <xdr:cNvPr id="5" name="二等辺三角形 4"/>
          <xdr:cNvSpPr/>
        </xdr:nvSpPr>
        <xdr:spPr>
          <a:xfrm>
            <a:off x="13493750" y="1629832"/>
            <a:ext cx="285750" cy="275168"/>
          </a:xfrm>
          <a:prstGeom prst="triangle">
            <a:avLst/>
          </a:prstGeom>
          <a:grpFill/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二等辺三角形 5"/>
          <xdr:cNvSpPr/>
        </xdr:nvSpPr>
        <xdr:spPr>
          <a:xfrm>
            <a:off x="13335000" y="1926166"/>
            <a:ext cx="285750" cy="275168"/>
          </a:xfrm>
          <a:prstGeom prst="triangle">
            <a:avLst/>
          </a:prstGeom>
          <a:grpFill/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" name="二等辺三角形 6"/>
          <xdr:cNvSpPr/>
        </xdr:nvSpPr>
        <xdr:spPr>
          <a:xfrm>
            <a:off x="13652500" y="1926166"/>
            <a:ext cx="285751" cy="275168"/>
          </a:xfrm>
          <a:prstGeom prst="triangle">
            <a:avLst/>
          </a:prstGeom>
          <a:grpFill/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 editAs="oneCell">
    <xdr:from>
      <xdr:col>27</xdr:col>
      <xdr:colOff>603260</xdr:colOff>
      <xdr:row>0</xdr:row>
      <xdr:rowOff>254000</xdr:rowOff>
    </xdr:from>
    <xdr:to>
      <xdr:col>28</xdr:col>
      <xdr:colOff>190511</xdr:colOff>
      <xdr:row>2</xdr:row>
      <xdr:rowOff>169333</xdr:rowOff>
    </xdr:to>
    <xdr:pic>
      <xdr:nvPicPr>
        <xdr:cNvPr id="10" name="図 9" descr="imag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43843" y="254000"/>
          <a:ext cx="359834" cy="359833"/>
        </a:xfrm>
        <a:prstGeom prst="rect">
          <a:avLst/>
        </a:prstGeom>
      </xdr:spPr>
    </xdr:pic>
    <xdr:clientData/>
  </xdr:twoCellAnchor>
  <xdr:twoCellAnchor editAs="oneCell">
    <xdr:from>
      <xdr:col>23</xdr:col>
      <xdr:colOff>645590</xdr:colOff>
      <xdr:row>1</xdr:row>
      <xdr:rowOff>21165</xdr:rowOff>
    </xdr:from>
    <xdr:to>
      <xdr:col>24</xdr:col>
      <xdr:colOff>201090</xdr:colOff>
      <xdr:row>2</xdr:row>
      <xdr:rowOff>169331</xdr:rowOff>
    </xdr:to>
    <xdr:pic>
      <xdr:nvPicPr>
        <xdr:cNvPr id="11" name="図 10" descr="mon_sas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530423" y="201082"/>
          <a:ext cx="328083" cy="328083"/>
        </a:xfrm>
        <a:prstGeom prst="rect">
          <a:avLst/>
        </a:prstGeom>
      </xdr:spPr>
    </xdr:pic>
    <xdr:clientData/>
  </xdr:twoCellAnchor>
  <xdr:twoCellAnchor>
    <xdr:from>
      <xdr:col>0</xdr:col>
      <xdr:colOff>52917</xdr:colOff>
      <xdr:row>0</xdr:row>
      <xdr:rowOff>31748</xdr:rowOff>
    </xdr:from>
    <xdr:to>
      <xdr:col>0</xdr:col>
      <xdr:colOff>751417</xdr:colOff>
      <xdr:row>2</xdr:row>
      <xdr:rowOff>158749</xdr:rowOff>
    </xdr:to>
    <xdr:sp macro="" textlink="">
      <xdr:nvSpPr>
        <xdr:cNvPr id="13" name="正方形/長方形 12"/>
        <xdr:cNvSpPr/>
      </xdr:nvSpPr>
      <xdr:spPr>
        <a:xfrm>
          <a:off x="52917" y="31748"/>
          <a:ext cx="698500" cy="571501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116423</xdr:colOff>
      <xdr:row>0</xdr:row>
      <xdr:rowOff>84670</xdr:rowOff>
    </xdr:from>
    <xdr:to>
      <xdr:col>0</xdr:col>
      <xdr:colOff>656166</xdr:colOff>
      <xdr:row>2</xdr:row>
      <xdr:rowOff>116416</xdr:rowOff>
    </xdr:to>
    <xdr:grpSp>
      <xdr:nvGrpSpPr>
        <xdr:cNvPr id="22" name="グループ化 21"/>
        <xdr:cNvGrpSpPr/>
      </xdr:nvGrpSpPr>
      <xdr:grpSpPr>
        <a:xfrm>
          <a:off x="116423" y="84670"/>
          <a:ext cx="539743" cy="479421"/>
          <a:chOff x="4582590" y="190504"/>
          <a:chExt cx="2487072" cy="2370660"/>
        </a:xfrm>
      </xdr:grpSpPr>
      <xdr:sp macro="" textlink="">
        <xdr:nvSpPr>
          <xdr:cNvPr id="15" name="フローチャート : 判断 14"/>
          <xdr:cNvSpPr/>
        </xdr:nvSpPr>
        <xdr:spPr>
          <a:xfrm>
            <a:off x="5304342" y="1535202"/>
            <a:ext cx="1017661" cy="1025962"/>
          </a:xfrm>
          <a:prstGeom prst="flowChartDecision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21" name="グループ化 20"/>
          <xdr:cNvGrpSpPr/>
        </xdr:nvGrpSpPr>
        <xdr:grpSpPr>
          <a:xfrm>
            <a:off x="4582590" y="190504"/>
            <a:ext cx="2487072" cy="1698307"/>
            <a:chOff x="4582590" y="190504"/>
            <a:chExt cx="2487072" cy="1698307"/>
          </a:xfrm>
        </xdr:grpSpPr>
        <xdr:sp macro="" textlink="">
          <xdr:nvSpPr>
            <xdr:cNvPr id="14" name="フローチャート : 判断 13"/>
            <xdr:cNvSpPr/>
          </xdr:nvSpPr>
          <xdr:spPr>
            <a:xfrm>
              <a:off x="4582590" y="862849"/>
              <a:ext cx="1017661" cy="1025962"/>
            </a:xfrm>
            <a:prstGeom prst="flowChartDecision">
              <a:avLst/>
            </a:prstGeom>
            <a:solidFill>
              <a:srgbClr val="FFFF00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6" name="フローチャート : 判断 15"/>
            <xdr:cNvSpPr/>
          </xdr:nvSpPr>
          <xdr:spPr>
            <a:xfrm>
              <a:off x="5322846" y="190504"/>
              <a:ext cx="1017661" cy="1025962"/>
            </a:xfrm>
            <a:prstGeom prst="flowChartDecision">
              <a:avLst/>
            </a:prstGeom>
            <a:solidFill>
              <a:srgbClr val="FFFF00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7" name="フローチャート : 判断 16"/>
            <xdr:cNvSpPr/>
          </xdr:nvSpPr>
          <xdr:spPr>
            <a:xfrm>
              <a:off x="6052001" y="850027"/>
              <a:ext cx="1017661" cy="1025962"/>
            </a:xfrm>
            <a:prstGeom prst="flowChartDecision">
              <a:avLst/>
            </a:prstGeom>
            <a:solidFill>
              <a:srgbClr val="FFFF00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Normal="100" workbookViewId="0">
      <selection sqref="A1:J9"/>
    </sheetView>
  </sheetViews>
  <sheetFormatPr defaultRowHeight="12" customHeight="1"/>
  <cols>
    <col min="1" max="1" width="5" style="99" customWidth="1"/>
    <col min="2" max="2" width="9.75" customWidth="1"/>
    <col min="3" max="3" width="4.5" style="1" customWidth="1"/>
    <col min="4" max="5" width="4.5" customWidth="1"/>
    <col min="6" max="6" width="2.875" style="1" customWidth="1"/>
    <col min="7" max="7" width="9.625" style="1" customWidth="1"/>
    <col min="8" max="8" width="4.75" style="1" customWidth="1"/>
    <col min="9" max="9" width="4.625" style="1" customWidth="1"/>
    <col min="10" max="10" width="22" style="1" customWidth="1"/>
    <col min="11" max="11" width="4.5" style="8" customWidth="1"/>
    <col min="12" max="15" width="4.25" customWidth="1"/>
    <col min="16" max="16" width="5.25" customWidth="1"/>
  </cols>
  <sheetData>
    <row r="1" spans="1:15" s="101" customFormat="1" ht="12.75" customHeight="1">
      <c r="A1" s="112" t="s">
        <v>32</v>
      </c>
      <c r="B1" s="451" t="s">
        <v>1020</v>
      </c>
      <c r="C1" s="451"/>
      <c r="D1" s="451"/>
      <c r="E1" s="451"/>
      <c r="F1" s="451"/>
      <c r="G1" s="451"/>
      <c r="H1" s="451"/>
      <c r="I1" s="451"/>
      <c r="J1" s="451"/>
      <c r="K1" s="420" t="s">
        <v>993</v>
      </c>
      <c r="M1" s="356" t="s">
        <v>955</v>
      </c>
    </row>
    <row r="2" spans="1:15" s="101" customFormat="1" ht="12.75" customHeight="1">
      <c r="A2" s="112" t="s">
        <v>31</v>
      </c>
      <c r="B2" s="455" t="s">
        <v>1035</v>
      </c>
      <c r="C2" s="455"/>
      <c r="D2" s="455"/>
      <c r="E2" s="455"/>
      <c r="F2" s="455"/>
      <c r="G2" s="455"/>
      <c r="H2" s="455"/>
      <c r="I2" s="455"/>
      <c r="J2" s="455"/>
      <c r="K2" s="101" t="s">
        <v>953</v>
      </c>
      <c r="M2" s="112" t="s">
        <v>29</v>
      </c>
    </row>
    <row r="3" spans="1:15" s="101" customFormat="1" ht="12.75" customHeight="1">
      <c r="A3" s="112" t="s">
        <v>29</v>
      </c>
      <c r="B3" s="455"/>
      <c r="C3" s="455"/>
      <c r="D3" s="455"/>
      <c r="E3" s="455"/>
      <c r="F3" s="455"/>
      <c r="G3" s="455"/>
      <c r="H3" s="455"/>
      <c r="I3" s="455"/>
      <c r="J3" s="455"/>
      <c r="K3" s="101" t="s">
        <v>991</v>
      </c>
      <c r="M3" s="112" t="s">
        <v>272</v>
      </c>
    </row>
    <row r="4" spans="1:15" s="101" customFormat="1" ht="12.75" customHeight="1">
      <c r="A4" s="112" t="s">
        <v>276</v>
      </c>
      <c r="B4" s="455" t="s">
        <v>1033</v>
      </c>
      <c r="C4" s="455"/>
      <c r="D4" s="455"/>
      <c r="E4" s="455"/>
      <c r="F4" s="455"/>
      <c r="G4" s="455"/>
      <c r="H4" s="455"/>
      <c r="I4" s="455"/>
      <c r="J4" s="455"/>
      <c r="K4" s="101" t="s">
        <v>987</v>
      </c>
      <c r="M4" s="112" t="s">
        <v>32</v>
      </c>
    </row>
    <row r="5" spans="1:15" s="101" customFormat="1" ht="12.75" customHeight="1">
      <c r="A5" s="456" t="s">
        <v>920</v>
      </c>
      <c r="B5" s="458" t="s">
        <v>1034</v>
      </c>
      <c r="C5" s="459"/>
      <c r="D5" s="459"/>
      <c r="E5" s="459"/>
      <c r="F5" s="459"/>
      <c r="G5" s="459"/>
      <c r="H5" s="459"/>
      <c r="I5" s="459"/>
      <c r="J5" s="459"/>
      <c r="M5" s="112" t="s">
        <v>276</v>
      </c>
    </row>
    <row r="6" spans="1:15" s="101" customFormat="1" ht="15" customHeight="1">
      <c r="A6" s="457"/>
      <c r="B6" s="459"/>
      <c r="C6" s="459"/>
      <c r="D6" s="459"/>
      <c r="E6" s="459"/>
      <c r="F6" s="459"/>
      <c r="G6" s="459"/>
      <c r="H6" s="459"/>
      <c r="I6" s="459"/>
      <c r="J6" s="459"/>
      <c r="M6" s="112" t="s">
        <v>30</v>
      </c>
    </row>
    <row r="7" spans="1:15" s="101" customFormat="1" ht="12.75" customHeight="1">
      <c r="A7" s="112" t="s">
        <v>30</v>
      </c>
      <c r="B7" s="452"/>
      <c r="C7" s="453"/>
      <c r="D7" s="453"/>
      <c r="E7" s="453"/>
      <c r="F7" s="453"/>
      <c r="G7" s="453"/>
      <c r="H7" s="453"/>
      <c r="I7" s="453"/>
      <c r="J7" s="454"/>
      <c r="K7" s="101" t="s">
        <v>951</v>
      </c>
      <c r="M7" s="112" t="s">
        <v>31</v>
      </c>
    </row>
    <row r="8" spans="1:15" s="101" customFormat="1" ht="12.75" customHeight="1">
      <c r="A8" s="112" t="s">
        <v>272</v>
      </c>
      <c r="B8" s="460"/>
      <c r="C8" s="453"/>
      <c r="D8" s="453"/>
      <c r="E8" s="453"/>
      <c r="F8" s="453"/>
      <c r="G8" s="453"/>
      <c r="H8" s="453"/>
      <c r="I8" s="453"/>
      <c r="J8" s="454"/>
      <c r="K8" s="101" t="s">
        <v>989</v>
      </c>
      <c r="M8" s="112" t="s">
        <v>34</v>
      </c>
    </row>
    <row r="9" spans="1:15" s="101" customFormat="1" ht="12.75" customHeight="1">
      <c r="A9" s="112" t="s">
        <v>34</v>
      </c>
      <c r="B9" s="462" t="s">
        <v>1023</v>
      </c>
      <c r="C9" s="463"/>
      <c r="D9" s="463"/>
      <c r="E9" s="463"/>
      <c r="F9" s="463"/>
      <c r="G9" s="463"/>
      <c r="H9" s="463"/>
      <c r="I9" s="463"/>
      <c r="J9" s="464"/>
      <c r="K9" s="32" t="s">
        <v>1018</v>
      </c>
      <c r="M9" s="355"/>
    </row>
    <row r="10" spans="1:15" ht="15.75" customHeight="1">
      <c r="A10" s="327" t="s">
        <v>934</v>
      </c>
      <c r="B10" s="101"/>
      <c r="C10" s="101">
        <v>90</v>
      </c>
      <c r="D10" s="101">
        <v>447</v>
      </c>
      <c r="E10" s="101" t="s">
        <v>1021</v>
      </c>
      <c r="F10" s="101"/>
      <c r="G10" s="101"/>
      <c r="H10" s="101">
        <v>96</v>
      </c>
      <c r="I10" s="101"/>
      <c r="J10" s="101"/>
      <c r="K10" s="417"/>
      <c r="L10" s="32"/>
      <c r="M10" s="32"/>
      <c r="N10" s="101"/>
      <c r="O10" s="101"/>
    </row>
    <row r="11" spans="1:15" ht="11.25" customHeight="1">
      <c r="B11" s="461" t="s">
        <v>1022</v>
      </c>
      <c r="C11" s="461"/>
      <c r="D11" s="461"/>
      <c r="E11" s="461"/>
      <c r="F11" s="461"/>
      <c r="G11" s="461"/>
      <c r="H11" s="461"/>
      <c r="I11" s="461"/>
      <c r="J11" s="461"/>
      <c r="K11" s="112" t="s">
        <v>955</v>
      </c>
    </row>
    <row r="12" spans="1:15" ht="11.25" customHeight="1">
      <c r="B12" s="243" t="s">
        <v>22</v>
      </c>
      <c r="C12" s="77"/>
      <c r="D12" s="77"/>
      <c r="E12" s="114"/>
      <c r="G12" s="243" t="s">
        <v>322</v>
      </c>
      <c r="J12" s="246"/>
      <c r="K12" s="112"/>
      <c r="L12" s="112"/>
      <c r="M12" s="112"/>
    </row>
    <row r="13" spans="1:15" ht="11.25" customHeight="1">
      <c r="B13" s="243" t="s">
        <v>591</v>
      </c>
      <c r="D13" s="1"/>
      <c r="G13" s="243" t="s">
        <v>593</v>
      </c>
      <c r="J13" s="324" t="s">
        <v>601</v>
      </c>
      <c r="K13" s="112"/>
      <c r="L13" s="112"/>
    </row>
    <row r="14" spans="1:15" ht="11.25" customHeight="1">
      <c r="A14" s="99" t="s">
        <v>594</v>
      </c>
      <c r="B14" s="244" t="s">
        <v>52</v>
      </c>
      <c r="C14" s="1">
        <v>2</v>
      </c>
      <c r="D14" s="1">
        <v>2</v>
      </c>
      <c r="F14" s="77" t="s">
        <v>594</v>
      </c>
      <c r="G14" s="244" t="s">
        <v>14</v>
      </c>
      <c r="H14" s="1">
        <v>0</v>
      </c>
      <c r="I14" s="1">
        <v>4</v>
      </c>
      <c r="J14" s="324"/>
    </row>
    <row r="15" spans="1:15" ht="11.25" customHeight="1">
      <c r="A15" s="99" t="s">
        <v>594</v>
      </c>
      <c r="B15" s="244" t="s">
        <v>192</v>
      </c>
      <c r="C15" s="1">
        <v>0</v>
      </c>
      <c r="D15" s="1">
        <v>1</v>
      </c>
      <c r="G15" s="244" t="s">
        <v>25</v>
      </c>
      <c r="H15" s="1">
        <v>0</v>
      </c>
      <c r="I15" s="1">
        <v>4</v>
      </c>
      <c r="J15" s="77"/>
      <c r="K15"/>
      <c r="L15" s="99" t="s">
        <v>1001</v>
      </c>
      <c r="M15" s="99"/>
      <c r="N15" s="99"/>
      <c r="O15" s="77" t="s">
        <v>1002</v>
      </c>
    </row>
    <row r="16" spans="1:15" ht="11.25" customHeight="1">
      <c r="A16" s="99" t="s">
        <v>594</v>
      </c>
      <c r="B16" s="244" t="s">
        <v>13</v>
      </c>
      <c r="C16" s="1">
        <v>6</v>
      </c>
      <c r="D16" s="1">
        <v>6</v>
      </c>
      <c r="G16" s="244" t="s">
        <v>262</v>
      </c>
      <c r="H16" s="1">
        <v>0</v>
      </c>
      <c r="I16" s="1">
        <v>2</v>
      </c>
      <c r="J16" s="77" t="s">
        <v>937</v>
      </c>
      <c r="K16"/>
      <c r="L16" s="99" t="s">
        <v>994</v>
      </c>
      <c r="M16" s="99"/>
      <c r="N16" s="99"/>
      <c r="O16" s="99" t="s">
        <v>1003</v>
      </c>
    </row>
    <row r="17" spans="1:16" ht="11.25" customHeight="1">
      <c r="A17" s="99" t="s">
        <v>594</v>
      </c>
      <c r="B17" s="244" t="s">
        <v>53</v>
      </c>
      <c r="C17" s="1">
        <v>1</v>
      </c>
      <c r="D17" s="1">
        <v>2</v>
      </c>
      <c r="G17" s="244" t="s">
        <v>261</v>
      </c>
      <c r="H17" s="77">
        <v>0</v>
      </c>
      <c r="I17" s="77">
        <v>4</v>
      </c>
      <c r="J17" s="77" t="s">
        <v>938</v>
      </c>
      <c r="K17"/>
      <c r="L17" s="99" t="s">
        <v>995</v>
      </c>
      <c r="M17" s="99"/>
      <c r="N17" s="99"/>
      <c r="O17" s="99"/>
    </row>
    <row r="18" spans="1:16" ht="11.25" customHeight="1">
      <c r="B18" s="244" t="s">
        <v>193</v>
      </c>
      <c r="C18" s="1">
        <v>0</v>
      </c>
      <c r="D18" s="1">
        <v>3</v>
      </c>
      <c r="J18" s="13" t="s">
        <v>939</v>
      </c>
      <c r="K18"/>
      <c r="L18" s="99" t="s">
        <v>996</v>
      </c>
      <c r="M18" s="99"/>
      <c r="N18" s="99"/>
      <c r="O18" s="99"/>
    </row>
    <row r="19" spans="1:16" ht="11.25" customHeight="1">
      <c r="B19" s="244" t="s">
        <v>191</v>
      </c>
      <c r="D19" s="1">
        <v>1</v>
      </c>
      <c r="J19" s="13" t="s">
        <v>940</v>
      </c>
      <c r="K19"/>
      <c r="L19" s="99" t="s">
        <v>997</v>
      </c>
      <c r="M19" s="99"/>
      <c r="N19" s="99"/>
      <c r="O19" s="99"/>
    </row>
    <row r="20" spans="1:16" ht="11.25" customHeight="1">
      <c r="B20" s="244" t="s">
        <v>209</v>
      </c>
      <c r="C20" s="1">
        <v>5</v>
      </c>
      <c r="D20" s="1">
        <v>7</v>
      </c>
      <c r="K20"/>
      <c r="L20" s="99" t="s">
        <v>998</v>
      </c>
      <c r="M20" s="99"/>
      <c r="N20" s="99"/>
      <c r="O20" s="99"/>
    </row>
    <row r="21" spans="1:16" ht="11.25" customHeight="1">
      <c r="B21" s="244" t="s">
        <v>258</v>
      </c>
      <c r="C21" s="1">
        <v>5</v>
      </c>
      <c r="D21" s="1">
        <v>5</v>
      </c>
      <c r="K21"/>
      <c r="L21" s="99" t="s">
        <v>999</v>
      </c>
      <c r="M21" s="99"/>
      <c r="N21" s="99"/>
      <c r="O21" s="99"/>
    </row>
    <row r="22" spans="1:16" ht="11.25" customHeight="1">
      <c r="B22" s="244" t="s">
        <v>194</v>
      </c>
      <c r="C22" s="1">
        <v>0</v>
      </c>
      <c r="D22" s="1">
        <v>6</v>
      </c>
      <c r="J22" s="243" t="s">
        <v>20</v>
      </c>
      <c r="K22"/>
      <c r="L22" s="99" t="s">
        <v>1000</v>
      </c>
      <c r="M22" s="99"/>
      <c r="N22" s="99"/>
      <c r="O22" s="99"/>
    </row>
    <row r="23" spans="1:16" ht="11.25" customHeight="1">
      <c r="A23" s="77" t="s">
        <v>594</v>
      </c>
      <c r="B23" s="244" t="s">
        <v>263</v>
      </c>
      <c r="C23" s="1">
        <v>0</v>
      </c>
      <c r="D23" s="1">
        <v>3</v>
      </c>
      <c r="J23" s="243" t="s">
        <v>590</v>
      </c>
      <c r="K23"/>
      <c r="L23" s="99" t="s">
        <v>1004</v>
      </c>
      <c r="M23" s="403"/>
      <c r="N23" s="403"/>
      <c r="O23" s="99"/>
    </row>
    <row r="24" spans="1:16" ht="9.75" customHeight="1">
      <c r="A24" s="1"/>
      <c r="B24" s="244" t="s">
        <v>288</v>
      </c>
      <c r="C24" s="1">
        <v>0</v>
      </c>
      <c r="D24" s="1">
        <v>7</v>
      </c>
      <c r="J24" s="245" t="s">
        <v>259</v>
      </c>
      <c r="L24" s="99" t="s">
        <v>1005</v>
      </c>
      <c r="O24" s="403"/>
      <c r="P24" s="403"/>
    </row>
    <row r="25" spans="1:16" ht="9.75" customHeight="1">
      <c r="A25" s="1"/>
      <c r="B25" s="244" t="s">
        <v>264</v>
      </c>
      <c r="C25" s="1">
        <v>0</v>
      </c>
      <c r="D25" s="1">
        <v>4</v>
      </c>
      <c r="F25" s="77"/>
      <c r="J25" s="243" t="s">
        <v>589</v>
      </c>
    </row>
    <row r="26" spans="1:16" ht="10.5" customHeight="1">
      <c r="B26" s="77"/>
      <c r="F26" s="77"/>
      <c r="J26" s="243" t="s">
        <v>15</v>
      </c>
    </row>
    <row r="27" spans="1:16" ht="10.5" customHeight="1">
      <c r="B27" s="77"/>
      <c r="F27"/>
      <c r="J27" s="243" t="s">
        <v>19</v>
      </c>
    </row>
    <row r="28" spans="1:16" ht="10.5" customHeight="1">
      <c r="B28" s="77"/>
      <c r="J28" s="243" t="s">
        <v>18</v>
      </c>
    </row>
    <row r="29" spans="1:16" ht="10.5" customHeight="1">
      <c r="B29" s="77"/>
      <c r="J29" s="243" t="s">
        <v>592</v>
      </c>
    </row>
    <row r="30" spans="1:16" ht="10.5" customHeight="1">
      <c r="B30" s="77"/>
      <c r="J30" s="38" t="s">
        <v>50</v>
      </c>
    </row>
    <row r="31" spans="1:16" ht="10.5" customHeight="1">
      <c r="B31" s="77"/>
      <c r="J31" s="243" t="s">
        <v>17</v>
      </c>
    </row>
    <row r="32" spans="1:16" ht="10.5" customHeight="1">
      <c r="J32" s="243" t="s">
        <v>266</v>
      </c>
      <c r="K32"/>
    </row>
    <row r="33" spans="1:14" ht="10.5" customHeight="1">
      <c r="J33" s="243" t="s">
        <v>24</v>
      </c>
      <c r="K33"/>
      <c r="N33" s="1"/>
    </row>
    <row r="34" spans="1:14" ht="10.5" customHeight="1">
      <c r="K34"/>
    </row>
    <row r="35" spans="1:14" ht="10.5" customHeight="1">
      <c r="K35"/>
    </row>
    <row r="36" spans="1:14" ht="10.5" customHeight="1">
      <c r="J36" s="301"/>
      <c r="K36"/>
      <c r="M36" s="1"/>
    </row>
    <row r="37" spans="1:14" ht="12" customHeight="1">
      <c r="J37" s="301"/>
      <c r="K37"/>
    </row>
    <row r="38" spans="1:14" ht="12" customHeight="1">
      <c r="J38" s="301"/>
      <c r="K38"/>
    </row>
    <row r="39" spans="1:14" ht="12" customHeight="1">
      <c r="J39" s="301"/>
      <c r="K39"/>
    </row>
    <row r="40" spans="1:14" ht="12" customHeight="1">
      <c r="J40" s="301"/>
      <c r="K40"/>
    </row>
    <row r="41" spans="1:14" ht="12" customHeight="1">
      <c r="J41" s="301"/>
      <c r="K41"/>
    </row>
    <row r="42" spans="1:14" ht="12" customHeight="1">
      <c r="K42"/>
    </row>
    <row r="43" spans="1:14" ht="12" customHeight="1">
      <c r="K43"/>
    </row>
    <row r="44" spans="1:14" ht="12" customHeight="1">
      <c r="K44"/>
    </row>
    <row r="45" spans="1:14" ht="12" customHeight="1">
      <c r="A45" s="100"/>
      <c r="K45"/>
    </row>
    <row r="46" spans="1:14" ht="12" customHeight="1">
      <c r="A46" s="100"/>
      <c r="K46"/>
    </row>
    <row r="47" spans="1:14" ht="12" customHeight="1">
      <c r="A47" s="100"/>
      <c r="K47"/>
    </row>
    <row r="48" spans="1:14" ht="12" customHeight="1">
      <c r="A48" s="100"/>
      <c r="K48"/>
    </row>
    <row r="49" spans="11:11" ht="12" customHeight="1">
      <c r="K49"/>
    </row>
  </sheetData>
  <mergeCells count="10">
    <mergeCell ref="A5:A6"/>
    <mergeCell ref="B5:J6"/>
    <mergeCell ref="B8:J8"/>
    <mergeCell ref="B11:J11"/>
    <mergeCell ref="B9:J9"/>
    <mergeCell ref="B1:J1"/>
    <mergeCell ref="B7:J7"/>
    <mergeCell ref="B2:J2"/>
    <mergeCell ref="B3:J3"/>
    <mergeCell ref="B4:J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BM70"/>
  <sheetViews>
    <sheetView zoomScale="96" zoomScaleNormal="96" workbookViewId="0">
      <pane xSplit="26" ySplit="2" topLeftCell="AA9" activePane="bottomRight" state="frozen"/>
      <selection pane="topRight" activeCell="AA1" sqref="AA1"/>
      <selection pane="bottomLeft" activeCell="A3" sqref="A3"/>
      <selection pane="bottomRight" activeCell="AI13" sqref="AI13"/>
    </sheetView>
  </sheetViews>
  <sheetFormatPr defaultColWidth="10.625" defaultRowHeight="16.5" customHeight="1"/>
  <cols>
    <col min="1" max="1" width="10.25" style="41" customWidth="1"/>
    <col min="2" max="17" width="1.625" style="77" hidden="1" customWidth="1"/>
    <col min="18" max="25" width="3.625" style="55" hidden="1" customWidth="1"/>
    <col min="26" max="26" width="4" style="110" customWidth="1"/>
    <col min="27" max="27" width="3.75" style="13" customWidth="1"/>
    <col min="28" max="28" width="3.125" style="13" customWidth="1"/>
    <col min="29" max="29" width="3.75" style="110" customWidth="1"/>
    <col min="30" max="30" width="4.25" style="110" customWidth="1"/>
    <col min="31" max="31" width="3" style="184" customWidth="1"/>
    <col min="32" max="32" width="4.375" style="32" customWidth="1"/>
    <col min="33" max="33" width="3.625" style="184" customWidth="1"/>
    <col min="34" max="34" width="3.75" style="13" customWidth="1"/>
    <col min="35" max="35" width="3.125" style="13" customWidth="1"/>
    <col min="36" max="36" width="3.75" style="110" customWidth="1"/>
    <col min="37" max="37" width="4.25" style="13" customWidth="1"/>
    <col min="38" max="38" width="3.625" style="110" customWidth="1"/>
    <col min="39" max="39" width="4.375" style="32" customWidth="1"/>
    <col min="40" max="40" width="3.625" style="110" customWidth="1"/>
    <col min="41" max="41" width="3.75" style="13" customWidth="1"/>
    <col min="42" max="42" width="3.125" style="13" customWidth="1"/>
    <col min="43" max="43" width="3.75" style="110" customWidth="1"/>
    <col min="44" max="44" width="4.25" style="13" customWidth="1"/>
    <col min="45" max="45" width="3.5" style="110" customWidth="1"/>
    <col min="46" max="46" width="4.375" style="110" customWidth="1"/>
    <col min="48" max="48" width="4.5" style="110" customWidth="1"/>
    <col min="49" max="49" width="10.625" style="77"/>
    <col min="50" max="51" width="4.25" style="77" customWidth="1"/>
    <col min="52" max="16384" width="10.625" style="77"/>
  </cols>
  <sheetData>
    <row r="1" spans="1:62" ht="25.5" customHeight="1" thickBot="1">
      <c r="AA1" s="517" t="s">
        <v>947</v>
      </c>
      <c r="AB1" s="518"/>
      <c r="AC1" s="518"/>
      <c r="AD1" s="518"/>
      <c r="AE1" s="518"/>
      <c r="AF1" s="518"/>
      <c r="AG1" s="373"/>
      <c r="AH1" s="518" t="s">
        <v>948</v>
      </c>
      <c r="AI1" s="518"/>
      <c r="AJ1" s="518"/>
      <c r="AK1" s="518"/>
      <c r="AL1" s="518"/>
      <c r="AM1" s="518"/>
      <c r="AN1" s="374"/>
      <c r="AO1" s="518" t="s">
        <v>941</v>
      </c>
      <c r="AP1" s="518"/>
      <c r="AQ1" s="518"/>
      <c r="AR1" s="518"/>
      <c r="AS1" s="518"/>
      <c r="AT1" s="518"/>
      <c r="AU1" s="376"/>
    </row>
    <row r="2" spans="1:62" ht="16.5" customHeight="1" thickTop="1">
      <c r="A2" s="38"/>
      <c r="B2" s="507" t="s">
        <v>0</v>
      </c>
      <c r="C2" s="507"/>
      <c r="D2" s="507"/>
      <c r="E2" s="508"/>
      <c r="F2" s="509" t="s">
        <v>1</v>
      </c>
      <c r="G2" s="507"/>
      <c r="H2" s="507"/>
      <c r="I2" s="510"/>
      <c r="J2" s="511" t="s">
        <v>2</v>
      </c>
      <c r="K2" s="507"/>
      <c r="L2" s="507"/>
      <c r="M2" s="508"/>
      <c r="N2" s="509" t="s">
        <v>3</v>
      </c>
      <c r="O2" s="507"/>
      <c r="P2" s="507"/>
      <c r="Q2" s="508"/>
      <c r="R2" s="50" t="s">
        <v>39</v>
      </c>
      <c r="S2" s="50" t="s">
        <v>40</v>
      </c>
      <c r="T2" s="50" t="s">
        <v>41</v>
      </c>
      <c r="U2" s="50" t="s">
        <v>36</v>
      </c>
      <c r="V2" s="50" t="s">
        <v>42</v>
      </c>
      <c r="W2" s="50" t="s">
        <v>43</v>
      </c>
      <c r="X2" s="50" t="s">
        <v>44</v>
      </c>
      <c r="Y2" s="50" t="s">
        <v>45</v>
      </c>
      <c r="Z2" s="375" t="s">
        <v>599</v>
      </c>
      <c r="AA2" s="413" t="s">
        <v>338</v>
      </c>
      <c r="AB2" s="414" t="s">
        <v>339</v>
      </c>
      <c r="AC2" s="415"/>
      <c r="AD2" s="391"/>
      <c r="AE2" s="368" t="s">
        <v>287</v>
      </c>
      <c r="AF2" s="369"/>
      <c r="AG2" s="370"/>
      <c r="AH2" s="415" t="s">
        <v>5</v>
      </c>
      <c r="AI2" s="415" t="s">
        <v>6</v>
      </c>
      <c r="AJ2" s="415"/>
      <c r="AK2" s="391"/>
      <c r="AL2" s="371" t="s">
        <v>588</v>
      </c>
      <c r="AM2" s="369"/>
      <c r="AN2" s="372"/>
      <c r="AO2" s="415" t="s">
        <v>336</v>
      </c>
      <c r="AP2" s="415" t="s">
        <v>337</v>
      </c>
      <c r="AQ2" s="415"/>
      <c r="AR2" s="391"/>
      <c r="AS2" s="371" t="s">
        <v>286</v>
      </c>
      <c r="AU2" s="376"/>
      <c r="BE2" s="8"/>
    </row>
    <row r="3" spans="1:62" ht="16.5" customHeight="1">
      <c r="A3" s="90" t="s">
        <v>8</v>
      </c>
      <c r="B3" s="28" t="s">
        <v>9</v>
      </c>
      <c r="C3" s="28" t="s">
        <v>10</v>
      </c>
      <c r="D3" s="28" t="s">
        <v>11</v>
      </c>
      <c r="E3" s="31" t="s">
        <v>12</v>
      </c>
      <c r="F3" s="27" t="s">
        <v>9</v>
      </c>
      <c r="G3" s="28" t="s">
        <v>10</v>
      </c>
      <c r="H3" s="28" t="s">
        <v>11</v>
      </c>
      <c r="I3" s="29" t="s">
        <v>12</v>
      </c>
      <c r="J3" s="30" t="s">
        <v>9</v>
      </c>
      <c r="K3" s="28" t="s">
        <v>10</v>
      </c>
      <c r="L3" s="28" t="s">
        <v>11</v>
      </c>
      <c r="M3" s="31" t="s">
        <v>12</v>
      </c>
      <c r="N3" s="27" t="s">
        <v>9</v>
      </c>
      <c r="O3" s="28" t="s">
        <v>10</v>
      </c>
      <c r="P3" s="28" t="s">
        <v>11</v>
      </c>
      <c r="Q3" s="31" t="s">
        <v>12</v>
      </c>
      <c r="R3" s="51"/>
      <c r="S3" s="51"/>
      <c r="T3" s="51"/>
      <c r="U3" s="51"/>
      <c r="V3" s="51"/>
      <c r="W3" s="51"/>
      <c r="X3" s="51"/>
      <c r="Y3" s="51"/>
      <c r="Z3" s="334" t="s">
        <v>600</v>
      </c>
      <c r="AA3" s="362">
        <v>200</v>
      </c>
      <c r="AB3" s="180">
        <v>20</v>
      </c>
      <c r="AC3" s="127">
        <f>AA3+AB3</f>
        <v>220</v>
      </c>
      <c r="AD3" s="391"/>
      <c r="AE3" s="180">
        <v>20</v>
      </c>
      <c r="AF3" s="181"/>
      <c r="AG3" s="360"/>
      <c r="AH3" s="127">
        <v>200</v>
      </c>
      <c r="AI3" s="127">
        <v>20</v>
      </c>
      <c r="AJ3" s="127">
        <f>AH3+AI3</f>
        <v>220</v>
      </c>
      <c r="AK3" s="391"/>
      <c r="AL3" s="127">
        <v>20</v>
      </c>
      <c r="AM3" s="181"/>
      <c r="AN3" s="10"/>
      <c r="AO3" s="127">
        <v>200</v>
      </c>
      <c r="AP3" s="127">
        <v>20</v>
      </c>
      <c r="AQ3" s="127">
        <f>AO3+AP3</f>
        <v>220</v>
      </c>
      <c r="AR3" s="391"/>
      <c r="AS3" s="127">
        <v>20</v>
      </c>
      <c r="AU3" s="376"/>
      <c r="BD3" s="520" t="s">
        <v>17</v>
      </c>
      <c r="BE3" s="520"/>
      <c r="BF3" s="520"/>
      <c r="BG3" s="80">
        <v>176</v>
      </c>
      <c r="BH3" s="519">
        <v>176</v>
      </c>
      <c r="BI3" s="519"/>
      <c r="BJ3" s="80">
        <f t="shared" ref="BJ3:BJ18" si="0">BH3-BG3</f>
        <v>0</v>
      </c>
    </row>
    <row r="4" spans="1:62" ht="16.5" customHeight="1">
      <c r="A4" s="90" t="s">
        <v>13</v>
      </c>
      <c r="B4" s="28" t="s">
        <v>9</v>
      </c>
      <c r="C4" s="28" t="s">
        <v>10</v>
      </c>
      <c r="D4" s="28" t="s">
        <v>11</v>
      </c>
      <c r="E4" s="31" t="s">
        <v>12</v>
      </c>
      <c r="F4" s="28" t="s">
        <v>9</v>
      </c>
      <c r="G4" s="28" t="s">
        <v>10</v>
      </c>
      <c r="H4" s="28" t="s">
        <v>11</v>
      </c>
      <c r="I4" s="31" t="s">
        <v>12</v>
      </c>
      <c r="J4" s="30" t="s">
        <v>9</v>
      </c>
      <c r="K4" s="28" t="s">
        <v>10</v>
      </c>
      <c r="L4" s="28" t="s">
        <v>11</v>
      </c>
      <c r="M4" s="31" t="s">
        <v>12</v>
      </c>
      <c r="N4" s="27" t="s">
        <v>9</v>
      </c>
      <c r="O4" s="28" t="s">
        <v>10</v>
      </c>
      <c r="P4" s="28" t="s">
        <v>11</v>
      </c>
      <c r="Q4" s="31" t="s">
        <v>12</v>
      </c>
      <c r="R4" s="51"/>
      <c r="S4" s="51"/>
      <c r="T4" s="51"/>
      <c r="U4" s="51"/>
      <c r="V4" s="51"/>
      <c r="W4" s="51"/>
      <c r="X4" s="51"/>
      <c r="Y4" s="51"/>
      <c r="Z4" s="334" t="s">
        <v>600</v>
      </c>
      <c r="AA4" s="363">
        <v>142</v>
      </c>
      <c r="AB4" s="157">
        <v>18</v>
      </c>
      <c r="AC4" s="124">
        <f t="shared" ref="AC4:AC29" si="1">AA4+AB4</f>
        <v>160</v>
      </c>
      <c r="AD4" s="391"/>
      <c r="AE4" s="180">
        <v>20</v>
      </c>
      <c r="AF4" s="181"/>
      <c r="AG4" s="360"/>
      <c r="AH4" s="127">
        <v>186</v>
      </c>
      <c r="AI4" s="127">
        <v>20</v>
      </c>
      <c r="AJ4" s="127">
        <f t="shared" ref="AJ4:AJ29" si="2">AH4+AI4</f>
        <v>206</v>
      </c>
      <c r="AK4" s="391"/>
      <c r="AL4" s="127">
        <v>20</v>
      </c>
      <c r="AM4" s="181"/>
      <c r="AN4" s="10"/>
      <c r="AO4" s="127">
        <v>128</v>
      </c>
      <c r="AP4" s="127">
        <v>12</v>
      </c>
      <c r="AQ4" s="127">
        <f t="shared" ref="AQ4:AQ17" si="3">AO4+AP4</f>
        <v>140</v>
      </c>
      <c r="AR4" s="391"/>
      <c r="AS4" s="127">
        <v>18</v>
      </c>
      <c r="AU4" s="376"/>
      <c r="BD4" s="520" t="s">
        <v>53</v>
      </c>
      <c r="BE4" s="520"/>
      <c r="BF4" s="520"/>
      <c r="BG4" s="80">
        <v>198</v>
      </c>
      <c r="BH4" s="519">
        <v>198</v>
      </c>
      <c r="BI4" s="519"/>
      <c r="BJ4" s="80">
        <f t="shared" si="0"/>
        <v>0</v>
      </c>
    </row>
    <row r="5" spans="1:62" ht="16.5" customHeight="1">
      <c r="A5" s="90" t="s">
        <v>262</v>
      </c>
      <c r="B5" s="63" t="s">
        <v>9</v>
      </c>
      <c r="C5" s="58" t="s">
        <v>10</v>
      </c>
      <c r="D5" s="58" t="s">
        <v>11</v>
      </c>
      <c r="E5" s="59" t="s">
        <v>12</v>
      </c>
      <c r="F5" s="91" t="s">
        <v>9</v>
      </c>
      <c r="G5" s="58" t="s">
        <v>10</v>
      </c>
      <c r="H5" s="58" t="s">
        <v>11</v>
      </c>
      <c r="I5" s="62" t="s">
        <v>12</v>
      </c>
      <c r="J5" s="60" t="s">
        <v>9</v>
      </c>
      <c r="K5" s="63" t="s">
        <v>10</v>
      </c>
      <c r="L5" s="58" t="s">
        <v>11</v>
      </c>
      <c r="M5" s="59" t="s">
        <v>12</v>
      </c>
      <c r="N5" s="58" t="s">
        <v>26</v>
      </c>
      <c r="O5" s="24" t="s">
        <v>10</v>
      </c>
      <c r="P5" s="24" t="s">
        <v>11</v>
      </c>
      <c r="Q5" s="25" t="s">
        <v>12</v>
      </c>
      <c r="R5" s="50"/>
      <c r="S5" s="50"/>
      <c r="T5" s="50"/>
      <c r="U5" s="50"/>
      <c r="V5" s="50"/>
      <c r="W5" s="50"/>
      <c r="X5" s="50"/>
      <c r="Y5" s="50"/>
      <c r="Z5" s="334"/>
      <c r="AA5" s="363">
        <v>178</v>
      </c>
      <c r="AB5" s="157">
        <v>12</v>
      </c>
      <c r="AC5" s="124">
        <f t="shared" si="1"/>
        <v>190</v>
      </c>
      <c r="AD5" s="391"/>
      <c r="AE5" s="180">
        <v>20</v>
      </c>
      <c r="AF5" s="181"/>
      <c r="AG5" s="360"/>
      <c r="AH5" s="127">
        <v>188</v>
      </c>
      <c r="AI5" s="127">
        <v>10</v>
      </c>
      <c r="AJ5" s="127">
        <f t="shared" si="2"/>
        <v>198</v>
      </c>
      <c r="AK5" s="391"/>
      <c r="AL5" s="11">
        <v>20</v>
      </c>
      <c r="AM5" s="181" t="s">
        <v>992</v>
      </c>
      <c r="AN5" s="10"/>
      <c r="AO5" s="127">
        <v>150</v>
      </c>
      <c r="AP5" s="127">
        <v>10</v>
      </c>
      <c r="AQ5" s="127">
        <f t="shared" si="3"/>
        <v>160</v>
      </c>
      <c r="AR5" s="391"/>
      <c r="AS5" s="127">
        <v>16</v>
      </c>
      <c r="AU5" s="376"/>
      <c r="BD5" s="520" t="s">
        <v>193</v>
      </c>
      <c r="BE5" s="520"/>
      <c r="BF5" s="520"/>
      <c r="BG5" s="80">
        <v>170</v>
      </c>
      <c r="BH5" s="519">
        <v>170</v>
      </c>
      <c r="BI5" s="519"/>
      <c r="BJ5" s="80">
        <f t="shared" si="0"/>
        <v>0</v>
      </c>
    </row>
    <row r="6" spans="1:62" ht="16.5" customHeight="1">
      <c r="A6" s="90" t="s">
        <v>263</v>
      </c>
      <c r="B6" s="63" t="s">
        <v>9</v>
      </c>
      <c r="C6" s="58" t="s">
        <v>10</v>
      </c>
      <c r="D6" s="58" t="s">
        <v>11</v>
      </c>
      <c r="E6" s="59" t="s">
        <v>12</v>
      </c>
      <c r="F6" s="91" t="s">
        <v>9</v>
      </c>
      <c r="G6" s="58" t="s">
        <v>10</v>
      </c>
      <c r="H6" s="58" t="s">
        <v>11</v>
      </c>
      <c r="I6" s="62" t="s">
        <v>12</v>
      </c>
      <c r="J6" s="60" t="s">
        <v>9</v>
      </c>
      <c r="K6" s="63" t="s">
        <v>10</v>
      </c>
      <c r="L6" s="58" t="s">
        <v>11</v>
      </c>
      <c r="M6" s="59" t="s">
        <v>12</v>
      </c>
      <c r="N6" s="28" t="s">
        <v>9</v>
      </c>
      <c r="O6" s="28" t="s">
        <v>10</v>
      </c>
      <c r="P6" s="28" t="s">
        <v>11</v>
      </c>
      <c r="Q6" s="31" t="s">
        <v>12</v>
      </c>
      <c r="R6" s="50"/>
      <c r="S6" s="50"/>
      <c r="T6" s="50"/>
      <c r="U6" s="51"/>
      <c r="V6" s="50"/>
      <c r="W6" s="51"/>
      <c r="X6" s="51"/>
      <c r="Y6" s="51"/>
      <c r="Z6" s="334" t="s">
        <v>49</v>
      </c>
      <c r="AA6" s="363">
        <v>166</v>
      </c>
      <c r="AB6" s="157">
        <v>14</v>
      </c>
      <c r="AC6" s="124">
        <f t="shared" si="1"/>
        <v>180</v>
      </c>
      <c r="AD6" s="391"/>
      <c r="AE6" s="180">
        <v>20</v>
      </c>
      <c r="AF6" s="181"/>
      <c r="AG6" s="360"/>
      <c r="AH6" s="127">
        <v>188</v>
      </c>
      <c r="AI6" s="127">
        <v>12</v>
      </c>
      <c r="AJ6" s="127">
        <f t="shared" si="2"/>
        <v>200</v>
      </c>
      <c r="AK6" s="391"/>
      <c r="AL6" s="127">
        <v>20</v>
      </c>
      <c r="AM6" s="181"/>
      <c r="AN6" s="10"/>
      <c r="AO6" s="11">
        <v>142</v>
      </c>
      <c r="AP6" s="11"/>
      <c r="AQ6" s="2">
        <f t="shared" si="3"/>
        <v>142</v>
      </c>
      <c r="AR6" s="391"/>
      <c r="AS6" s="127">
        <v>14</v>
      </c>
      <c r="AU6" s="376"/>
      <c r="BD6" s="520" t="s">
        <v>191</v>
      </c>
      <c r="BE6" s="520"/>
      <c r="BF6" s="520"/>
      <c r="BG6" s="80">
        <v>190</v>
      </c>
      <c r="BH6" s="519">
        <v>190</v>
      </c>
      <c r="BI6" s="519"/>
      <c r="BJ6" s="80">
        <f t="shared" si="0"/>
        <v>0</v>
      </c>
    </row>
    <row r="7" spans="1:62" ht="16.5" customHeight="1">
      <c r="A7" s="90" t="s">
        <v>264</v>
      </c>
      <c r="B7" s="63" t="s">
        <v>9</v>
      </c>
      <c r="C7" s="24" t="s">
        <v>10</v>
      </c>
      <c r="D7" s="24" t="s">
        <v>11</v>
      </c>
      <c r="E7" s="25" t="s">
        <v>12</v>
      </c>
      <c r="F7" s="91" t="s">
        <v>9</v>
      </c>
      <c r="G7" s="58" t="s">
        <v>10</v>
      </c>
      <c r="H7" s="58" t="s">
        <v>11</v>
      </c>
      <c r="I7" s="62" t="s">
        <v>12</v>
      </c>
      <c r="J7" s="60" t="s">
        <v>9</v>
      </c>
      <c r="K7" s="63" t="s">
        <v>10</v>
      </c>
      <c r="L7" s="58" t="s">
        <v>11</v>
      </c>
      <c r="M7" s="59" t="s">
        <v>12</v>
      </c>
      <c r="N7" s="58" t="s">
        <v>26</v>
      </c>
      <c r="O7" s="58" t="s">
        <v>10</v>
      </c>
      <c r="P7" s="58" t="s">
        <v>11</v>
      </c>
      <c r="Q7" s="59" t="s">
        <v>12</v>
      </c>
      <c r="R7" s="50"/>
      <c r="S7" s="50"/>
      <c r="T7" s="50"/>
      <c r="U7" s="50"/>
      <c r="V7" s="50"/>
      <c r="W7" s="50"/>
      <c r="X7" s="50"/>
      <c r="Y7" s="50"/>
      <c r="Z7" s="334"/>
      <c r="AA7" s="362">
        <v>168</v>
      </c>
      <c r="AB7" s="180">
        <v>12</v>
      </c>
      <c r="AC7" s="127">
        <f t="shared" si="1"/>
        <v>180</v>
      </c>
      <c r="AD7" s="391"/>
      <c r="AE7" s="181">
        <v>18</v>
      </c>
      <c r="AF7" s="181" t="s">
        <v>986</v>
      </c>
      <c r="AG7" s="360"/>
      <c r="AH7" s="127">
        <v>192</v>
      </c>
      <c r="AI7" s="127">
        <v>8</v>
      </c>
      <c r="AJ7" s="127">
        <f t="shared" si="2"/>
        <v>200</v>
      </c>
      <c r="AK7" s="391"/>
      <c r="AL7" s="95">
        <v>18</v>
      </c>
      <c r="AM7" s="181" t="s">
        <v>31</v>
      </c>
      <c r="AN7" s="10"/>
      <c r="AO7" s="11">
        <v>142</v>
      </c>
      <c r="AP7" s="11"/>
      <c r="AQ7" s="2">
        <f t="shared" si="3"/>
        <v>142</v>
      </c>
      <c r="AR7" s="391"/>
      <c r="AS7" s="127">
        <v>12</v>
      </c>
      <c r="AU7" s="376"/>
      <c r="BD7" s="520" t="s">
        <v>209</v>
      </c>
      <c r="BE7" s="520"/>
      <c r="BF7" s="520"/>
      <c r="BG7" s="80">
        <v>196</v>
      </c>
      <c r="BH7" s="519">
        <v>196</v>
      </c>
      <c r="BI7" s="519"/>
      <c r="BJ7" s="80">
        <f t="shared" si="0"/>
        <v>0</v>
      </c>
    </row>
    <row r="8" spans="1:62" ht="16.5" customHeight="1">
      <c r="A8" s="90" t="s">
        <v>52</v>
      </c>
      <c r="B8" s="28" t="s">
        <v>9</v>
      </c>
      <c r="C8" s="28" t="s">
        <v>10</v>
      </c>
      <c r="D8" s="28" t="s">
        <v>11</v>
      </c>
      <c r="E8" s="31" t="s">
        <v>12</v>
      </c>
      <c r="F8" s="30" t="s">
        <v>9</v>
      </c>
      <c r="G8" s="28" t="s">
        <v>10</v>
      </c>
      <c r="H8" s="28" t="s">
        <v>11</v>
      </c>
      <c r="I8" s="31" t="s">
        <v>12</v>
      </c>
      <c r="J8" s="30" t="s">
        <v>9</v>
      </c>
      <c r="K8" s="28" t="s">
        <v>10</v>
      </c>
      <c r="L8" s="28" t="s">
        <v>11</v>
      </c>
      <c r="M8" s="31" t="s">
        <v>12</v>
      </c>
      <c r="N8" s="27" t="s">
        <v>9</v>
      </c>
      <c r="O8" s="28" t="s">
        <v>10</v>
      </c>
      <c r="P8" s="28" t="s">
        <v>11</v>
      </c>
      <c r="Q8" s="31" t="s">
        <v>12</v>
      </c>
      <c r="R8" s="51"/>
      <c r="S8" s="51"/>
      <c r="T8" s="51"/>
      <c r="U8" s="51"/>
      <c r="V8" s="51"/>
      <c r="W8" s="51"/>
      <c r="X8" s="51"/>
      <c r="Y8" s="51"/>
      <c r="Z8" s="334" t="s">
        <v>600</v>
      </c>
      <c r="AA8" s="362">
        <v>200</v>
      </c>
      <c r="AB8" s="180">
        <v>2</v>
      </c>
      <c r="AC8" s="127">
        <f t="shared" si="1"/>
        <v>202</v>
      </c>
      <c r="AD8" s="391"/>
      <c r="AE8" s="157">
        <v>18</v>
      </c>
      <c r="AF8" s="181" t="s">
        <v>988</v>
      </c>
      <c r="AG8" s="360"/>
      <c r="AH8" s="127">
        <v>194</v>
      </c>
      <c r="AI8" s="127">
        <v>2</v>
      </c>
      <c r="AJ8" s="127">
        <f t="shared" si="2"/>
        <v>196</v>
      </c>
      <c r="AK8" s="391"/>
      <c r="AL8" s="127">
        <v>18</v>
      </c>
      <c r="AM8" s="181"/>
      <c r="AN8" s="10"/>
      <c r="AO8" s="11">
        <v>200</v>
      </c>
      <c r="AP8" s="11">
        <v>0</v>
      </c>
      <c r="AQ8" s="11">
        <f t="shared" si="3"/>
        <v>200</v>
      </c>
      <c r="AR8" s="391"/>
      <c r="AS8" s="9">
        <v>12</v>
      </c>
      <c r="AU8" s="376"/>
      <c r="BD8" s="520" t="s">
        <v>258</v>
      </c>
      <c r="BE8" s="520"/>
      <c r="BF8" s="520"/>
      <c r="BG8" s="80">
        <v>186</v>
      </c>
      <c r="BH8" s="519">
        <v>186</v>
      </c>
      <c r="BI8" s="519"/>
      <c r="BJ8" s="80">
        <f t="shared" si="0"/>
        <v>0</v>
      </c>
    </row>
    <row r="9" spans="1:62" ht="16.5" customHeight="1">
      <c r="A9" s="90" t="s">
        <v>192</v>
      </c>
      <c r="B9" s="28" t="s">
        <v>9</v>
      </c>
      <c r="C9" s="28" t="s">
        <v>10</v>
      </c>
      <c r="D9" s="28" t="s">
        <v>11</v>
      </c>
      <c r="E9" s="31" t="s">
        <v>12</v>
      </c>
      <c r="F9" s="30" t="s">
        <v>9</v>
      </c>
      <c r="G9" s="28" t="s">
        <v>10</v>
      </c>
      <c r="H9" s="28" t="s">
        <v>11</v>
      </c>
      <c r="I9" s="31" t="s">
        <v>12</v>
      </c>
      <c r="J9" s="30" t="s">
        <v>9</v>
      </c>
      <c r="K9" s="28" t="s">
        <v>10</v>
      </c>
      <c r="L9" s="28" t="s">
        <v>11</v>
      </c>
      <c r="M9" s="31" t="s">
        <v>12</v>
      </c>
      <c r="N9" s="27" t="s">
        <v>9</v>
      </c>
      <c r="O9" s="28" t="s">
        <v>10</v>
      </c>
      <c r="P9" s="28" t="s">
        <v>11</v>
      </c>
      <c r="Q9" s="31" t="s">
        <v>12</v>
      </c>
      <c r="R9" s="51"/>
      <c r="S9" s="51"/>
      <c r="T9" s="51"/>
      <c r="U9" s="51"/>
      <c r="V9" s="51"/>
      <c r="W9" s="51"/>
      <c r="X9" s="51"/>
      <c r="Y9" s="51"/>
      <c r="Z9" s="334" t="s">
        <v>600</v>
      </c>
      <c r="AA9" s="364">
        <v>158</v>
      </c>
      <c r="AB9" s="180">
        <v>12</v>
      </c>
      <c r="AC9" s="127">
        <f t="shared" si="1"/>
        <v>170</v>
      </c>
      <c r="AD9" s="391"/>
      <c r="AE9" s="181">
        <v>18</v>
      </c>
      <c r="AF9" s="181" t="s">
        <v>942</v>
      </c>
      <c r="AG9" s="360"/>
      <c r="AH9" s="127">
        <v>200</v>
      </c>
      <c r="AI9" s="127">
        <v>4</v>
      </c>
      <c r="AJ9" s="127">
        <f t="shared" si="2"/>
        <v>204</v>
      </c>
      <c r="AK9" s="391"/>
      <c r="AL9" s="127">
        <v>18</v>
      </c>
      <c r="AM9" s="181"/>
      <c r="AN9" s="10"/>
      <c r="AO9" s="11">
        <v>200</v>
      </c>
      <c r="AP9" s="11"/>
      <c r="AQ9" s="11">
        <f t="shared" si="3"/>
        <v>200</v>
      </c>
      <c r="AR9" s="391"/>
      <c r="AS9" s="9">
        <v>12</v>
      </c>
      <c r="AU9" s="376"/>
      <c r="BD9" s="520" t="s">
        <v>194</v>
      </c>
      <c r="BE9" s="520"/>
      <c r="BF9" s="520"/>
      <c r="BG9" s="80">
        <v>164</v>
      </c>
      <c r="BH9" s="519">
        <v>164</v>
      </c>
      <c r="BI9" s="519"/>
      <c r="BJ9" s="80">
        <f t="shared" si="0"/>
        <v>0</v>
      </c>
    </row>
    <row r="10" spans="1:62" ht="16.5" customHeight="1">
      <c r="A10" s="90" t="s">
        <v>53</v>
      </c>
      <c r="B10" s="28" t="s">
        <v>9</v>
      </c>
      <c r="C10" s="28" t="s">
        <v>10</v>
      </c>
      <c r="D10" s="28" t="s">
        <v>11</v>
      </c>
      <c r="E10" s="31" t="s">
        <v>12</v>
      </c>
      <c r="F10" s="30" t="s">
        <v>9</v>
      </c>
      <c r="G10" s="28" t="s">
        <v>10</v>
      </c>
      <c r="H10" s="28" t="s">
        <v>11</v>
      </c>
      <c r="I10" s="31" t="s">
        <v>12</v>
      </c>
      <c r="J10" s="30" t="s">
        <v>9</v>
      </c>
      <c r="K10" s="28" t="s">
        <v>10</v>
      </c>
      <c r="L10" s="28" t="s">
        <v>11</v>
      </c>
      <c r="M10" s="31" t="s">
        <v>12</v>
      </c>
      <c r="N10" s="27" t="s">
        <v>9</v>
      </c>
      <c r="O10" s="28" t="s">
        <v>10</v>
      </c>
      <c r="P10" s="28" t="s">
        <v>11</v>
      </c>
      <c r="Q10" s="31" t="s">
        <v>12</v>
      </c>
      <c r="R10" s="51"/>
      <c r="S10" s="51"/>
      <c r="T10" s="51"/>
      <c r="U10" s="51"/>
      <c r="V10" s="51"/>
      <c r="W10" s="51"/>
      <c r="X10" s="51"/>
      <c r="Y10" s="51"/>
      <c r="Z10" s="334" t="s">
        <v>49</v>
      </c>
      <c r="AA10" s="362">
        <v>180</v>
      </c>
      <c r="AB10" s="180">
        <v>20</v>
      </c>
      <c r="AC10" s="127">
        <f t="shared" si="1"/>
        <v>200</v>
      </c>
      <c r="AD10" s="391"/>
      <c r="AE10" s="182">
        <v>18</v>
      </c>
      <c r="AF10" s="181" t="s">
        <v>949</v>
      </c>
      <c r="AG10" s="360"/>
      <c r="AH10" s="127">
        <v>166</v>
      </c>
      <c r="AI10" s="127">
        <v>18</v>
      </c>
      <c r="AJ10" s="127">
        <f t="shared" si="2"/>
        <v>184</v>
      </c>
      <c r="AK10" s="391"/>
      <c r="AL10" s="11">
        <v>16</v>
      </c>
      <c r="AM10" s="181" t="s">
        <v>986</v>
      </c>
      <c r="AN10" s="10"/>
      <c r="AO10" s="127">
        <v>198</v>
      </c>
      <c r="AP10" s="127">
        <v>16</v>
      </c>
      <c r="AQ10" s="127">
        <f t="shared" si="3"/>
        <v>214</v>
      </c>
      <c r="AR10" s="391"/>
      <c r="AS10" s="9">
        <v>12</v>
      </c>
      <c r="AU10" s="376"/>
      <c r="BD10" s="520" t="s">
        <v>263</v>
      </c>
      <c r="BE10" s="520"/>
      <c r="BF10" s="520"/>
      <c r="BG10" s="80">
        <v>142</v>
      </c>
      <c r="BH10" s="519">
        <v>142</v>
      </c>
      <c r="BI10" s="519"/>
      <c r="BJ10" s="80">
        <f t="shared" si="0"/>
        <v>0</v>
      </c>
    </row>
    <row r="11" spans="1:62" ht="16.5" customHeight="1">
      <c r="A11" s="90" t="s">
        <v>258</v>
      </c>
      <c r="B11" s="28" t="s">
        <v>9</v>
      </c>
      <c r="C11" s="28" t="s">
        <v>10</v>
      </c>
      <c r="D11" s="28" t="s">
        <v>11</v>
      </c>
      <c r="E11" s="31" t="s">
        <v>12</v>
      </c>
      <c r="F11" s="30" t="s">
        <v>9</v>
      </c>
      <c r="G11" s="28" t="s">
        <v>10</v>
      </c>
      <c r="H11" s="28" t="s">
        <v>11</v>
      </c>
      <c r="I11" s="31" t="s">
        <v>12</v>
      </c>
      <c r="J11" s="30" t="s">
        <v>9</v>
      </c>
      <c r="K11" s="28" t="s">
        <v>10</v>
      </c>
      <c r="L11" s="28" t="s">
        <v>11</v>
      </c>
      <c r="M11" s="31" t="s">
        <v>12</v>
      </c>
      <c r="N11" s="58" t="s">
        <v>9</v>
      </c>
      <c r="O11" s="24" t="s">
        <v>10</v>
      </c>
      <c r="P11" s="24" t="s">
        <v>27</v>
      </c>
      <c r="Q11" s="25" t="s">
        <v>12</v>
      </c>
      <c r="R11" s="51"/>
      <c r="S11" s="51"/>
      <c r="T11" s="51"/>
      <c r="U11" s="51"/>
      <c r="V11" s="51"/>
      <c r="W11" s="51"/>
      <c r="X11" s="51"/>
      <c r="Y11" s="51"/>
      <c r="Z11" s="334" t="s">
        <v>49</v>
      </c>
      <c r="AA11" s="365">
        <v>200</v>
      </c>
      <c r="AB11" s="181"/>
      <c r="AC11" s="11">
        <f t="shared" si="1"/>
        <v>200</v>
      </c>
      <c r="AD11" s="391"/>
      <c r="AE11" s="185">
        <v>16</v>
      </c>
      <c r="AF11" s="181"/>
      <c r="AG11" s="360"/>
      <c r="AH11" s="127">
        <v>190</v>
      </c>
      <c r="AI11" s="127">
        <v>8</v>
      </c>
      <c r="AJ11" s="127">
        <f t="shared" si="2"/>
        <v>198</v>
      </c>
      <c r="AK11" s="391"/>
      <c r="AL11" s="11">
        <v>16</v>
      </c>
      <c r="AM11" s="181" t="s">
        <v>990</v>
      </c>
      <c r="AN11" s="10"/>
      <c r="AO11" s="11">
        <v>186</v>
      </c>
      <c r="AP11" s="11"/>
      <c r="AQ11" s="2">
        <f t="shared" si="3"/>
        <v>186</v>
      </c>
      <c r="AR11" s="391"/>
      <c r="AS11" s="11">
        <v>10</v>
      </c>
      <c r="AT11" s="181" t="s">
        <v>990</v>
      </c>
      <c r="AU11" s="376"/>
      <c r="BD11" s="520" t="s">
        <v>266</v>
      </c>
      <c r="BE11" s="520"/>
      <c r="BF11" s="520"/>
      <c r="BG11" s="80">
        <v>172</v>
      </c>
      <c r="BH11" s="519">
        <v>172</v>
      </c>
      <c r="BI11" s="519"/>
      <c r="BJ11" s="80">
        <f t="shared" si="0"/>
        <v>0</v>
      </c>
    </row>
    <row r="12" spans="1:62" ht="16.5" customHeight="1">
      <c r="A12" s="90" t="s">
        <v>193</v>
      </c>
      <c r="B12" s="28" t="s">
        <v>9</v>
      </c>
      <c r="C12" s="28" t="s">
        <v>10</v>
      </c>
      <c r="D12" s="28" t="s">
        <v>11</v>
      </c>
      <c r="E12" s="31" t="s">
        <v>12</v>
      </c>
      <c r="F12" s="30" t="s">
        <v>9</v>
      </c>
      <c r="G12" s="28" t="s">
        <v>10</v>
      </c>
      <c r="H12" s="28" t="s">
        <v>11</v>
      </c>
      <c r="I12" s="31" t="s">
        <v>12</v>
      </c>
      <c r="J12" s="30" t="s">
        <v>9</v>
      </c>
      <c r="K12" s="28" t="s">
        <v>10</v>
      </c>
      <c r="L12" s="28" t="s">
        <v>11</v>
      </c>
      <c r="M12" s="31" t="s">
        <v>12</v>
      </c>
      <c r="N12" s="58" t="s">
        <v>9</v>
      </c>
      <c r="O12" s="24" t="s">
        <v>10</v>
      </c>
      <c r="P12" s="24" t="s">
        <v>11</v>
      </c>
      <c r="Q12" s="25" t="s">
        <v>12</v>
      </c>
      <c r="R12" s="51"/>
      <c r="S12" s="51"/>
      <c r="T12" s="51"/>
      <c r="U12" s="51"/>
      <c r="V12" s="51"/>
      <c r="W12" s="51"/>
      <c r="X12" s="51"/>
      <c r="Y12" s="51"/>
      <c r="Z12" s="334" t="s">
        <v>49</v>
      </c>
      <c r="AA12" s="362">
        <v>170</v>
      </c>
      <c r="AB12" s="180">
        <v>10</v>
      </c>
      <c r="AC12" s="127">
        <f t="shared" si="1"/>
        <v>180</v>
      </c>
      <c r="AD12" s="391"/>
      <c r="AE12" s="182">
        <v>16</v>
      </c>
      <c r="AF12" s="181" t="s">
        <v>952</v>
      </c>
      <c r="AG12" s="360"/>
      <c r="AH12" s="127">
        <v>192</v>
      </c>
      <c r="AI12" s="127">
        <v>8</v>
      </c>
      <c r="AJ12" s="127">
        <f t="shared" si="2"/>
        <v>200</v>
      </c>
      <c r="AK12" s="391"/>
      <c r="AL12" s="127">
        <v>16</v>
      </c>
      <c r="AM12" s="181"/>
      <c r="AN12" s="10"/>
      <c r="AO12" s="11">
        <v>170</v>
      </c>
      <c r="AP12" s="11"/>
      <c r="AQ12" s="2">
        <f t="shared" si="3"/>
        <v>170</v>
      </c>
      <c r="AR12" s="391"/>
      <c r="AS12" s="127">
        <v>10</v>
      </c>
      <c r="AU12" s="376"/>
      <c r="BD12" s="520" t="s">
        <v>233</v>
      </c>
      <c r="BE12" s="520"/>
      <c r="BF12" s="520"/>
      <c r="BG12" s="80">
        <v>112</v>
      </c>
      <c r="BH12" s="519">
        <v>112</v>
      </c>
      <c r="BI12" s="519"/>
      <c r="BJ12" s="80">
        <f t="shared" si="0"/>
        <v>0</v>
      </c>
    </row>
    <row r="13" spans="1:62" ht="16.5" customHeight="1">
      <c r="A13" s="90" t="s">
        <v>194</v>
      </c>
      <c r="B13" s="58" t="s">
        <v>9</v>
      </c>
      <c r="C13" s="24" t="s">
        <v>10</v>
      </c>
      <c r="D13" s="24" t="s">
        <v>11</v>
      </c>
      <c r="E13" s="25" t="s">
        <v>12</v>
      </c>
      <c r="F13" s="30" t="s">
        <v>9</v>
      </c>
      <c r="G13" s="28" t="s">
        <v>10</v>
      </c>
      <c r="H13" s="28" t="s">
        <v>11</v>
      </c>
      <c r="I13" s="31" t="s">
        <v>12</v>
      </c>
      <c r="J13" s="30" t="s">
        <v>9</v>
      </c>
      <c r="K13" s="28" t="s">
        <v>10</v>
      </c>
      <c r="L13" s="28" t="s">
        <v>11</v>
      </c>
      <c r="M13" s="31" t="s">
        <v>12</v>
      </c>
      <c r="N13" s="27" t="s">
        <v>9</v>
      </c>
      <c r="O13" s="28" t="s">
        <v>10</v>
      </c>
      <c r="P13" s="28" t="s">
        <v>11</v>
      </c>
      <c r="Q13" s="31" t="s">
        <v>12</v>
      </c>
      <c r="R13" s="51"/>
      <c r="S13" s="51"/>
      <c r="T13" s="51"/>
      <c r="U13" s="51"/>
      <c r="V13" s="51"/>
      <c r="W13" s="51"/>
      <c r="X13" s="51"/>
      <c r="Y13" s="51"/>
      <c r="Z13" s="334" t="s">
        <v>49</v>
      </c>
      <c r="AA13" s="362">
        <v>198</v>
      </c>
      <c r="AB13" s="180">
        <v>2</v>
      </c>
      <c r="AC13" s="127">
        <f t="shared" si="1"/>
        <v>200</v>
      </c>
      <c r="AD13" s="391"/>
      <c r="AE13" s="185">
        <v>16</v>
      </c>
      <c r="AF13" s="181"/>
      <c r="AG13" s="360"/>
      <c r="AH13" s="127">
        <v>182</v>
      </c>
      <c r="AI13" s="127">
        <v>12</v>
      </c>
      <c r="AJ13" s="127">
        <f t="shared" si="2"/>
        <v>194</v>
      </c>
      <c r="AK13" s="391"/>
      <c r="AL13" s="9">
        <v>14</v>
      </c>
      <c r="AM13" s="181"/>
      <c r="AN13" s="10"/>
      <c r="AO13" s="11">
        <v>164</v>
      </c>
      <c r="AP13" s="11"/>
      <c r="AQ13" s="2">
        <f t="shared" si="3"/>
        <v>164</v>
      </c>
      <c r="AR13" s="391"/>
      <c r="AS13" s="9">
        <v>10</v>
      </c>
      <c r="AU13" s="376"/>
      <c r="BD13" s="520" t="s">
        <v>23</v>
      </c>
      <c r="BE13" s="520"/>
      <c r="BF13" s="520"/>
      <c r="BG13" s="80">
        <v>160</v>
      </c>
      <c r="BH13" s="519">
        <v>160</v>
      </c>
      <c r="BI13" s="519"/>
      <c r="BJ13" s="80">
        <f t="shared" si="0"/>
        <v>0</v>
      </c>
    </row>
    <row r="14" spans="1:62" ht="16.5" customHeight="1">
      <c r="A14" s="90" t="s">
        <v>191</v>
      </c>
      <c r="B14" s="28" t="s">
        <v>9</v>
      </c>
      <c r="C14" s="28" t="s">
        <v>10</v>
      </c>
      <c r="D14" s="28" t="s">
        <v>11</v>
      </c>
      <c r="E14" s="31" t="s">
        <v>12</v>
      </c>
      <c r="F14" s="30" t="s">
        <v>9</v>
      </c>
      <c r="G14" s="28" t="s">
        <v>10</v>
      </c>
      <c r="H14" s="28" t="s">
        <v>11</v>
      </c>
      <c r="I14" s="31" t="s">
        <v>12</v>
      </c>
      <c r="J14" s="30" t="s">
        <v>9</v>
      </c>
      <c r="K14" s="28" t="s">
        <v>10</v>
      </c>
      <c r="L14" s="28" t="s">
        <v>11</v>
      </c>
      <c r="M14" s="31" t="s">
        <v>12</v>
      </c>
      <c r="N14" s="58" t="s">
        <v>9</v>
      </c>
      <c r="O14" s="24" t="s">
        <v>10</v>
      </c>
      <c r="P14" s="24" t="s">
        <v>11</v>
      </c>
      <c r="Q14" s="25" t="s">
        <v>12</v>
      </c>
      <c r="R14" s="51"/>
      <c r="S14" s="51"/>
      <c r="T14" s="51"/>
      <c r="U14" s="51"/>
      <c r="V14" s="51"/>
      <c r="W14" s="51"/>
      <c r="X14" s="51"/>
      <c r="Y14" s="51"/>
      <c r="Z14" s="334" t="s">
        <v>49</v>
      </c>
      <c r="AA14" s="363">
        <v>172</v>
      </c>
      <c r="AB14" s="157">
        <v>8</v>
      </c>
      <c r="AC14" s="124">
        <f t="shared" si="1"/>
        <v>180</v>
      </c>
      <c r="AD14" s="391"/>
      <c r="AE14" s="419">
        <v>16</v>
      </c>
      <c r="AF14" s="419" t="s">
        <v>1019</v>
      </c>
      <c r="AG14" s="360"/>
      <c r="AH14" s="127">
        <v>182</v>
      </c>
      <c r="AI14" s="127">
        <v>12</v>
      </c>
      <c r="AJ14" s="127">
        <f t="shared" si="2"/>
        <v>194</v>
      </c>
      <c r="AK14" s="391"/>
      <c r="AL14" s="95">
        <v>14</v>
      </c>
      <c r="AM14" s="181"/>
      <c r="AN14" s="10"/>
      <c r="AO14" s="11">
        <v>190</v>
      </c>
      <c r="AP14" s="11"/>
      <c r="AQ14" s="2">
        <f t="shared" si="3"/>
        <v>190</v>
      </c>
      <c r="AR14" s="391"/>
      <c r="AS14" s="11">
        <v>6</v>
      </c>
      <c r="AT14" s="181" t="s">
        <v>986</v>
      </c>
      <c r="AU14" s="376"/>
      <c r="BD14" s="520" t="s">
        <v>109</v>
      </c>
      <c r="BE14" s="520"/>
      <c r="BF14" s="520"/>
      <c r="BG14" s="80">
        <v>180</v>
      </c>
      <c r="BH14" s="519">
        <v>180</v>
      </c>
      <c r="BI14" s="519"/>
      <c r="BJ14" s="80">
        <f t="shared" si="0"/>
        <v>0</v>
      </c>
    </row>
    <row r="15" spans="1:62" ht="16.5" customHeight="1">
      <c r="A15" s="90" t="s">
        <v>25</v>
      </c>
      <c r="B15" s="63" t="s">
        <v>9</v>
      </c>
      <c r="C15" s="63" t="s">
        <v>10</v>
      </c>
      <c r="D15" s="63" t="s">
        <v>11</v>
      </c>
      <c r="E15" s="64" t="s">
        <v>12</v>
      </c>
      <c r="F15" s="61" t="s">
        <v>9</v>
      </c>
      <c r="G15" s="63" t="s">
        <v>10</v>
      </c>
      <c r="H15" s="63" t="s">
        <v>11</v>
      </c>
      <c r="I15" s="65" t="s">
        <v>12</v>
      </c>
      <c r="J15" s="60" t="s">
        <v>9</v>
      </c>
      <c r="K15" s="63" t="s">
        <v>10</v>
      </c>
      <c r="L15" s="63" t="s">
        <v>11</v>
      </c>
      <c r="M15" s="64" t="s">
        <v>12</v>
      </c>
      <c r="N15" s="61" t="s">
        <v>9</v>
      </c>
      <c r="O15" s="63" t="s">
        <v>10</v>
      </c>
      <c r="P15" s="63" t="s">
        <v>11</v>
      </c>
      <c r="Q15" s="64" t="s">
        <v>12</v>
      </c>
      <c r="R15" s="51"/>
      <c r="S15" s="50"/>
      <c r="T15" s="53"/>
      <c r="U15" s="53"/>
      <c r="V15" s="53"/>
      <c r="W15" s="53"/>
      <c r="X15" s="53"/>
      <c r="Y15" s="51"/>
      <c r="Z15" s="334"/>
      <c r="AA15" s="365">
        <v>50</v>
      </c>
      <c r="AB15" s="181"/>
      <c r="AC15" s="11">
        <f t="shared" si="1"/>
        <v>50</v>
      </c>
      <c r="AD15" s="391"/>
      <c r="AE15" s="181">
        <v>14</v>
      </c>
      <c r="AF15" s="181" t="s">
        <v>990</v>
      </c>
      <c r="AG15" s="360"/>
      <c r="AH15" s="127">
        <v>198</v>
      </c>
      <c r="AI15" s="127">
        <v>6</v>
      </c>
      <c r="AJ15" s="127">
        <f t="shared" si="2"/>
        <v>204</v>
      </c>
      <c r="AK15" s="391"/>
      <c r="AL15" s="6">
        <v>14</v>
      </c>
      <c r="AM15" s="181" t="s">
        <v>949</v>
      </c>
      <c r="AN15" s="10"/>
      <c r="AO15" s="11">
        <v>100</v>
      </c>
      <c r="AP15" s="11"/>
      <c r="AQ15" s="2">
        <f t="shared" si="3"/>
        <v>100</v>
      </c>
      <c r="AR15" s="391"/>
      <c r="AS15" s="9">
        <v>6</v>
      </c>
      <c r="AU15" s="376"/>
      <c r="BD15" s="520" t="s">
        <v>121</v>
      </c>
      <c r="BE15" s="520"/>
      <c r="BF15" s="520"/>
      <c r="BG15" s="80">
        <v>168</v>
      </c>
      <c r="BH15" s="519">
        <v>168</v>
      </c>
      <c r="BI15" s="519"/>
      <c r="BJ15" s="80">
        <f t="shared" si="0"/>
        <v>0</v>
      </c>
    </row>
    <row r="16" spans="1:62" ht="16.5" customHeight="1">
      <c r="A16" s="90" t="s">
        <v>261</v>
      </c>
      <c r="B16" s="63" t="s">
        <v>9</v>
      </c>
      <c r="C16" s="71" t="s">
        <v>10</v>
      </c>
      <c r="D16" s="71" t="s">
        <v>11</v>
      </c>
      <c r="E16" s="72" t="s">
        <v>12</v>
      </c>
      <c r="F16" s="58" t="s">
        <v>9</v>
      </c>
      <c r="G16" s="58" t="s">
        <v>10</v>
      </c>
      <c r="H16" s="58" t="s">
        <v>11</v>
      </c>
      <c r="I16" s="59" t="s">
        <v>12</v>
      </c>
      <c r="J16" s="60" t="s">
        <v>9</v>
      </c>
      <c r="K16" s="58" t="s">
        <v>10</v>
      </c>
      <c r="L16" s="58" t="s">
        <v>11</v>
      </c>
      <c r="M16" s="59" t="s">
        <v>12</v>
      </c>
      <c r="N16" s="61" t="s">
        <v>9</v>
      </c>
      <c r="O16" s="63" t="s">
        <v>10</v>
      </c>
      <c r="P16" s="63" t="s">
        <v>11</v>
      </c>
      <c r="Q16" s="64" t="s">
        <v>12</v>
      </c>
      <c r="R16" s="50"/>
      <c r="S16" s="50"/>
      <c r="T16" s="50"/>
      <c r="U16" s="50"/>
      <c r="V16" s="50"/>
      <c r="W16" s="50"/>
      <c r="X16" s="50"/>
      <c r="Y16" s="50"/>
      <c r="Z16" s="334" t="s">
        <v>49</v>
      </c>
      <c r="AA16" s="362">
        <v>182</v>
      </c>
      <c r="AB16" s="127">
        <v>20</v>
      </c>
      <c r="AC16" s="127">
        <f t="shared" si="1"/>
        <v>202</v>
      </c>
      <c r="AD16" s="391"/>
      <c r="AE16" s="181">
        <v>14</v>
      </c>
      <c r="AF16" s="181" t="s">
        <v>992</v>
      </c>
      <c r="AG16" s="360"/>
      <c r="AH16" s="127">
        <v>180</v>
      </c>
      <c r="AI16" s="127">
        <v>20</v>
      </c>
      <c r="AJ16" s="127">
        <f t="shared" si="2"/>
        <v>200</v>
      </c>
      <c r="AK16" s="391"/>
      <c r="AL16" s="127">
        <v>12</v>
      </c>
      <c r="AM16" s="181"/>
      <c r="AN16" s="10"/>
      <c r="AO16" s="127">
        <v>176</v>
      </c>
      <c r="AP16" s="127">
        <v>14</v>
      </c>
      <c r="AQ16" s="127">
        <f t="shared" si="3"/>
        <v>190</v>
      </c>
      <c r="AR16" s="391"/>
      <c r="AS16" s="9">
        <v>4</v>
      </c>
      <c r="AU16" s="376"/>
      <c r="BD16" s="520" t="s">
        <v>282</v>
      </c>
      <c r="BE16" s="520"/>
      <c r="BF16" s="520"/>
      <c r="BG16" s="80">
        <v>106</v>
      </c>
      <c r="BH16" s="519">
        <v>106</v>
      </c>
      <c r="BI16" s="519"/>
      <c r="BJ16" s="80">
        <f t="shared" si="0"/>
        <v>0</v>
      </c>
    </row>
    <row r="17" spans="1:65" ht="16.5" customHeight="1">
      <c r="A17" s="90" t="s">
        <v>209</v>
      </c>
      <c r="B17" s="57" t="s">
        <v>9</v>
      </c>
      <c r="C17" s="71" t="s">
        <v>10</v>
      </c>
      <c r="D17" s="71" t="s">
        <v>11</v>
      </c>
      <c r="E17" s="72" t="s">
        <v>12</v>
      </c>
      <c r="F17" s="28" t="s">
        <v>9</v>
      </c>
      <c r="G17" s="28" t="s">
        <v>10</v>
      </c>
      <c r="H17" s="28" t="s">
        <v>11</v>
      </c>
      <c r="I17" s="31" t="s">
        <v>12</v>
      </c>
      <c r="J17" s="28" t="s">
        <v>9</v>
      </c>
      <c r="K17" s="28" t="s">
        <v>10</v>
      </c>
      <c r="L17" s="28" t="s">
        <v>11</v>
      </c>
      <c r="M17" s="31" t="s">
        <v>12</v>
      </c>
      <c r="N17" s="28" t="s">
        <v>9</v>
      </c>
      <c r="O17" s="28" t="s">
        <v>10</v>
      </c>
      <c r="P17" s="28" t="s">
        <v>11</v>
      </c>
      <c r="Q17" s="31" t="s">
        <v>12</v>
      </c>
      <c r="R17" s="51"/>
      <c r="S17" s="51"/>
      <c r="T17" s="51"/>
      <c r="U17" s="51"/>
      <c r="V17" s="51"/>
      <c r="W17" s="51"/>
      <c r="X17" s="51"/>
      <c r="Y17" s="51"/>
      <c r="Z17" s="334" t="s">
        <v>49</v>
      </c>
      <c r="AA17" s="362">
        <v>190</v>
      </c>
      <c r="AB17" s="180">
        <v>10</v>
      </c>
      <c r="AC17" s="127">
        <f t="shared" si="1"/>
        <v>200</v>
      </c>
      <c r="AD17" s="391"/>
      <c r="AE17" s="157">
        <v>14</v>
      </c>
      <c r="AF17" s="181"/>
      <c r="AG17" s="360"/>
      <c r="AH17" s="127">
        <v>180</v>
      </c>
      <c r="AI17" s="127">
        <v>16</v>
      </c>
      <c r="AJ17" s="127">
        <f t="shared" si="2"/>
        <v>196</v>
      </c>
      <c r="AK17" s="391"/>
      <c r="AL17" s="127">
        <v>12</v>
      </c>
      <c r="AM17" s="181"/>
      <c r="AN17" s="10"/>
      <c r="AO17" s="11">
        <v>196</v>
      </c>
      <c r="AP17" s="11"/>
      <c r="AQ17" s="2">
        <f t="shared" si="3"/>
        <v>196</v>
      </c>
      <c r="AR17" s="391"/>
      <c r="AS17" s="9">
        <v>2</v>
      </c>
      <c r="AU17" s="376"/>
      <c r="AV17" s="13"/>
      <c r="BD17" s="520" t="s">
        <v>288</v>
      </c>
      <c r="BE17" s="520"/>
      <c r="BF17" s="520"/>
      <c r="BG17" s="80">
        <v>142</v>
      </c>
      <c r="BH17" s="519">
        <v>142</v>
      </c>
      <c r="BI17" s="519"/>
      <c r="BJ17" s="80">
        <f t="shared" si="0"/>
        <v>0</v>
      </c>
    </row>
    <row r="18" spans="1:65" ht="16.5" customHeight="1" thickBot="1">
      <c r="A18" s="176" t="s">
        <v>233</v>
      </c>
      <c r="B18" s="58" t="s">
        <v>9</v>
      </c>
      <c r="C18" s="58" t="s">
        <v>10</v>
      </c>
      <c r="D18" s="58" t="s">
        <v>11</v>
      </c>
      <c r="E18" s="59" t="s">
        <v>12</v>
      </c>
      <c r="F18" s="71" t="s">
        <v>9</v>
      </c>
      <c r="G18" s="24" t="s">
        <v>10</v>
      </c>
      <c r="H18" s="24" t="s">
        <v>11</v>
      </c>
      <c r="I18" s="25" t="s">
        <v>12</v>
      </c>
      <c r="J18" s="58" t="s">
        <v>9</v>
      </c>
      <c r="K18" s="24" t="s">
        <v>10</v>
      </c>
      <c r="L18" s="24" t="s">
        <v>11</v>
      </c>
      <c r="M18" s="25" t="s">
        <v>12</v>
      </c>
      <c r="N18" s="91" t="s">
        <v>9</v>
      </c>
      <c r="O18" s="58" t="s">
        <v>10</v>
      </c>
      <c r="P18" s="58" t="s">
        <v>11</v>
      </c>
      <c r="Q18" s="59" t="s">
        <v>12</v>
      </c>
      <c r="R18" s="177"/>
      <c r="S18" s="177"/>
      <c r="T18" s="177"/>
      <c r="U18" s="177"/>
      <c r="V18" s="177"/>
      <c r="W18" s="177"/>
      <c r="X18" s="177"/>
      <c r="Y18" s="177"/>
      <c r="Z18" s="334" t="s">
        <v>49</v>
      </c>
      <c r="AA18" s="366">
        <v>156</v>
      </c>
      <c r="AB18" s="182">
        <v>18</v>
      </c>
      <c r="AC18" s="6">
        <f t="shared" si="1"/>
        <v>174</v>
      </c>
      <c r="AD18" s="391"/>
      <c r="AE18" s="157">
        <v>14</v>
      </c>
      <c r="AF18" s="181"/>
      <c r="AG18" s="360"/>
      <c r="AH18" s="6">
        <v>198</v>
      </c>
      <c r="AI18" s="6">
        <v>6</v>
      </c>
      <c r="AJ18" s="6">
        <f t="shared" si="2"/>
        <v>204</v>
      </c>
      <c r="AK18" s="391"/>
      <c r="AL18" s="9">
        <v>12</v>
      </c>
      <c r="AM18" s="181"/>
      <c r="AN18" s="10"/>
      <c r="AO18" s="11"/>
      <c r="AP18" s="11"/>
      <c r="AQ18" s="2">
        <f t="shared" ref="AQ18:AQ29" si="4">AO18+AP18</f>
        <v>0</v>
      </c>
      <c r="AR18" s="391"/>
      <c r="AU18" s="376"/>
      <c r="BD18" s="520"/>
      <c r="BE18" s="520"/>
      <c r="BF18" s="520"/>
      <c r="BG18" s="2"/>
      <c r="BH18" s="521"/>
      <c r="BI18" s="521"/>
      <c r="BJ18" s="2">
        <f t="shared" si="0"/>
        <v>0</v>
      </c>
    </row>
    <row r="19" spans="1:65" ht="16.5" customHeight="1" thickBot="1">
      <c r="A19" s="183" t="s">
        <v>51</v>
      </c>
      <c r="B19" s="58" t="s">
        <v>9</v>
      </c>
      <c r="C19" s="24" t="s">
        <v>10</v>
      </c>
      <c r="D19" s="24" t="s">
        <v>11</v>
      </c>
      <c r="E19" s="25" t="s">
        <v>12</v>
      </c>
      <c r="F19" s="61" t="s">
        <v>9</v>
      </c>
      <c r="G19" s="24" t="s">
        <v>10</v>
      </c>
      <c r="H19" s="24" t="s">
        <v>11</v>
      </c>
      <c r="I19" s="26" t="s">
        <v>12</v>
      </c>
      <c r="J19" s="60" t="s">
        <v>9</v>
      </c>
      <c r="K19" s="14" t="s">
        <v>10</v>
      </c>
      <c r="L19" s="14" t="s">
        <v>11</v>
      </c>
      <c r="M19" s="4" t="s">
        <v>12</v>
      </c>
      <c r="N19" s="61" t="s">
        <v>9</v>
      </c>
      <c r="O19" s="3" t="s">
        <v>10</v>
      </c>
      <c r="P19" s="24" t="s">
        <v>11</v>
      </c>
      <c r="Q19" s="25" t="s">
        <v>12</v>
      </c>
      <c r="R19" s="51"/>
      <c r="S19" s="51"/>
      <c r="T19" s="51"/>
      <c r="U19" s="51"/>
      <c r="V19" s="51"/>
      <c r="W19" s="51"/>
      <c r="X19" s="51"/>
      <c r="Y19" s="51"/>
      <c r="Z19" s="334"/>
      <c r="AA19" s="366">
        <v>194</v>
      </c>
      <c r="AB19" s="182">
        <v>16</v>
      </c>
      <c r="AC19" s="6">
        <f t="shared" si="1"/>
        <v>210</v>
      </c>
      <c r="AD19" s="391"/>
      <c r="AE19" s="180">
        <v>12</v>
      </c>
      <c r="AF19" s="181"/>
      <c r="AG19" s="360"/>
      <c r="AH19" s="95">
        <v>174</v>
      </c>
      <c r="AI19" s="95">
        <v>18</v>
      </c>
      <c r="AJ19" s="95">
        <f t="shared" si="2"/>
        <v>192</v>
      </c>
      <c r="AK19" s="391"/>
      <c r="AL19" s="127">
        <v>12</v>
      </c>
      <c r="AM19" s="181"/>
      <c r="AN19" s="10"/>
      <c r="AO19" s="11">
        <v>166</v>
      </c>
      <c r="AP19" s="11"/>
      <c r="AQ19" s="2">
        <f t="shared" si="4"/>
        <v>166</v>
      </c>
      <c r="AR19" s="391"/>
      <c r="AU19" s="376"/>
      <c r="BD19" s="8"/>
      <c r="BE19" s="8"/>
      <c r="BF19" s="8"/>
      <c r="BG19" s="8"/>
      <c r="BJ19" s="85">
        <f>BJ4+BJ5+BJ6+BJ7+BJ8+BJ9+BJ3+BJ10+BJ11+BJ12+BJ13+BJ14+BJ15+BJ16+BJ17+BJ18</f>
        <v>0</v>
      </c>
    </row>
    <row r="20" spans="1:65" ht="16.5" customHeight="1" thickBot="1">
      <c r="A20" s="104" t="s">
        <v>46</v>
      </c>
      <c r="B20" s="68" t="s">
        <v>9</v>
      </c>
      <c r="C20" s="3" t="s">
        <v>10</v>
      </c>
      <c r="D20" s="3" t="s">
        <v>11</v>
      </c>
      <c r="E20" s="4" t="s">
        <v>12</v>
      </c>
      <c r="F20" s="66" t="s">
        <v>9</v>
      </c>
      <c r="G20" s="3" t="s">
        <v>10</v>
      </c>
      <c r="H20" s="3" t="s">
        <v>11</v>
      </c>
      <c r="I20" s="5" t="s">
        <v>12</v>
      </c>
      <c r="J20" s="69" t="s">
        <v>9</v>
      </c>
      <c r="K20" s="3" t="s">
        <v>10</v>
      </c>
      <c r="L20" s="3" t="s">
        <v>11</v>
      </c>
      <c r="M20" s="4" t="s">
        <v>12</v>
      </c>
      <c r="N20" s="67" t="s">
        <v>9</v>
      </c>
      <c r="O20" s="3" t="s">
        <v>10</v>
      </c>
      <c r="P20" s="3" t="s">
        <v>11</v>
      </c>
      <c r="Q20" s="4" t="s">
        <v>12</v>
      </c>
      <c r="R20" s="51"/>
      <c r="S20" s="51"/>
      <c r="T20" s="51"/>
      <c r="U20" s="51"/>
      <c r="V20" s="51"/>
      <c r="W20" s="51"/>
      <c r="X20" s="51"/>
      <c r="Y20" s="51"/>
      <c r="Z20" s="334" t="s">
        <v>49</v>
      </c>
      <c r="AA20" s="362">
        <v>182</v>
      </c>
      <c r="AB20" s="180">
        <v>20</v>
      </c>
      <c r="AC20" s="127">
        <f t="shared" si="1"/>
        <v>202</v>
      </c>
      <c r="AD20" s="391"/>
      <c r="AE20" s="157">
        <v>12</v>
      </c>
      <c r="AF20" s="181"/>
      <c r="AG20" s="360"/>
      <c r="AH20" s="95">
        <v>190</v>
      </c>
      <c r="AI20" s="95">
        <v>14</v>
      </c>
      <c r="AJ20" s="95">
        <f t="shared" si="2"/>
        <v>204</v>
      </c>
      <c r="AK20" s="391"/>
      <c r="AL20" s="127">
        <v>10</v>
      </c>
      <c r="AM20" s="181"/>
      <c r="AN20" s="10"/>
      <c r="AO20" s="127">
        <v>194</v>
      </c>
      <c r="AP20" s="127">
        <v>18</v>
      </c>
      <c r="AQ20" s="127">
        <f t="shared" si="4"/>
        <v>212</v>
      </c>
      <c r="AR20" s="391"/>
      <c r="AU20" s="376"/>
      <c r="BD20" s="522" t="s">
        <v>299</v>
      </c>
      <c r="BE20" s="523"/>
      <c r="BF20" s="2"/>
      <c r="BJ20" s="86">
        <f>BJ19/7</f>
        <v>0</v>
      </c>
    </row>
    <row r="21" spans="1:65" ht="16.5" customHeight="1">
      <c r="A21" s="104" t="s">
        <v>288</v>
      </c>
      <c r="B21" s="68" t="s">
        <v>9</v>
      </c>
      <c r="C21" s="3" t="s">
        <v>10</v>
      </c>
      <c r="D21" s="3" t="s">
        <v>11</v>
      </c>
      <c r="E21" s="4" t="s">
        <v>12</v>
      </c>
      <c r="F21" s="66" t="s">
        <v>9</v>
      </c>
      <c r="G21" s="3" t="s">
        <v>10</v>
      </c>
      <c r="H21" s="3" t="s">
        <v>11</v>
      </c>
      <c r="I21" s="5" t="s">
        <v>12</v>
      </c>
      <c r="J21" s="69" t="s">
        <v>9</v>
      </c>
      <c r="K21" s="3" t="s">
        <v>10</v>
      </c>
      <c r="L21" s="3" t="s">
        <v>11</v>
      </c>
      <c r="M21" s="4" t="s">
        <v>12</v>
      </c>
      <c r="N21" s="67" t="s">
        <v>9</v>
      </c>
      <c r="O21" s="3" t="s">
        <v>10</v>
      </c>
      <c r="P21" s="3" t="s">
        <v>11</v>
      </c>
      <c r="Q21" s="4" t="s">
        <v>12</v>
      </c>
      <c r="R21" s="113"/>
      <c r="S21" s="113"/>
      <c r="T21" s="113"/>
      <c r="U21" s="113"/>
      <c r="V21" s="113"/>
      <c r="W21" s="113"/>
      <c r="X21" s="113"/>
      <c r="Y21" s="113"/>
      <c r="Z21" s="334" t="s">
        <v>49</v>
      </c>
      <c r="AA21" s="363">
        <v>146</v>
      </c>
      <c r="AB21" s="157">
        <v>14</v>
      </c>
      <c r="AC21" s="124">
        <f t="shared" si="1"/>
        <v>160</v>
      </c>
      <c r="AD21" s="391"/>
      <c r="AE21" s="185">
        <v>12</v>
      </c>
      <c r="AF21" s="181"/>
      <c r="AG21" s="360"/>
      <c r="AH21" s="127">
        <v>178</v>
      </c>
      <c r="AI21" s="127">
        <v>18</v>
      </c>
      <c r="AJ21" s="127">
        <f t="shared" si="2"/>
        <v>196</v>
      </c>
      <c r="AK21" s="391"/>
      <c r="AL21" s="9">
        <v>10</v>
      </c>
      <c r="AM21" s="181"/>
      <c r="AN21" s="10"/>
      <c r="AO21" s="11">
        <v>142</v>
      </c>
      <c r="AP21" s="11"/>
      <c r="AQ21" s="2">
        <f t="shared" si="4"/>
        <v>142</v>
      </c>
      <c r="AR21" s="391"/>
      <c r="AU21" s="376"/>
      <c r="BD21" s="524" t="s">
        <v>300</v>
      </c>
      <c r="BE21" s="525"/>
      <c r="BF21" s="2"/>
    </row>
    <row r="22" spans="1:65" ht="16.5" customHeight="1">
      <c r="A22" s="90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0"/>
      <c r="S22" s="50"/>
      <c r="T22" s="50"/>
      <c r="U22" s="50"/>
      <c r="V22" s="50"/>
      <c r="W22" s="50"/>
      <c r="X22" s="50"/>
      <c r="Y22" s="50"/>
      <c r="Z22" s="334"/>
      <c r="AA22" s="367">
        <v>120</v>
      </c>
      <c r="AB22" s="181"/>
      <c r="AC22" s="2">
        <f t="shared" si="1"/>
        <v>120</v>
      </c>
      <c r="AD22" s="391"/>
      <c r="AE22" s="180">
        <v>12</v>
      </c>
      <c r="AF22" s="181"/>
      <c r="AG22" s="360"/>
      <c r="AH22" s="11">
        <v>198</v>
      </c>
      <c r="AI22" s="11">
        <v>0</v>
      </c>
      <c r="AJ22" s="11">
        <f t="shared" si="2"/>
        <v>198</v>
      </c>
      <c r="AK22" s="391"/>
      <c r="AL22" s="9">
        <v>10</v>
      </c>
      <c r="AM22" s="181"/>
      <c r="AN22" s="10"/>
      <c r="AO22" s="11">
        <v>178</v>
      </c>
      <c r="AP22" s="11"/>
      <c r="AQ22" s="2">
        <f t="shared" si="4"/>
        <v>178</v>
      </c>
      <c r="AR22" s="391"/>
      <c r="AU22" s="376"/>
      <c r="BD22" s="526"/>
      <c r="BE22" s="527"/>
    </row>
    <row r="23" spans="1:65" ht="16.5" customHeight="1">
      <c r="A23" s="90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0"/>
      <c r="S23" s="50"/>
      <c r="T23" s="50"/>
      <c r="U23" s="50"/>
      <c r="V23" s="50"/>
      <c r="W23" s="50"/>
      <c r="X23" s="50"/>
      <c r="Y23" s="50"/>
      <c r="Z23" s="334"/>
      <c r="AA23" s="367">
        <v>102</v>
      </c>
      <c r="AB23" s="11"/>
      <c r="AC23" s="2">
        <f t="shared" si="1"/>
        <v>102</v>
      </c>
      <c r="AD23" s="391"/>
      <c r="AE23" s="185">
        <v>10</v>
      </c>
      <c r="AF23" s="181"/>
      <c r="AG23" s="360"/>
      <c r="AH23" s="11">
        <v>192</v>
      </c>
      <c r="AI23" s="11">
        <v>0</v>
      </c>
      <c r="AJ23" s="11">
        <f t="shared" si="2"/>
        <v>192</v>
      </c>
      <c r="AK23" s="391"/>
      <c r="AL23" s="127">
        <v>8</v>
      </c>
      <c r="AM23" s="181"/>
      <c r="AN23" s="10"/>
      <c r="AO23" s="11">
        <v>176</v>
      </c>
      <c r="AP23" s="11">
        <v>0</v>
      </c>
      <c r="AQ23" s="2">
        <f t="shared" si="4"/>
        <v>176</v>
      </c>
      <c r="AR23" s="391"/>
      <c r="AU23" s="376"/>
      <c r="BD23" s="9" t="s">
        <v>187</v>
      </c>
      <c r="BE23" s="8" t="s">
        <v>280</v>
      </c>
      <c r="BF23" s="77">
        <v>92</v>
      </c>
      <c r="BG23" s="77">
        <v>90</v>
      </c>
      <c r="BH23" s="77">
        <v>70</v>
      </c>
    </row>
    <row r="24" spans="1:65" ht="16.5" customHeight="1">
      <c r="A24" s="38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0"/>
      <c r="S24" s="50"/>
      <c r="T24" s="50"/>
      <c r="U24" s="50"/>
      <c r="V24" s="50"/>
      <c r="W24" s="50"/>
      <c r="X24" s="50"/>
      <c r="Y24" s="377"/>
      <c r="Z24" s="334"/>
      <c r="AA24" s="11"/>
      <c r="AB24" s="11"/>
      <c r="AC24" s="2">
        <f t="shared" si="1"/>
        <v>0</v>
      </c>
      <c r="AD24" s="391"/>
      <c r="AE24" s="185">
        <v>10</v>
      </c>
      <c r="AF24" s="181"/>
      <c r="AG24" s="359"/>
      <c r="AH24" s="11"/>
      <c r="AI24" s="11"/>
      <c r="AJ24" s="2">
        <f t="shared" si="2"/>
        <v>0</v>
      </c>
      <c r="AK24" s="391"/>
      <c r="AL24" s="127">
        <v>8</v>
      </c>
      <c r="AM24" s="181"/>
      <c r="AN24" s="361"/>
      <c r="AO24" s="11"/>
      <c r="AP24" s="11"/>
      <c r="AQ24" s="2">
        <f t="shared" si="4"/>
        <v>0</v>
      </c>
      <c r="AR24" s="391"/>
      <c r="AU24" s="376"/>
      <c r="BI24" s="9" t="s">
        <v>32</v>
      </c>
      <c r="BJ24" s="103">
        <v>0</v>
      </c>
      <c r="BK24" s="77">
        <v>105</v>
      </c>
      <c r="BL24" s="77">
        <v>100</v>
      </c>
      <c r="BM24" s="77">
        <v>70</v>
      </c>
    </row>
    <row r="25" spans="1:65" ht="16.5" customHeight="1">
      <c r="A25" s="90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0"/>
      <c r="S25" s="50"/>
      <c r="T25" s="50"/>
      <c r="U25" s="50"/>
      <c r="V25" s="50"/>
      <c r="W25" s="50"/>
      <c r="X25" s="50"/>
      <c r="Y25" s="377"/>
      <c r="Z25" s="334"/>
      <c r="AA25" s="11"/>
      <c r="AB25" s="11"/>
      <c r="AC25" s="2">
        <f t="shared" si="1"/>
        <v>0</v>
      </c>
      <c r="AD25" s="391"/>
      <c r="AE25" s="185">
        <v>10</v>
      </c>
      <c r="AF25" s="181"/>
      <c r="AG25" s="359"/>
      <c r="AH25" s="11"/>
      <c r="AI25" s="11"/>
      <c r="AJ25" s="2">
        <f t="shared" si="2"/>
        <v>0</v>
      </c>
      <c r="AK25" s="391"/>
      <c r="AL25" s="127">
        <v>8</v>
      </c>
      <c r="AM25" s="181"/>
      <c r="AN25" s="361"/>
      <c r="AO25" s="11"/>
      <c r="AP25" s="11"/>
      <c r="AQ25" s="2">
        <f t="shared" si="4"/>
        <v>0</v>
      </c>
      <c r="AR25" s="391"/>
      <c r="AU25" s="376"/>
      <c r="BI25" s="9" t="s">
        <v>31</v>
      </c>
      <c r="BJ25" s="103">
        <v>2</v>
      </c>
      <c r="BK25" s="77">
        <v>112</v>
      </c>
      <c r="BL25" s="77">
        <v>110</v>
      </c>
      <c r="BM25" s="77">
        <v>105</v>
      </c>
    </row>
    <row r="26" spans="1:65" ht="16.5" customHeight="1">
      <c r="A26" s="38" t="s">
        <v>18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25"/>
      <c r="S26" s="125"/>
      <c r="T26" s="125"/>
      <c r="U26" s="125"/>
      <c r="V26" s="125"/>
      <c r="W26" s="125"/>
      <c r="X26" s="125"/>
      <c r="Y26" s="125"/>
      <c r="Z26" s="2"/>
      <c r="AA26" s="11"/>
      <c r="AB26" s="11"/>
      <c r="AC26" s="2">
        <f t="shared" si="1"/>
        <v>0</v>
      </c>
      <c r="AD26" s="391"/>
      <c r="AE26" s="180">
        <v>10</v>
      </c>
      <c r="AF26" s="181"/>
      <c r="AG26" s="359"/>
      <c r="AH26" s="11"/>
      <c r="AI26" s="11"/>
      <c r="AJ26" s="2">
        <f t="shared" si="2"/>
        <v>0</v>
      </c>
      <c r="AK26" s="391"/>
      <c r="AL26" s="9">
        <v>8</v>
      </c>
      <c r="AM26" s="181"/>
      <c r="AN26" s="361"/>
      <c r="AO26" s="11"/>
      <c r="AP26" s="11"/>
      <c r="AQ26" s="2">
        <f t="shared" si="4"/>
        <v>0</v>
      </c>
      <c r="AR26" s="391"/>
      <c r="AU26" s="376"/>
      <c r="BI26" s="83" t="s">
        <v>29</v>
      </c>
      <c r="BJ26" s="103">
        <v>0</v>
      </c>
      <c r="BK26" s="77">
        <v>146</v>
      </c>
      <c r="BL26" s="77">
        <v>140</v>
      </c>
      <c r="BM26" s="77">
        <v>140</v>
      </c>
    </row>
    <row r="27" spans="1:65" ht="16.5" customHeight="1">
      <c r="A27" s="38" t="s">
        <v>15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25"/>
      <c r="S27" s="125"/>
      <c r="T27" s="125"/>
      <c r="U27" s="125"/>
      <c r="V27" s="125"/>
      <c r="W27" s="125"/>
      <c r="X27" s="125"/>
      <c r="Y27" s="125"/>
      <c r="Z27" s="2"/>
      <c r="AA27" s="2"/>
      <c r="AB27" s="2"/>
      <c r="AC27" s="2">
        <f t="shared" si="1"/>
        <v>0</v>
      </c>
      <c r="AD27" s="391"/>
      <c r="AE27" s="180">
        <v>10</v>
      </c>
      <c r="AF27" s="181"/>
      <c r="AG27" s="359"/>
      <c r="AH27" s="95">
        <v>188</v>
      </c>
      <c r="AI27" s="95">
        <v>6</v>
      </c>
      <c r="AJ27" s="95">
        <f t="shared" si="2"/>
        <v>194</v>
      </c>
      <c r="AK27" s="391"/>
      <c r="AL27" s="6">
        <v>6</v>
      </c>
      <c r="AM27" s="181" t="s">
        <v>949</v>
      </c>
      <c r="AN27" s="361"/>
      <c r="AO27" s="11"/>
      <c r="AP27" s="11"/>
      <c r="AQ27" s="2">
        <f t="shared" si="4"/>
        <v>0</v>
      </c>
      <c r="AR27" s="391"/>
      <c r="AU27" s="376"/>
      <c r="BI27" s="9" t="s">
        <v>276</v>
      </c>
      <c r="BJ27" s="103">
        <v>0</v>
      </c>
      <c r="BK27" s="77">
        <v>155</v>
      </c>
      <c r="BL27" s="77">
        <v>150</v>
      </c>
      <c r="BM27" s="77">
        <v>140</v>
      </c>
    </row>
    <row r="28" spans="1:65" ht="16.5" customHeight="1">
      <c r="A28" s="38" t="s">
        <v>928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25"/>
      <c r="S28" s="125"/>
      <c r="T28" s="125"/>
      <c r="U28" s="125"/>
      <c r="V28" s="125"/>
      <c r="W28" s="125"/>
      <c r="X28" s="125"/>
      <c r="Y28" s="125"/>
      <c r="Z28" s="2"/>
      <c r="AA28" s="2"/>
      <c r="AB28" s="2"/>
      <c r="AC28" s="2">
        <f t="shared" si="1"/>
        <v>0</v>
      </c>
      <c r="AD28" s="391"/>
      <c r="AE28" s="157">
        <v>8</v>
      </c>
      <c r="AF28" s="181"/>
      <c r="AG28" s="359"/>
      <c r="AH28" s="11"/>
      <c r="AI28" s="11"/>
      <c r="AJ28" s="2">
        <f t="shared" si="2"/>
        <v>0</v>
      </c>
      <c r="AK28" s="391"/>
      <c r="AL28" s="127">
        <v>6</v>
      </c>
      <c r="AM28" s="181"/>
      <c r="AN28" s="361"/>
      <c r="AO28" s="11"/>
      <c r="AP28" s="11"/>
      <c r="AQ28" s="2">
        <f t="shared" si="4"/>
        <v>0</v>
      </c>
      <c r="AR28" s="391"/>
      <c r="AU28" s="376"/>
      <c r="BI28" s="84" t="s">
        <v>208</v>
      </c>
      <c r="BJ28" s="8" t="s">
        <v>280</v>
      </c>
      <c r="BK28" s="77">
        <v>164</v>
      </c>
      <c r="BL28" s="77">
        <v>160</v>
      </c>
      <c r="BM28" s="77">
        <v>140</v>
      </c>
    </row>
    <row r="29" spans="1:65" ht="16.5" customHeight="1">
      <c r="A29" s="38" t="s">
        <v>950</v>
      </c>
      <c r="B29" s="505"/>
      <c r="C29" s="505"/>
      <c r="D29" s="505"/>
      <c r="E29" s="505"/>
      <c r="F29" s="505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25"/>
      <c r="S29" s="125"/>
      <c r="T29" s="125"/>
      <c r="U29" s="125"/>
      <c r="V29" s="125"/>
      <c r="W29" s="125"/>
      <c r="X29" s="125"/>
      <c r="Y29" s="125"/>
      <c r="Z29" s="2"/>
      <c r="AA29" s="2"/>
      <c r="AB29" s="2"/>
      <c r="AC29" s="2">
        <f t="shared" si="1"/>
        <v>0</v>
      </c>
      <c r="AD29" s="391"/>
      <c r="AE29" s="185">
        <v>8</v>
      </c>
      <c r="AF29" s="181"/>
      <c r="AG29" s="359"/>
      <c r="AH29" s="11"/>
      <c r="AI29" s="11"/>
      <c r="AJ29" s="2">
        <f t="shared" si="2"/>
        <v>0</v>
      </c>
      <c r="AK29" s="391"/>
      <c r="AL29" s="127">
        <v>6</v>
      </c>
      <c r="AM29" s="181"/>
      <c r="AN29" s="361"/>
      <c r="AO29" s="11"/>
      <c r="AP29" s="11"/>
      <c r="AQ29" s="2">
        <f t="shared" si="4"/>
        <v>0</v>
      </c>
      <c r="AR29" s="391"/>
      <c r="AU29" s="376"/>
      <c r="BI29" s="84" t="s">
        <v>30</v>
      </c>
      <c r="BJ29" s="103">
        <v>1</v>
      </c>
      <c r="BK29" s="77">
        <v>124</v>
      </c>
      <c r="BL29" s="77">
        <v>120</v>
      </c>
      <c r="BM29" s="77">
        <v>105</v>
      </c>
    </row>
    <row r="30" spans="1:65" ht="16.5" customHeight="1">
      <c r="A30" s="4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25"/>
      <c r="S30" s="125"/>
      <c r="T30" s="125"/>
      <c r="U30" s="125"/>
      <c r="V30" s="125"/>
      <c r="W30" s="125"/>
      <c r="X30" s="125"/>
      <c r="Y30" s="125"/>
      <c r="Z30" s="77"/>
      <c r="AA30" s="77"/>
      <c r="AB30" s="110"/>
      <c r="AD30" s="391"/>
      <c r="AE30" s="185">
        <v>8</v>
      </c>
      <c r="AF30" s="181"/>
      <c r="AG30" s="359"/>
      <c r="AJ30" s="126"/>
      <c r="AK30" s="391"/>
      <c r="AL30" s="9">
        <v>6</v>
      </c>
      <c r="AM30" s="181"/>
      <c r="AN30" s="361"/>
      <c r="AR30" s="391"/>
      <c r="AU30" s="376"/>
      <c r="BI30" s="9" t="s">
        <v>277</v>
      </c>
      <c r="BJ30" s="103"/>
      <c r="BK30" s="77">
        <v>100</v>
      </c>
      <c r="BL30" s="77">
        <v>100</v>
      </c>
      <c r="BM30" s="77">
        <v>70</v>
      </c>
    </row>
    <row r="31" spans="1:65" ht="16.5" customHeight="1">
      <c r="A31" s="173"/>
      <c r="Z31" s="13" t="s">
        <v>584</v>
      </c>
      <c r="AE31" s="185">
        <v>8</v>
      </c>
      <c r="AF31" s="181"/>
      <c r="AG31" s="359"/>
      <c r="AJ31" s="126"/>
      <c r="AK31" s="179"/>
      <c r="AL31" s="127">
        <v>4</v>
      </c>
      <c r="AM31" s="181"/>
      <c r="AN31" s="361"/>
      <c r="AU31" s="376"/>
      <c r="BI31" s="84" t="s">
        <v>272</v>
      </c>
      <c r="BJ31" s="103"/>
      <c r="BK31" s="77">
        <v>94</v>
      </c>
      <c r="BL31" s="77">
        <v>90</v>
      </c>
      <c r="BM31" s="77">
        <v>70</v>
      </c>
    </row>
    <row r="32" spans="1:65" ht="16.5" customHeight="1">
      <c r="A32" s="174"/>
      <c r="Z32" s="13" t="s">
        <v>585</v>
      </c>
      <c r="AE32" s="185">
        <v>8</v>
      </c>
      <c r="AF32" s="181"/>
      <c r="AG32" s="359"/>
      <c r="AJ32" s="126"/>
      <c r="AK32" s="179"/>
      <c r="AL32" s="9">
        <v>4</v>
      </c>
      <c r="AM32" s="181"/>
      <c r="AN32" s="361"/>
      <c r="AU32" s="376"/>
      <c r="BI32" s="84" t="s">
        <v>275</v>
      </c>
      <c r="BJ32" s="103">
        <v>1</v>
      </c>
      <c r="BK32" s="77">
        <v>128</v>
      </c>
      <c r="BL32" s="77">
        <v>120</v>
      </c>
      <c r="BM32" s="77">
        <v>105</v>
      </c>
    </row>
    <row r="33" spans="1:65" ht="16.5" customHeight="1">
      <c r="A33" s="175"/>
      <c r="Z33" s="13" t="s">
        <v>586</v>
      </c>
      <c r="AE33" s="185">
        <v>6</v>
      </c>
      <c r="AF33" s="181"/>
      <c r="AG33" s="359"/>
      <c r="AJ33" s="126"/>
      <c r="AK33" s="179"/>
      <c r="AL33" s="9">
        <v>4</v>
      </c>
      <c r="AM33" s="181"/>
      <c r="AN33" s="361"/>
      <c r="AU33" s="376"/>
      <c r="BI33" s="84" t="s">
        <v>28</v>
      </c>
      <c r="BJ33" s="103">
        <v>0</v>
      </c>
      <c r="BK33" s="77">
        <v>146</v>
      </c>
      <c r="BL33" s="77">
        <v>140</v>
      </c>
      <c r="BM33" s="77">
        <v>140</v>
      </c>
    </row>
    <row r="34" spans="1:65" ht="16.5" customHeight="1">
      <c r="A34" s="178"/>
      <c r="Z34" s="13" t="s">
        <v>587</v>
      </c>
      <c r="AE34" s="185">
        <v>6</v>
      </c>
      <c r="AF34" s="181"/>
      <c r="AG34" s="359"/>
      <c r="AJ34" s="126"/>
      <c r="AK34" s="179"/>
      <c r="AL34" s="9">
        <v>4</v>
      </c>
      <c r="AM34" s="181"/>
      <c r="AN34" s="361"/>
      <c r="AU34" s="376"/>
      <c r="BI34" s="84" t="s">
        <v>47</v>
      </c>
      <c r="BJ34" s="103">
        <v>4</v>
      </c>
      <c r="BK34" s="77">
        <v>140</v>
      </c>
      <c r="BL34" s="77">
        <v>130</v>
      </c>
      <c r="BM34" s="77">
        <v>140</v>
      </c>
    </row>
    <row r="35" spans="1:65" ht="16.5" customHeight="1">
      <c r="AE35" s="185">
        <v>6</v>
      </c>
      <c r="AF35" s="181"/>
      <c r="AG35" s="359"/>
      <c r="AJ35" s="126"/>
      <c r="AK35" s="179"/>
      <c r="AL35" s="9">
        <v>4</v>
      </c>
      <c r="AM35" s="181"/>
      <c r="AN35" s="361"/>
      <c r="AU35" s="376"/>
      <c r="BI35" s="9" t="s">
        <v>38</v>
      </c>
      <c r="BJ35" s="103">
        <v>0</v>
      </c>
      <c r="BK35" s="77">
        <v>112</v>
      </c>
      <c r="BL35" s="77">
        <v>110</v>
      </c>
      <c r="BM35" s="77">
        <v>105</v>
      </c>
    </row>
    <row r="36" spans="1:65" ht="16.5" customHeight="1">
      <c r="AE36" s="185">
        <v>6</v>
      </c>
      <c r="AF36" s="181"/>
      <c r="AG36" s="359"/>
      <c r="AJ36" s="126"/>
      <c r="AK36" s="179"/>
      <c r="AL36" s="9">
        <v>4</v>
      </c>
      <c r="AM36" s="181"/>
      <c r="AN36" s="361"/>
      <c r="AU36" s="376"/>
      <c r="BI36" s="9" t="s">
        <v>34</v>
      </c>
      <c r="BJ36" s="103">
        <v>2</v>
      </c>
      <c r="BK36" s="77">
        <v>128</v>
      </c>
      <c r="BL36" s="77">
        <v>120</v>
      </c>
      <c r="BM36" s="77">
        <v>105</v>
      </c>
    </row>
    <row r="37" spans="1:65" ht="16.5" customHeight="1">
      <c r="AE37" s="185">
        <v>6</v>
      </c>
      <c r="AF37" s="181"/>
      <c r="AG37" s="359"/>
      <c r="AJ37" s="126"/>
      <c r="AK37" s="179"/>
      <c r="AL37" s="9">
        <v>2</v>
      </c>
      <c r="AM37" s="181"/>
      <c r="AN37" s="361"/>
      <c r="AU37" s="376"/>
      <c r="BI37" s="9" t="s">
        <v>270</v>
      </c>
      <c r="BJ37" s="8" t="s">
        <v>280</v>
      </c>
      <c r="BK37" s="77">
        <v>91</v>
      </c>
      <c r="BL37" s="77">
        <v>90</v>
      </c>
      <c r="BM37" s="77">
        <v>70</v>
      </c>
    </row>
    <row r="38" spans="1:65" ht="16.5" customHeight="1">
      <c r="AE38" s="185">
        <v>4</v>
      </c>
      <c r="AF38" s="181"/>
      <c r="AG38" s="359"/>
      <c r="AJ38" s="126"/>
      <c r="AK38" s="179"/>
      <c r="AL38" s="9">
        <v>2</v>
      </c>
      <c r="AM38" s="181"/>
      <c r="AN38" s="361"/>
      <c r="AU38" s="376"/>
      <c r="BI38" s="9" t="s">
        <v>278</v>
      </c>
      <c r="BJ38" s="8" t="s">
        <v>280</v>
      </c>
      <c r="BK38" s="77">
        <v>126</v>
      </c>
      <c r="BL38" s="77">
        <v>120</v>
      </c>
      <c r="BM38" s="77">
        <v>105</v>
      </c>
    </row>
    <row r="39" spans="1:65" ht="16.5" customHeight="1">
      <c r="AE39" s="185">
        <v>4</v>
      </c>
      <c r="AF39" s="181"/>
      <c r="AG39" s="359"/>
      <c r="AJ39" s="126"/>
      <c r="AK39" s="179"/>
      <c r="AL39" s="9">
        <v>2</v>
      </c>
      <c r="AM39" s="181"/>
      <c r="AN39" s="361"/>
      <c r="AU39" s="376"/>
      <c r="BI39" s="84" t="s">
        <v>279</v>
      </c>
      <c r="BJ39" s="8" t="s">
        <v>280</v>
      </c>
      <c r="BK39" s="77">
        <v>107</v>
      </c>
      <c r="BL39" s="77">
        <v>100</v>
      </c>
      <c r="BM39" s="77">
        <v>105</v>
      </c>
    </row>
    <row r="40" spans="1:65" ht="16.5" customHeight="1">
      <c r="AE40" s="185">
        <v>4</v>
      </c>
      <c r="AF40" s="181"/>
      <c r="AG40" s="359"/>
      <c r="AJ40" s="126"/>
      <c r="AK40" s="179"/>
      <c r="AL40" s="9">
        <v>2</v>
      </c>
      <c r="AM40" s="181"/>
      <c r="AN40" s="361"/>
      <c r="AU40" s="376"/>
      <c r="BI40" s="84" t="s">
        <v>225</v>
      </c>
      <c r="BJ40" s="8" t="s">
        <v>280</v>
      </c>
      <c r="BK40" s="77">
        <v>120</v>
      </c>
      <c r="BL40" s="77">
        <v>120</v>
      </c>
      <c r="BM40" s="77">
        <v>105</v>
      </c>
    </row>
    <row r="41" spans="1:65" ht="16.5" customHeight="1">
      <c r="AE41" s="185">
        <v>4</v>
      </c>
      <c r="AF41" s="181"/>
      <c r="AG41" s="359"/>
      <c r="AJ41" s="126"/>
      <c r="AK41" s="179"/>
      <c r="AL41" s="127">
        <v>2</v>
      </c>
      <c r="AM41" s="181"/>
      <c r="AN41" s="361"/>
      <c r="AU41" s="376"/>
      <c r="BI41" s="9" t="s">
        <v>273</v>
      </c>
      <c r="BJ41" s="8" t="s">
        <v>280</v>
      </c>
      <c r="BK41" s="77">
        <v>118</v>
      </c>
      <c r="BL41" s="77">
        <v>110</v>
      </c>
      <c r="BM41" s="77">
        <v>105</v>
      </c>
    </row>
    <row r="42" spans="1:65" ht="17.25" customHeight="1"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AE42" s="185">
        <v>4</v>
      </c>
      <c r="AF42" s="181"/>
      <c r="AG42" s="359"/>
      <c r="AJ42" s="126"/>
      <c r="AK42" s="179"/>
      <c r="AL42" s="6">
        <v>2</v>
      </c>
      <c r="AM42" s="181" t="s">
        <v>992</v>
      </c>
      <c r="AN42" s="361"/>
      <c r="AU42" s="376"/>
      <c r="BI42" s="9" t="s">
        <v>207</v>
      </c>
      <c r="BJ42" s="8" t="s">
        <v>280</v>
      </c>
      <c r="BK42" s="77">
        <v>103</v>
      </c>
      <c r="BL42" s="77">
        <v>100</v>
      </c>
      <c r="BM42" s="77">
        <v>70</v>
      </c>
    </row>
    <row r="43" spans="1:65" ht="16.5" customHeight="1">
      <c r="B43" s="505"/>
      <c r="C43" s="505"/>
      <c r="D43" s="505"/>
      <c r="E43" s="505"/>
      <c r="F43" s="505"/>
      <c r="AE43" s="180">
        <v>2</v>
      </c>
      <c r="AF43" s="181"/>
      <c r="AG43" s="359"/>
      <c r="AJ43" s="126"/>
      <c r="AK43" s="179"/>
      <c r="AM43" s="181"/>
      <c r="AN43" s="361"/>
      <c r="AU43" s="376"/>
      <c r="BI43" s="84" t="s">
        <v>274</v>
      </c>
      <c r="BJ43" s="8" t="s">
        <v>280</v>
      </c>
      <c r="BK43" s="77">
        <v>110</v>
      </c>
      <c r="BL43" s="77">
        <v>110</v>
      </c>
      <c r="BM43" s="77">
        <v>105</v>
      </c>
    </row>
    <row r="44" spans="1:65" ht="16.5" customHeight="1">
      <c r="B44" s="505"/>
      <c r="C44" s="505"/>
      <c r="D44" s="505"/>
      <c r="E44" s="505"/>
      <c r="F44" s="505"/>
      <c r="AE44" s="180">
        <v>2</v>
      </c>
      <c r="AF44" s="181"/>
      <c r="AG44" s="359"/>
      <c r="AJ44" s="126"/>
      <c r="AK44" s="179"/>
      <c r="AM44" s="181"/>
      <c r="AN44" s="361"/>
      <c r="AU44" s="376"/>
      <c r="BJ44" s="8"/>
      <c r="BK44" s="87">
        <f>BF23+BK24+BK25+BK26+BK27+BK28+BK29+BK30+BK31+BK32+BK33+BK34+BK35+BK36+BK37+BK38+BK39+BK40+BK41+BK42+BK43</f>
        <v>2521</v>
      </c>
      <c r="BL44" s="87">
        <f>BG23+BL24+BL25+BL26+BL27+BL28+BL29+BL30+BL31+BL32+BL33+BL34+BL35+BL36+BL37+BL38+BL39+BL40+BL41+BL42+BL43</f>
        <v>2430</v>
      </c>
      <c r="BM44" s="87">
        <f>BH23+BM24+BM25+BM26+BM27+BM28+BM29+BM30+BM31+BM32+BM33+BM34+BM35+BM36+BM37+BM38+BM39+BM40+BM41+BM42+BM43</f>
        <v>2170</v>
      </c>
    </row>
    <row r="45" spans="1:65" ht="16.5" customHeight="1">
      <c r="B45" s="505"/>
      <c r="C45" s="505"/>
      <c r="D45" s="505"/>
      <c r="E45" s="505"/>
      <c r="F45" s="505"/>
      <c r="AE45" s="185">
        <v>2</v>
      </c>
      <c r="AF45" s="181"/>
      <c r="AG45" s="359"/>
      <c r="AJ45" s="126"/>
      <c r="AK45" s="179"/>
      <c r="AM45" s="181"/>
      <c r="AN45" s="361"/>
      <c r="AU45" s="376"/>
      <c r="BJ45" s="8"/>
      <c r="BK45" s="88">
        <f>BK44/21</f>
        <v>120.04761904761905</v>
      </c>
      <c r="BL45" s="88">
        <f>BL44/21</f>
        <v>115.71428571428571</v>
      </c>
      <c r="BM45" s="88">
        <f>BM44/21</f>
        <v>103.33333333333333</v>
      </c>
    </row>
    <row r="46" spans="1:65" ht="16.5" customHeight="1">
      <c r="A46" s="333" t="s">
        <v>120</v>
      </c>
      <c r="B46" s="505"/>
      <c r="C46" s="505"/>
      <c r="D46" s="505"/>
      <c r="E46" s="505"/>
      <c r="F46" s="505"/>
      <c r="AE46" s="185">
        <v>2</v>
      </c>
      <c r="AF46" s="181"/>
      <c r="AG46" s="359"/>
      <c r="AJ46" s="126"/>
      <c r="AK46" s="179"/>
      <c r="AM46" s="181"/>
      <c r="AN46" s="361"/>
      <c r="AU46" s="376"/>
      <c r="BJ46" s="8"/>
    </row>
    <row r="47" spans="1:65" ht="16.5" customHeight="1">
      <c r="A47" s="40" t="s">
        <v>121</v>
      </c>
      <c r="B47" s="505"/>
      <c r="C47" s="505"/>
      <c r="D47" s="505"/>
      <c r="E47" s="505"/>
      <c r="F47" s="505"/>
      <c r="AE47" s="185">
        <v>2</v>
      </c>
      <c r="AF47" s="181"/>
      <c r="AG47" s="359"/>
      <c r="AJ47" s="126"/>
      <c r="AK47" s="179"/>
      <c r="AM47" s="181"/>
      <c r="AN47" s="361"/>
      <c r="AU47" s="376"/>
      <c r="BJ47" s="8"/>
    </row>
    <row r="48" spans="1:65" ht="16.5" customHeight="1">
      <c r="A48" s="40" t="s">
        <v>69</v>
      </c>
      <c r="B48" s="505"/>
      <c r="C48" s="505"/>
      <c r="D48" s="505"/>
      <c r="E48" s="505"/>
      <c r="F48" s="505"/>
      <c r="AJ48" s="126"/>
      <c r="AK48" s="179"/>
      <c r="AU48" s="77"/>
    </row>
    <row r="49" spans="1:47" ht="16.5" customHeight="1">
      <c r="A49" s="40" t="s">
        <v>122</v>
      </c>
      <c r="AJ49" s="126"/>
      <c r="AK49" s="179"/>
      <c r="AU49" s="77"/>
    </row>
    <row r="50" spans="1:47" ht="16.5" customHeight="1">
      <c r="A50" s="40" t="s">
        <v>33</v>
      </c>
      <c r="AJ50" s="126"/>
      <c r="AK50" s="179"/>
      <c r="AU50" s="77"/>
    </row>
    <row r="51" spans="1:47" ht="16.5" customHeight="1">
      <c r="A51" s="40" t="s">
        <v>55</v>
      </c>
      <c r="AJ51" s="126"/>
      <c r="AK51" s="179"/>
      <c r="AU51" s="77"/>
    </row>
    <row r="52" spans="1:47" ht="16.5" customHeight="1">
      <c r="A52" s="40" t="s">
        <v>67</v>
      </c>
      <c r="AJ52" s="126"/>
      <c r="AK52" s="179"/>
      <c r="AU52" s="77"/>
    </row>
    <row r="53" spans="1:47" ht="16.5" customHeight="1">
      <c r="AJ53" s="126"/>
      <c r="AK53" s="179"/>
      <c r="AU53" s="77"/>
    </row>
    <row r="54" spans="1:47" ht="16.5" customHeight="1">
      <c r="AJ54" s="126"/>
      <c r="AK54" s="179"/>
      <c r="AU54" s="77"/>
    </row>
    <row r="55" spans="1:47" ht="16.5" customHeight="1">
      <c r="AJ55" s="126"/>
      <c r="AK55" s="179"/>
      <c r="AU55" s="77"/>
    </row>
    <row r="56" spans="1:47" ht="16.5" customHeight="1">
      <c r="AJ56" s="126"/>
      <c r="AK56" s="179"/>
      <c r="AU56" s="77"/>
    </row>
    <row r="57" spans="1:47" ht="16.5" customHeight="1">
      <c r="AJ57" s="126"/>
      <c r="AK57" s="179"/>
      <c r="AU57" s="77"/>
    </row>
    <row r="58" spans="1:47" ht="16.5" customHeight="1">
      <c r="AJ58" s="126"/>
      <c r="AK58" s="179"/>
      <c r="AU58" s="77"/>
    </row>
    <row r="59" spans="1:47" ht="16.5" customHeight="1">
      <c r="AJ59" s="126"/>
      <c r="AK59" s="179"/>
      <c r="AU59" s="77"/>
    </row>
    <row r="60" spans="1:47" ht="16.5" customHeight="1">
      <c r="AJ60" s="126"/>
      <c r="AK60" s="179"/>
      <c r="AU60" s="77"/>
    </row>
    <row r="61" spans="1:47" ht="16.5" customHeight="1">
      <c r="AJ61" s="126"/>
      <c r="AK61" s="179"/>
      <c r="AU61" s="77"/>
    </row>
    <row r="62" spans="1:47" ht="16.5" customHeight="1">
      <c r="AJ62" s="126"/>
      <c r="AK62" s="179"/>
      <c r="AU62" s="77"/>
    </row>
    <row r="63" spans="1:47" ht="16.5" customHeight="1">
      <c r="AJ63" s="126"/>
      <c r="AK63" s="179"/>
      <c r="AU63" s="77"/>
    </row>
    <row r="64" spans="1:47" ht="16.5" customHeight="1">
      <c r="AJ64" s="126"/>
      <c r="AK64" s="179"/>
      <c r="AU64" s="77"/>
    </row>
    <row r="65" spans="36:47" ht="16.5" customHeight="1">
      <c r="AJ65" s="126"/>
      <c r="AK65" s="179"/>
      <c r="AU65" s="77"/>
    </row>
    <row r="66" spans="36:47" ht="16.5" customHeight="1">
      <c r="AJ66" s="126"/>
      <c r="AK66" s="179"/>
      <c r="AU66" s="77"/>
    </row>
    <row r="67" spans="36:47" ht="16.5" customHeight="1">
      <c r="AJ67" s="126"/>
      <c r="AK67" s="179"/>
      <c r="AU67" s="77"/>
    </row>
    <row r="68" spans="36:47" ht="16.5" customHeight="1">
      <c r="AJ68" s="126"/>
      <c r="AK68" s="179"/>
      <c r="AU68" s="77"/>
    </row>
    <row r="69" spans="36:47" ht="16.5" customHeight="1">
      <c r="AJ69" s="126"/>
      <c r="AK69" s="179"/>
      <c r="AU69" s="77"/>
    </row>
    <row r="70" spans="36:47" ht="16.5" customHeight="1">
      <c r="AJ70" s="126"/>
      <c r="AK70" s="179"/>
      <c r="AU70" s="77"/>
    </row>
  </sheetData>
  <mergeCells count="49">
    <mergeCell ref="B44:F44"/>
    <mergeCell ref="B45:F45"/>
    <mergeCell ref="B46:F46"/>
    <mergeCell ref="B47:F47"/>
    <mergeCell ref="B48:F48"/>
    <mergeCell ref="B43:F43"/>
    <mergeCell ref="BD16:BF16"/>
    <mergeCell ref="BH16:BI16"/>
    <mergeCell ref="BD17:BF17"/>
    <mergeCell ref="BH17:BI17"/>
    <mergeCell ref="BD18:BF18"/>
    <mergeCell ref="BH18:BI18"/>
    <mergeCell ref="BD20:BE20"/>
    <mergeCell ref="BD21:BE21"/>
    <mergeCell ref="BD22:BE22"/>
    <mergeCell ref="B29:F29"/>
    <mergeCell ref="BD13:BF13"/>
    <mergeCell ref="BH13:BI13"/>
    <mergeCell ref="BD14:BF14"/>
    <mergeCell ref="BH14:BI14"/>
    <mergeCell ref="BD15:BF15"/>
    <mergeCell ref="BH15:BI15"/>
    <mergeCell ref="BD10:BF10"/>
    <mergeCell ref="BH10:BI10"/>
    <mergeCell ref="BD11:BF11"/>
    <mergeCell ref="BH11:BI11"/>
    <mergeCell ref="BD12:BF12"/>
    <mergeCell ref="BH12:BI12"/>
    <mergeCell ref="BD7:BF7"/>
    <mergeCell ref="BH7:BI7"/>
    <mergeCell ref="BD8:BF8"/>
    <mergeCell ref="BH8:BI8"/>
    <mergeCell ref="BD9:BF9"/>
    <mergeCell ref="BH9:BI9"/>
    <mergeCell ref="BD4:BF4"/>
    <mergeCell ref="BH4:BI4"/>
    <mergeCell ref="BD5:BF5"/>
    <mergeCell ref="BH5:BI5"/>
    <mergeCell ref="BD6:BF6"/>
    <mergeCell ref="BH6:BI6"/>
    <mergeCell ref="AA1:AF1"/>
    <mergeCell ref="AH1:AM1"/>
    <mergeCell ref="AO1:AT1"/>
    <mergeCell ref="BH3:BI3"/>
    <mergeCell ref="B2:E2"/>
    <mergeCell ref="F2:I2"/>
    <mergeCell ref="J2:M2"/>
    <mergeCell ref="N2:Q2"/>
    <mergeCell ref="BD3:BF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M24"/>
  <sheetViews>
    <sheetView zoomScale="90" zoomScaleNormal="90" workbookViewId="0">
      <selection activeCell="D6" sqref="D6:E6"/>
    </sheetView>
  </sheetViews>
  <sheetFormatPr defaultRowHeight="13.5"/>
  <cols>
    <col min="1" max="2" width="9" style="1"/>
    <col min="3" max="4" width="7.5" style="1" customWidth="1"/>
    <col min="5" max="5" width="5.125" style="8" customWidth="1"/>
    <col min="6" max="6" width="4.625" style="1" customWidth="1"/>
    <col min="7" max="7" width="3.25" style="77" customWidth="1"/>
    <col min="8" max="8" width="3.625" style="77" customWidth="1"/>
    <col min="9" max="9" width="4.875" style="77" customWidth="1"/>
    <col min="10" max="10" width="4.5" style="77" customWidth="1"/>
    <col min="11" max="11" width="17.875" style="77" customWidth="1"/>
    <col min="12" max="12" width="9" style="8" customWidth="1"/>
    <col min="13" max="13" width="4.625" style="8" customWidth="1"/>
    <col min="14" max="14" width="9.375" style="1" customWidth="1"/>
    <col min="15" max="17" width="5" style="1" customWidth="1"/>
    <col min="18" max="16384" width="9" style="1"/>
  </cols>
  <sheetData>
    <row r="1" spans="1:13" ht="13.5" customHeight="1">
      <c r="A1" s="532" t="s">
        <v>46</v>
      </c>
      <c r="B1" s="532"/>
      <c r="C1" s="532"/>
      <c r="E1" s="6" t="s">
        <v>269</v>
      </c>
      <c r="I1" s="77" t="s">
        <v>452</v>
      </c>
      <c r="J1" s="77" t="s">
        <v>453</v>
      </c>
    </row>
    <row r="2" spans="1:13" ht="14.25" customHeight="1">
      <c r="A2" s="532"/>
      <c r="B2" s="532"/>
      <c r="C2" s="532"/>
    </row>
    <row r="3" spans="1:13">
      <c r="A3" s="466" t="s">
        <v>54</v>
      </c>
      <c r="B3" s="466"/>
      <c r="C3" s="2" t="s">
        <v>327</v>
      </c>
    </row>
    <row r="4" spans="1:13">
      <c r="A4" s="467"/>
      <c r="B4" s="467"/>
      <c r="C4" s="2" t="s">
        <v>333</v>
      </c>
    </row>
    <row r="5" spans="1:13">
      <c r="A5" s="531" t="s">
        <v>303</v>
      </c>
      <c r="B5" s="531"/>
      <c r="C5" s="531"/>
      <c r="D5" s="12" t="s">
        <v>94</v>
      </c>
      <c r="E5" s="135">
        <v>630</v>
      </c>
      <c r="F5" s="135">
        <f>E5*80%</f>
        <v>504</v>
      </c>
      <c r="G5" s="78">
        <f t="shared" ref="G5:G20" si="0">(F5/E5)*100</f>
        <v>80</v>
      </c>
      <c r="H5" s="78">
        <f t="shared" ref="H5:H20" si="1">I5/E5*100</f>
        <v>100</v>
      </c>
      <c r="I5" s="136">
        <v>630</v>
      </c>
      <c r="J5" s="135">
        <f t="shared" ref="J5:J20" si="2">E5-I5</f>
        <v>0</v>
      </c>
      <c r="L5" s="7" t="s">
        <v>239</v>
      </c>
    </row>
    <row r="6" spans="1:13">
      <c r="A6" s="533" t="s">
        <v>324</v>
      </c>
      <c r="B6" s="533"/>
      <c r="C6" s="533"/>
      <c r="D6" s="12" t="s">
        <v>95</v>
      </c>
      <c r="E6" s="135">
        <v>2460</v>
      </c>
      <c r="F6" s="135">
        <f>E6*85%</f>
        <v>2091</v>
      </c>
      <c r="G6" s="78">
        <f t="shared" si="0"/>
        <v>85</v>
      </c>
      <c r="H6" s="78">
        <f t="shared" si="1"/>
        <v>94.105691056910572</v>
      </c>
      <c r="I6" s="110">
        <v>2315</v>
      </c>
      <c r="J6" s="77">
        <f t="shared" si="2"/>
        <v>145</v>
      </c>
      <c r="L6" s="7" t="s">
        <v>240</v>
      </c>
      <c r="M6" s="77"/>
    </row>
    <row r="7" spans="1:13">
      <c r="A7" s="528" t="s">
        <v>325</v>
      </c>
      <c r="B7" s="529"/>
      <c r="C7" s="530"/>
      <c r="D7" s="12" t="s">
        <v>96</v>
      </c>
      <c r="E7" s="135">
        <v>800</v>
      </c>
      <c r="F7" s="135">
        <f t="shared" ref="F7:F13" si="3">E7*80%</f>
        <v>640</v>
      </c>
      <c r="G7" s="78">
        <f t="shared" si="0"/>
        <v>80</v>
      </c>
      <c r="H7" s="78">
        <f t="shared" si="1"/>
        <v>100</v>
      </c>
      <c r="I7" s="136">
        <v>800</v>
      </c>
      <c r="J7" s="135">
        <f t="shared" si="2"/>
        <v>0</v>
      </c>
      <c r="L7" s="7" t="s">
        <v>241</v>
      </c>
    </row>
    <row r="8" spans="1:13">
      <c r="A8" s="528" t="s">
        <v>326</v>
      </c>
      <c r="B8" s="529"/>
      <c r="C8" s="530"/>
      <c r="D8" s="12" t="s">
        <v>97</v>
      </c>
      <c r="E8" s="135">
        <v>1340</v>
      </c>
      <c r="F8" s="135">
        <f t="shared" si="3"/>
        <v>1072</v>
      </c>
      <c r="G8" s="78">
        <f t="shared" si="0"/>
        <v>80</v>
      </c>
      <c r="H8" s="78">
        <f t="shared" si="1"/>
        <v>86.567164179104466</v>
      </c>
      <c r="I8" s="13">
        <v>1160</v>
      </c>
      <c r="J8" s="77">
        <f t="shared" si="2"/>
        <v>180</v>
      </c>
      <c r="L8" s="36" t="s">
        <v>243</v>
      </c>
    </row>
    <row r="9" spans="1:13">
      <c r="A9" s="479"/>
      <c r="B9" s="480"/>
      <c r="C9" s="481"/>
      <c r="D9" s="12" t="s">
        <v>98</v>
      </c>
      <c r="E9" s="135">
        <v>1050</v>
      </c>
      <c r="F9" s="135">
        <f t="shared" si="3"/>
        <v>840</v>
      </c>
      <c r="G9" s="78">
        <f t="shared" si="0"/>
        <v>80</v>
      </c>
      <c r="H9" s="78">
        <f t="shared" si="1"/>
        <v>86</v>
      </c>
      <c r="I9" s="110">
        <v>903</v>
      </c>
      <c r="J9" s="77">
        <f t="shared" si="2"/>
        <v>147</v>
      </c>
      <c r="L9" s="36" t="s">
        <v>244</v>
      </c>
    </row>
    <row r="10" spans="1:13">
      <c r="A10" s="521"/>
      <c r="B10" s="521"/>
      <c r="C10" s="521"/>
      <c r="D10" s="12" t="s">
        <v>99</v>
      </c>
      <c r="E10" s="135">
        <v>710</v>
      </c>
      <c r="F10" s="135">
        <f t="shared" si="3"/>
        <v>568</v>
      </c>
      <c r="G10" s="78">
        <f t="shared" si="0"/>
        <v>80</v>
      </c>
      <c r="H10" s="78">
        <f t="shared" si="1"/>
        <v>100</v>
      </c>
      <c r="I10" s="136">
        <v>710</v>
      </c>
      <c r="J10" s="135">
        <f t="shared" si="2"/>
        <v>0</v>
      </c>
      <c r="L10" s="43" t="s">
        <v>245</v>
      </c>
    </row>
    <row r="11" spans="1:13">
      <c r="D11" s="12" t="s">
        <v>35</v>
      </c>
      <c r="E11" s="135">
        <v>1590</v>
      </c>
      <c r="F11" s="135">
        <f t="shared" si="3"/>
        <v>1272</v>
      </c>
      <c r="G11" s="78">
        <f t="shared" si="0"/>
        <v>80</v>
      </c>
      <c r="H11" s="78">
        <f t="shared" si="1"/>
        <v>88.679245283018872</v>
      </c>
      <c r="I11" s="110">
        <v>1410</v>
      </c>
      <c r="J11" s="77">
        <f t="shared" si="2"/>
        <v>180</v>
      </c>
      <c r="L11" s="36" t="s">
        <v>246</v>
      </c>
    </row>
    <row r="12" spans="1:13">
      <c r="A12" s="79">
        <v>1579</v>
      </c>
      <c r="B12" s="79" t="s">
        <v>289</v>
      </c>
      <c r="C12" s="2"/>
      <c r="D12" s="9" t="s">
        <v>100</v>
      </c>
      <c r="E12" s="195">
        <v>1450</v>
      </c>
      <c r="F12" s="135">
        <f t="shared" si="3"/>
        <v>1160</v>
      </c>
      <c r="G12" s="78">
        <f t="shared" si="0"/>
        <v>80</v>
      </c>
      <c r="H12" s="78">
        <f t="shared" si="1"/>
        <v>86</v>
      </c>
      <c r="I12" s="13">
        <v>1247</v>
      </c>
      <c r="J12" s="77">
        <f t="shared" si="2"/>
        <v>203</v>
      </c>
      <c r="L12" s="36" t="s">
        <v>247</v>
      </c>
    </row>
    <row r="13" spans="1:13">
      <c r="A13" s="2">
        <v>73</v>
      </c>
      <c r="B13" s="2">
        <v>0</v>
      </c>
      <c r="C13" s="78">
        <f>A13-B13</f>
        <v>73</v>
      </c>
      <c r="D13" s="9" t="s">
        <v>101</v>
      </c>
      <c r="E13" s="195">
        <v>400</v>
      </c>
      <c r="F13" s="135">
        <f t="shared" si="3"/>
        <v>320</v>
      </c>
      <c r="G13" s="78">
        <f t="shared" si="0"/>
        <v>80</v>
      </c>
      <c r="H13" s="78">
        <f t="shared" si="1"/>
        <v>100</v>
      </c>
      <c r="I13" s="136">
        <v>400</v>
      </c>
      <c r="J13" s="135">
        <f t="shared" si="2"/>
        <v>0</v>
      </c>
      <c r="L13" s="36" t="s">
        <v>248</v>
      </c>
    </row>
    <row r="14" spans="1:13">
      <c r="A14" s="2"/>
      <c r="B14" s="79" t="s">
        <v>290</v>
      </c>
      <c r="C14" s="2"/>
      <c r="D14" s="9" t="s">
        <v>102</v>
      </c>
      <c r="E14" s="195">
        <v>2130</v>
      </c>
      <c r="F14" s="135">
        <f>E14*85%</f>
        <v>1810.5</v>
      </c>
      <c r="G14" s="78">
        <f t="shared" si="0"/>
        <v>85</v>
      </c>
      <c r="H14" s="78">
        <f t="shared" si="1"/>
        <v>90.375586854460096</v>
      </c>
      <c r="I14" s="110">
        <v>1925</v>
      </c>
      <c r="J14" s="77">
        <f t="shared" si="2"/>
        <v>205</v>
      </c>
      <c r="L14" s="36" t="s">
        <v>249</v>
      </c>
    </row>
    <row r="15" spans="1:13">
      <c r="A15" s="2">
        <f>16*3+3</f>
        <v>51</v>
      </c>
      <c r="B15" s="2">
        <v>0</v>
      </c>
      <c r="C15" s="78">
        <f>C13+B15</f>
        <v>73</v>
      </c>
      <c r="D15" s="9" t="s">
        <v>103</v>
      </c>
      <c r="E15" s="195">
        <v>870</v>
      </c>
      <c r="F15" s="135">
        <f>E15*80%</f>
        <v>696</v>
      </c>
      <c r="G15" s="78">
        <f t="shared" si="0"/>
        <v>80</v>
      </c>
      <c r="H15" s="78">
        <f t="shared" si="1"/>
        <v>100</v>
      </c>
      <c r="I15" s="136">
        <v>870</v>
      </c>
      <c r="J15" s="135">
        <f t="shared" si="2"/>
        <v>0</v>
      </c>
      <c r="L15" s="36" t="s">
        <v>250</v>
      </c>
    </row>
    <row r="16" spans="1:13">
      <c r="A16" s="77"/>
      <c r="B16" s="79" t="s">
        <v>291</v>
      </c>
      <c r="C16" s="2" t="s">
        <v>292</v>
      </c>
      <c r="D16" s="9" t="s">
        <v>104</v>
      </c>
      <c r="E16" s="195">
        <v>1860</v>
      </c>
      <c r="F16" s="135">
        <f>E16*80%</f>
        <v>1488</v>
      </c>
      <c r="G16" s="78">
        <f t="shared" si="0"/>
        <v>80</v>
      </c>
      <c r="H16" s="78">
        <f t="shared" si="1"/>
        <v>89.032258064516128</v>
      </c>
      <c r="I16" s="110">
        <v>1656</v>
      </c>
      <c r="J16" s="77">
        <f t="shared" si="2"/>
        <v>204</v>
      </c>
      <c r="L16" s="36" t="s">
        <v>251</v>
      </c>
    </row>
    <row r="17" spans="1:12">
      <c r="A17" s="97">
        <f>C15-A15</f>
        <v>22</v>
      </c>
      <c r="B17" s="2">
        <v>16</v>
      </c>
      <c r="C17" s="78">
        <f>C15/B17</f>
        <v>4.5625</v>
      </c>
      <c r="D17" s="9" t="s">
        <v>105</v>
      </c>
      <c r="E17" s="195">
        <v>1670</v>
      </c>
      <c r="F17" s="135">
        <f>E17*80%</f>
        <v>1336</v>
      </c>
      <c r="G17" s="78">
        <f t="shared" si="0"/>
        <v>80</v>
      </c>
      <c r="H17" s="78">
        <f t="shared" si="1"/>
        <v>93.712574850299404</v>
      </c>
      <c r="I17" s="110">
        <v>1565</v>
      </c>
      <c r="J17" s="77">
        <f t="shared" si="2"/>
        <v>105</v>
      </c>
      <c r="L17" s="36" t="s">
        <v>252</v>
      </c>
    </row>
    <row r="18" spans="1:12">
      <c r="D18" s="9" t="s">
        <v>106</v>
      </c>
      <c r="E18" s="195">
        <v>1040</v>
      </c>
      <c r="F18" s="135">
        <f>E18*80%</f>
        <v>832</v>
      </c>
      <c r="G18" s="78">
        <f t="shared" si="0"/>
        <v>80</v>
      </c>
      <c r="H18" s="78">
        <f t="shared" si="1"/>
        <v>100</v>
      </c>
      <c r="I18" s="136">
        <v>1040</v>
      </c>
      <c r="J18" s="135">
        <f t="shared" si="2"/>
        <v>0</v>
      </c>
      <c r="L18" s="36" t="s">
        <v>253</v>
      </c>
    </row>
    <row r="19" spans="1:12">
      <c r="A19" s="79" t="s">
        <v>294</v>
      </c>
      <c r="B19" s="94" t="s">
        <v>293</v>
      </c>
      <c r="C19" s="79" t="s">
        <v>295</v>
      </c>
      <c r="D19" s="9" t="s">
        <v>107</v>
      </c>
      <c r="E19" s="195">
        <v>2500</v>
      </c>
      <c r="F19" s="135">
        <f>E19*85%</f>
        <v>2125</v>
      </c>
      <c r="G19" s="78">
        <f t="shared" si="0"/>
        <v>85</v>
      </c>
      <c r="H19" s="78">
        <f t="shared" si="1"/>
        <v>93.24</v>
      </c>
      <c r="I19" s="110">
        <v>2331</v>
      </c>
      <c r="J19" s="77">
        <f t="shared" si="2"/>
        <v>169</v>
      </c>
      <c r="L19" s="36" t="s">
        <v>254</v>
      </c>
    </row>
    <row r="20" spans="1:12">
      <c r="A20" s="2">
        <v>31</v>
      </c>
      <c r="B20" s="2">
        <v>42</v>
      </c>
      <c r="C20" s="2"/>
      <c r="D20" s="9" t="s">
        <v>108</v>
      </c>
      <c r="E20" s="195">
        <v>2050</v>
      </c>
      <c r="F20" s="135">
        <f>E20*85%</f>
        <v>1742.5</v>
      </c>
      <c r="G20" s="78">
        <f t="shared" si="0"/>
        <v>85</v>
      </c>
      <c r="H20" s="78">
        <f t="shared" si="1"/>
        <v>91.219512195121951</v>
      </c>
      <c r="I20" s="110">
        <v>1870</v>
      </c>
      <c r="J20" s="77">
        <f t="shared" si="2"/>
        <v>180</v>
      </c>
      <c r="L20" s="36" t="s">
        <v>256</v>
      </c>
    </row>
    <row r="21" spans="1:12">
      <c r="A21" s="78">
        <f>A20*100</f>
        <v>3100</v>
      </c>
      <c r="B21" s="78">
        <f>B20*75</f>
        <v>3150</v>
      </c>
      <c r="C21" s="78">
        <f>A21+B21</f>
        <v>6250</v>
      </c>
      <c r="E21" s="1"/>
      <c r="H21" s="110"/>
      <c r="J21" s="110"/>
      <c r="K21" s="110"/>
      <c r="L21" s="7" t="s">
        <v>235</v>
      </c>
    </row>
    <row r="22" spans="1:12">
      <c r="A22" s="79" t="s">
        <v>296</v>
      </c>
      <c r="B22" s="79"/>
      <c r="C22" s="79"/>
      <c r="E22" s="1"/>
      <c r="L22" s="7" t="s">
        <v>242</v>
      </c>
    </row>
    <row r="23" spans="1:12">
      <c r="A23" s="2">
        <v>0</v>
      </c>
      <c r="B23" s="2">
        <v>0</v>
      </c>
      <c r="C23" s="2"/>
    </row>
    <row r="24" spans="1:12">
      <c r="A24" s="78">
        <f>A23*100</f>
        <v>0</v>
      </c>
      <c r="B24" s="78">
        <f>B23*75</f>
        <v>0</v>
      </c>
      <c r="C24" s="78">
        <f>C21+A24+B24</f>
        <v>6250</v>
      </c>
    </row>
  </sheetData>
  <mergeCells count="8">
    <mergeCell ref="A8:C8"/>
    <mergeCell ref="A5:C5"/>
    <mergeCell ref="A10:C10"/>
    <mergeCell ref="A1:C2"/>
    <mergeCell ref="A3:B4"/>
    <mergeCell ref="A7:C7"/>
    <mergeCell ref="A6:C6"/>
    <mergeCell ref="A9:C9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N28"/>
  <sheetViews>
    <sheetView zoomScale="90" zoomScaleNormal="90" workbookViewId="0">
      <selection activeCell="I23" sqref="I23"/>
    </sheetView>
  </sheetViews>
  <sheetFormatPr defaultRowHeight="13.5"/>
  <cols>
    <col min="1" max="2" width="9" style="1"/>
    <col min="3" max="3" width="11.75" style="1" customWidth="1"/>
    <col min="4" max="4" width="4.75" style="1" customWidth="1"/>
    <col min="5" max="5" width="2.625" style="23" customWidth="1"/>
    <col min="6" max="6" width="4.875" style="1" customWidth="1"/>
    <col min="7" max="7" width="5.125" style="1" customWidth="1"/>
    <col min="8" max="8" width="3.75" style="77" customWidth="1"/>
    <col min="9" max="9" width="4" style="77" customWidth="1"/>
    <col min="10" max="10" width="4.75" style="77" customWidth="1"/>
    <col min="11" max="11" width="4" style="77" customWidth="1"/>
    <col min="12" max="12" width="7.625" style="1" customWidth="1"/>
    <col min="13" max="13" width="8" style="1" customWidth="1"/>
    <col min="14" max="17" width="5.5" style="1" customWidth="1"/>
    <col min="18" max="16384" width="9" style="1"/>
  </cols>
  <sheetData>
    <row r="1" spans="1:14">
      <c r="A1" s="532" t="s">
        <v>109</v>
      </c>
      <c r="B1" s="532"/>
      <c r="C1" s="532"/>
      <c r="E1" s="20"/>
    </row>
    <row r="2" spans="1:14">
      <c r="A2" s="532"/>
      <c r="B2" s="532"/>
      <c r="C2" s="532"/>
      <c r="E2" s="21"/>
      <c r="J2" s="77" t="s">
        <v>452</v>
      </c>
      <c r="K2" s="77" t="s">
        <v>453</v>
      </c>
    </row>
    <row r="3" spans="1:14">
      <c r="A3" s="466" t="s">
        <v>54</v>
      </c>
      <c r="B3" s="466"/>
      <c r="C3" s="2" t="s">
        <v>327</v>
      </c>
      <c r="D3" s="12" t="s">
        <v>110</v>
      </c>
      <c r="E3" s="22">
        <v>1</v>
      </c>
      <c r="F3" s="135">
        <v>620</v>
      </c>
      <c r="G3" s="135">
        <f>F3*80%</f>
        <v>496</v>
      </c>
      <c r="H3" s="78">
        <f t="shared" ref="H3:H12" si="0">(G3/F3)*100</f>
        <v>80</v>
      </c>
      <c r="I3" s="78">
        <f t="shared" ref="I3:I12" si="1">J3/F3*100</f>
        <v>98.548387096774192</v>
      </c>
      <c r="J3" s="136">
        <v>611</v>
      </c>
      <c r="K3" s="135">
        <f t="shared" ref="K3:K12" si="2">F3-J3</f>
        <v>9</v>
      </c>
      <c r="L3" s="7" t="s">
        <v>210</v>
      </c>
    </row>
    <row r="4" spans="1:14">
      <c r="A4" s="467"/>
      <c r="B4" s="467"/>
      <c r="C4" s="2" t="s">
        <v>331</v>
      </c>
      <c r="D4" s="12" t="s">
        <v>111</v>
      </c>
      <c r="E4" s="22">
        <v>2</v>
      </c>
      <c r="F4" s="135">
        <v>1820</v>
      </c>
      <c r="G4" s="135">
        <f>F4*80%</f>
        <v>1456</v>
      </c>
      <c r="H4" s="78">
        <f t="shared" si="0"/>
        <v>80</v>
      </c>
      <c r="I4" s="78">
        <f t="shared" si="1"/>
        <v>83.626373626373635</v>
      </c>
      <c r="J4" s="110">
        <v>1522</v>
      </c>
      <c r="K4" s="77">
        <f t="shared" si="2"/>
        <v>298</v>
      </c>
      <c r="L4" s="42" t="s">
        <v>211</v>
      </c>
    </row>
    <row r="5" spans="1:14">
      <c r="A5" s="533" t="s">
        <v>324</v>
      </c>
      <c r="B5" s="533"/>
      <c r="C5" s="533"/>
      <c r="D5" s="12" t="s">
        <v>112</v>
      </c>
      <c r="E5" s="22">
        <v>3</v>
      </c>
      <c r="F5" s="135">
        <v>2100</v>
      </c>
      <c r="G5" s="135">
        <f>F5*85%</f>
        <v>1785</v>
      </c>
      <c r="H5" s="78">
        <f t="shared" si="0"/>
        <v>85</v>
      </c>
      <c r="I5" s="78">
        <f t="shared" si="1"/>
        <v>86.095238095238088</v>
      </c>
      <c r="J5" s="110">
        <v>1808</v>
      </c>
      <c r="K5" s="77">
        <f t="shared" si="2"/>
        <v>292</v>
      </c>
      <c r="L5" s="42" t="s">
        <v>212</v>
      </c>
    </row>
    <row r="6" spans="1:14">
      <c r="A6" s="528" t="s">
        <v>325</v>
      </c>
      <c r="B6" s="529"/>
      <c r="C6" s="530"/>
      <c r="D6" s="12" t="s">
        <v>113</v>
      </c>
      <c r="E6" s="22">
        <v>4</v>
      </c>
      <c r="F6" s="135">
        <v>300</v>
      </c>
      <c r="G6" s="135">
        <f>F6*100%</f>
        <v>300</v>
      </c>
      <c r="H6" s="78">
        <f t="shared" si="0"/>
        <v>100</v>
      </c>
      <c r="I6" s="78">
        <f t="shared" si="1"/>
        <v>100</v>
      </c>
      <c r="J6" s="136">
        <v>300</v>
      </c>
      <c r="K6" s="135">
        <f t="shared" si="2"/>
        <v>0</v>
      </c>
      <c r="L6" s="43" t="s">
        <v>215</v>
      </c>
    </row>
    <row r="7" spans="1:14">
      <c r="A7" s="528" t="s">
        <v>326</v>
      </c>
      <c r="B7" s="529"/>
      <c r="C7" s="530"/>
      <c r="D7" s="12" t="s">
        <v>114</v>
      </c>
      <c r="E7" s="22">
        <v>5</v>
      </c>
      <c r="F7" s="135">
        <v>900</v>
      </c>
      <c r="G7" s="135">
        <f>F7*80%</f>
        <v>720</v>
      </c>
      <c r="H7" s="78">
        <f t="shared" si="0"/>
        <v>80</v>
      </c>
      <c r="I7" s="78">
        <f t="shared" si="1"/>
        <v>100</v>
      </c>
      <c r="J7" s="136">
        <v>900</v>
      </c>
      <c r="K7" s="135">
        <f t="shared" si="2"/>
        <v>0</v>
      </c>
      <c r="L7" s="43" t="s">
        <v>216</v>
      </c>
    </row>
    <row r="8" spans="1:14">
      <c r="A8" s="533" t="s">
        <v>301</v>
      </c>
      <c r="B8" s="533"/>
      <c r="C8" s="533"/>
      <c r="D8" s="12" t="s">
        <v>115</v>
      </c>
      <c r="E8" s="98">
        <v>6</v>
      </c>
      <c r="F8" s="135">
        <v>350</v>
      </c>
      <c r="G8" s="135">
        <f>F8*100%</f>
        <v>350</v>
      </c>
      <c r="H8" s="78">
        <f t="shared" si="0"/>
        <v>100</v>
      </c>
      <c r="I8" s="78">
        <f t="shared" si="1"/>
        <v>100</v>
      </c>
      <c r="J8" s="136">
        <v>350</v>
      </c>
      <c r="K8" s="135">
        <f t="shared" si="2"/>
        <v>0</v>
      </c>
      <c r="L8" s="43" t="s">
        <v>221</v>
      </c>
    </row>
    <row r="9" spans="1:14">
      <c r="A9" s="521" t="s">
        <v>330</v>
      </c>
      <c r="B9" s="521"/>
      <c r="C9" s="521"/>
      <c r="D9" s="12" t="s">
        <v>116</v>
      </c>
      <c r="E9" s="98">
        <v>7</v>
      </c>
      <c r="F9" s="135">
        <v>2470</v>
      </c>
      <c r="G9" s="135">
        <f>F9*85%</f>
        <v>2099.5</v>
      </c>
      <c r="H9" s="78">
        <f t="shared" si="0"/>
        <v>85</v>
      </c>
      <c r="I9" s="78">
        <f t="shared" si="1"/>
        <v>92.186234817813755</v>
      </c>
      <c r="J9" s="13">
        <v>2277</v>
      </c>
      <c r="K9" s="77">
        <f t="shared" si="2"/>
        <v>193</v>
      </c>
      <c r="L9" s="43" t="s">
        <v>214</v>
      </c>
    </row>
    <row r="10" spans="1:14">
      <c r="A10" s="480"/>
      <c r="B10" s="480"/>
      <c r="C10" s="481"/>
      <c r="D10" s="9" t="s">
        <v>117</v>
      </c>
      <c r="E10" s="22">
        <v>8</v>
      </c>
      <c r="F10" s="135">
        <v>1740</v>
      </c>
      <c r="G10" s="135">
        <f>F10*90%</f>
        <v>1566</v>
      </c>
      <c r="H10" s="78">
        <f t="shared" si="0"/>
        <v>90</v>
      </c>
      <c r="I10" s="78">
        <f t="shared" si="1"/>
        <v>94.310344827586206</v>
      </c>
      <c r="J10" s="110">
        <v>1641</v>
      </c>
      <c r="K10" s="77">
        <f t="shared" si="2"/>
        <v>99</v>
      </c>
      <c r="L10" s="42" t="s">
        <v>219</v>
      </c>
      <c r="M10" s="77" t="s">
        <v>298</v>
      </c>
    </row>
    <row r="11" spans="1:14">
      <c r="A11" s="79">
        <v>1579</v>
      </c>
      <c r="B11" s="79" t="s">
        <v>289</v>
      </c>
      <c r="C11" s="2"/>
      <c r="D11" s="9" t="s">
        <v>118</v>
      </c>
      <c r="E11" s="22">
        <v>9</v>
      </c>
      <c r="F11" s="135">
        <v>1000</v>
      </c>
      <c r="G11" s="135">
        <f>F11*80%</f>
        <v>800</v>
      </c>
      <c r="H11" s="78">
        <f t="shared" si="0"/>
        <v>80</v>
      </c>
      <c r="I11" s="78">
        <f t="shared" si="1"/>
        <v>80.300000000000011</v>
      </c>
      <c r="J11" s="13">
        <v>803</v>
      </c>
      <c r="K11" s="77">
        <f t="shared" si="2"/>
        <v>197</v>
      </c>
      <c r="L11" s="42" t="s">
        <v>220</v>
      </c>
      <c r="M11" s="77"/>
    </row>
    <row r="12" spans="1:14">
      <c r="A12" s="2">
        <v>35</v>
      </c>
      <c r="B12" s="2">
        <v>0</v>
      </c>
      <c r="C12" s="78">
        <f>A12-B12</f>
        <v>35</v>
      </c>
      <c r="D12" s="9" t="s">
        <v>119</v>
      </c>
      <c r="E12" s="22">
        <v>10</v>
      </c>
      <c r="F12" s="135">
        <v>1100</v>
      </c>
      <c r="G12" s="135">
        <f>F12*80%</f>
        <v>880</v>
      </c>
      <c r="H12" s="78">
        <f t="shared" si="0"/>
        <v>80</v>
      </c>
      <c r="I12" s="78">
        <f t="shared" si="1"/>
        <v>82.090909090909093</v>
      </c>
      <c r="J12" s="110">
        <v>903</v>
      </c>
      <c r="K12" s="77">
        <f t="shared" si="2"/>
        <v>197</v>
      </c>
      <c r="L12" s="7" t="s">
        <v>213</v>
      </c>
      <c r="M12" s="77"/>
    </row>
    <row r="13" spans="1:14">
      <c r="A13" s="2"/>
      <c r="B13" s="79" t="s">
        <v>290</v>
      </c>
      <c r="C13" s="2"/>
      <c r="E13" s="22">
        <v>11</v>
      </c>
      <c r="L13" s="42" t="s">
        <v>267</v>
      </c>
      <c r="M13" s="77"/>
    </row>
    <row r="14" spans="1:14">
      <c r="A14" s="2">
        <v>33</v>
      </c>
      <c r="B14" s="2">
        <v>1</v>
      </c>
      <c r="C14" s="78">
        <f>C12+B14</f>
        <v>36</v>
      </c>
      <c r="E14" s="22">
        <v>12</v>
      </c>
      <c r="L14" s="7" t="s">
        <v>237</v>
      </c>
      <c r="M14" s="77" t="s">
        <v>306</v>
      </c>
      <c r="N14" s="1">
        <v>1586</v>
      </c>
    </row>
    <row r="15" spans="1:14">
      <c r="A15" s="77"/>
      <c r="B15" s="79" t="s">
        <v>291</v>
      </c>
      <c r="C15" s="2" t="s">
        <v>292</v>
      </c>
      <c r="E15" s="22">
        <v>13</v>
      </c>
    </row>
    <row r="16" spans="1:14">
      <c r="A16" s="77">
        <f>C14-A14</f>
        <v>3</v>
      </c>
      <c r="B16" s="2">
        <v>10</v>
      </c>
      <c r="C16" s="78">
        <f>C14/B16</f>
        <v>3.6</v>
      </c>
      <c r="E16" s="22">
        <v>14</v>
      </c>
    </row>
    <row r="17" spans="1:5">
      <c r="E17" s="22">
        <v>15</v>
      </c>
    </row>
    <row r="18" spans="1:5">
      <c r="A18" s="79" t="s">
        <v>294</v>
      </c>
      <c r="B18" s="94" t="s">
        <v>293</v>
      </c>
      <c r="C18" s="79" t="s">
        <v>295</v>
      </c>
      <c r="E18" s="22">
        <v>16</v>
      </c>
    </row>
    <row r="19" spans="1:5">
      <c r="A19" s="2">
        <v>13</v>
      </c>
      <c r="B19" s="2">
        <v>22</v>
      </c>
      <c r="C19" s="2"/>
      <c r="E19" s="22">
        <v>17</v>
      </c>
    </row>
    <row r="20" spans="1:5">
      <c r="A20" s="78">
        <f>A19*100</f>
        <v>1300</v>
      </c>
      <c r="B20" s="78">
        <f>B19*75</f>
        <v>1650</v>
      </c>
      <c r="C20" s="78">
        <f>A20+B20</f>
        <v>2950</v>
      </c>
      <c r="E20" s="22">
        <v>18</v>
      </c>
    </row>
    <row r="21" spans="1:5">
      <c r="A21" s="79" t="s">
        <v>296</v>
      </c>
      <c r="B21" s="79"/>
      <c r="C21" s="79"/>
      <c r="E21" s="22">
        <v>19</v>
      </c>
    </row>
    <row r="22" spans="1:5">
      <c r="A22" s="2">
        <v>0</v>
      </c>
      <c r="B22" s="2">
        <v>1</v>
      </c>
      <c r="C22" s="2"/>
      <c r="E22" s="22">
        <v>20</v>
      </c>
    </row>
    <row r="23" spans="1:5">
      <c r="A23" s="78">
        <f>A22*100</f>
        <v>0</v>
      </c>
      <c r="B23" s="78">
        <f>B22*75</f>
        <v>75</v>
      </c>
      <c r="C23" s="78">
        <f>C20+A23+B23</f>
        <v>3025</v>
      </c>
      <c r="E23" s="22">
        <v>21</v>
      </c>
    </row>
    <row r="24" spans="1:5">
      <c r="E24" s="22"/>
    </row>
    <row r="25" spans="1:5">
      <c r="E25" s="22"/>
    </row>
    <row r="26" spans="1:5">
      <c r="E26" s="22"/>
    </row>
    <row r="27" spans="1:5">
      <c r="E27" s="22"/>
    </row>
    <row r="28" spans="1:5">
      <c r="E28" s="22"/>
    </row>
  </sheetData>
  <mergeCells count="8">
    <mergeCell ref="A1:C2"/>
    <mergeCell ref="A3:B4"/>
    <mergeCell ref="A5:C5"/>
    <mergeCell ref="A10:C10"/>
    <mergeCell ref="A7:C7"/>
    <mergeCell ref="A8:C8"/>
    <mergeCell ref="A9:C9"/>
    <mergeCell ref="A6:C6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R30"/>
  <sheetViews>
    <sheetView zoomScale="90" zoomScaleNormal="90" workbookViewId="0">
      <selection activeCell="I23" sqref="I23"/>
    </sheetView>
  </sheetViews>
  <sheetFormatPr defaultRowHeight="13.5"/>
  <cols>
    <col min="1" max="2" width="9" style="1"/>
    <col min="3" max="3" width="8.25" style="1" customWidth="1"/>
    <col min="4" max="4" width="5.875" style="1" customWidth="1"/>
    <col min="5" max="5" width="2.375" style="23" customWidth="1"/>
    <col min="6" max="6" width="5" style="1" customWidth="1"/>
    <col min="7" max="7" width="4.875" style="1" customWidth="1"/>
    <col min="8" max="9" width="3.625" style="8" customWidth="1"/>
    <col min="10" max="10" width="4.875" style="8" customWidth="1"/>
    <col min="11" max="11" width="4.625" style="8" customWidth="1"/>
    <col min="12" max="12" width="5.875" style="1" customWidth="1"/>
    <col min="13" max="13" width="7.75" style="8" customWidth="1"/>
    <col min="14" max="14" width="5.625" style="8" customWidth="1"/>
    <col min="15" max="15" width="4.875" style="99" customWidth="1"/>
    <col min="16" max="16" width="8" style="1" customWidth="1"/>
    <col min="17" max="17" width="5.125" style="77" customWidth="1"/>
    <col min="18" max="19" width="5.125" style="1" customWidth="1"/>
    <col min="20" max="16384" width="9" style="1"/>
  </cols>
  <sheetData>
    <row r="1" spans="1:18">
      <c r="A1" s="532" t="s">
        <v>190</v>
      </c>
      <c r="B1" s="532"/>
      <c r="C1" s="532"/>
      <c r="E1" s="20"/>
    </row>
    <row r="2" spans="1:18">
      <c r="A2" s="532"/>
      <c r="B2" s="532"/>
      <c r="C2" s="532"/>
      <c r="E2" s="21"/>
      <c r="J2" s="77" t="s">
        <v>452</v>
      </c>
      <c r="K2" s="77" t="s">
        <v>453</v>
      </c>
    </row>
    <row r="3" spans="1:18">
      <c r="A3" s="466" t="s">
        <v>54</v>
      </c>
      <c r="B3" s="466"/>
      <c r="C3" s="2" t="s">
        <v>327</v>
      </c>
      <c r="D3" s="7" t="s">
        <v>146</v>
      </c>
      <c r="E3" s="22">
        <v>1</v>
      </c>
      <c r="F3" s="135">
        <v>700</v>
      </c>
      <c r="G3" s="135">
        <v>700</v>
      </c>
      <c r="H3" s="78">
        <f>(G3/F3)*100</f>
        <v>100</v>
      </c>
      <c r="I3" s="78">
        <f>J3/F3*100</f>
        <v>100</v>
      </c>
      <c r="J3" s="136">
        <v>700</v>
      </c>
      <c r="K3" s="135">
        <f>F3-J3</f>
        <v>0</v>
      </c>
      <c r="L3" s="7" t="s">
        <v>197</v>
      </c>
      <c r="O3" s="100"/>
      <c r="P3" s="77" t="s">
        <v>309</v>
      </c>
      <c r="Q3" s="77">
        <v>99</v>
      </c>
      <c r="R3" s="1">
        <v>1604</v>
      </c>
    </row>
    <row r="4" spans="1:18">
      <c r="A4" s="467"/>
      <c r="B4" s="467"/>
      <c r="C4" s="2" t="s">
        <v>335</v>
      </c>
      <c r="D4" s="7" t="s">
        <v>147</v>
      </c>
      <c r="E4" s="22">
        <v>2</v>
      </c>
      <c r="F4" s="135">
        <v>1050</v>
      </c>
      <c r="G4" s="135">
        <f>F4*80%</f>
        <v>840</v>
      </c>
      <c r="H4" s="78">
        <f>(G4/F4)*100</f>
        <v>80</v>
      </c>
      <c r="I4" s="78">
        <f>J4/F4*100</f>
        <v>100</v>
      </c>
      <c r="J4" s="136">
        <v>1050</v>
      </c>
      <c r="K4" s="135">
        <f>F4-J4</f>
        <v>0</v>
      </c>
      <c r="L4" s="42" t="s">
        <v>198</v>
      </c>
      <c r="M4" s="8" t="s">
        <v>312</v>
      </c>
      <c r="O4" s="100" t="s">
        <v>311</v>
      </c>
      <c r="P4" s="77" t="s">
        <v>310</v>
      </c>
      <c r="Q4" s="77">
        <v>99</v>
      </c>
      <c r="R4" s="1">
        <v>1607</v>
      </c>
    </row>
    <row r="5" spans="1:18">
      <c r="A5" s="533" t="s">
        <v>324</v>
      </c>
      <c r="B5" s="533"/>
      <c r="C5" s="533"/>
      <c r="D5" s="7" t="s">
        <v>148</v>
      </c>
      <c r="E5" s="22">
        <v>3</v>
      </c>
      <c r="F5" s="135">
        <v>1970</v>
      </c>
      <c r="G5" s="135">
        <f>F5*80%</f>
        <v>1576</v>
      </c>
      <c r="H5" s="78">
        <f>(G5/F5)*100</f>
        <v>80</v>
      </c>
      <c r="I5" s="78">
        <f>J5/F5*100</f>
        <v>84.771573604060919</v>
      </c>
      <c r="J5" s="110">
        <v>1670</v>
      </c>
      <c r="K5" s="77">
        <f>F5-J5</f>
        <v>300</v>
      </c>
      <c r="L5" s="7" t="s">
        <v>199</v>
      </c>
      <c r="M5" s="8" t="s">
        <v>323</v>
      </c>
      <c r="O5" s="99" t="s">
        <v>311</v>
      </c>
      <c r="P5" s="77" t="s">
        <v>313</v>
      </c>
      <c r="Q5" s="77">
        <v>99</v>
      </c>
      <c r="R5" s="1">
        <v>1610</v>
      </c>
    </row>
    <row r="6" spans="1:18">
      <c r="A6" s="528" t="s">
        <v>325</v>
      </c>
      <c r="B6" s="529"/>
      <c r="C6" s="530"/>
      <c r="L6" s="36" t="s">
        <v>200</v>
      </c>
      <c r="Q6" s="1"/>
    </row>
    <row r="7" spans="1:18">
      <c r="A7" s="528" t="s">
        <v>326</v>
      </c>
      <c r="B7" s="529"/>
      <c r="C7" s="530"/>
      <c r="D7" s="7" t="s">
        <v>150</v>
      </c>
      <c r="E7" s="22">
        <v>5</v>
      </c>
      <c r="F7" s="136">
        <v>1100</v>
      </c>
      <c r="G7" s="135">
        <f>F7*80%</f>
        <v>880</v>
      </c>
      <c r="H7" s="78">
        <f>(G7/F7)*100</f>
        <v>80</v>
      </c>
      <c r="I7" s="78">
        <f>J7/F7*100</f>
        <v>100</v>
      </c>
      <c r="J7" s="136">
        <v>1100</v>
      </c>
      <c r="K7" s="135">
        <f>F7-J7</f>
        <v>0</v>
      </c>
      <c r="L7" s="43" t="s">
        <v>201</v>
      </c>
      <c r="Q7" s="1"/>
    </row>
    <row r="8" spans="1:18">
      <c r="A8" s="521"/>
      <c r="B8" s="521"/>
      <c r="C8" s="521"/>
      <c r="D8" s="7" t="s">
        <v>151</v>
      </c>
      <c r="E8" s="22">
        <v>6</v>
      </c>
      <c r="F8" s="135">
        <v>2450</v>
      </c>
      <c r="G8" s="135">
        <f>F8*85%</f>
        <v>2082.5</v>
      </c>
      <c r="H8" s="78">
        <f>(G8/F8)*100</f>
        <v>85</v>
      </c>
      <c r="I8" s="78">
        <f>J8/F8*100</f>
        <v>87.836734693877546</v>
      </c>
      <c r="J8" s="13">
        <v>2152</v>
      </c>
      <c r="K8" s="77">
        <f>F8-J8</f>
        <v>298</v>
      </c>
      <c r="L8" s="43" t="s">
        <v>202</v>
      </c>
      <c r="Q8" s="1"/>
    </row>
    <row r="9" spans="1:18">
      <c r="A9" s="521"/>
      <c r="B9" s="521"/>
      <c r="C9" s="521"/>
      <c r="D9" s="7" t="s">
        <v>152</v>
      </c>
      <c r="E9" s="22">
        <v>7</v>
      </c>
      <c r="F9" s="135">
        <v>1740</v>
      </c>
      <c r="G9" s="135">
        <f>F9*80%</f>
        <v>1392</v>
      </c>
      <c r="H9" s="78">
        <f>(G9/F9)*100</f>
        <v>80</v>
      </c>
      <c r="I9" s="78">
        <f>J9/F9*100</f>
        <v>96.034482758620683</v>
      </c>
      <c r="J9" s="136">
        <v>1671</v>
      </c>
      <c r="K9" s="77">
        <f>F9-J9</f>
        <v>69</v>
      </c>
      <c r="L9" s="43" t="s">
        <v>203</v>
      </c>
      <c r="Q9" s="1"/>
    </row>
    <row r="10" spans="1:18">
      <c r="A10" s="521"/>
      <c r="B10" s="521"/>
      <c r="C10" s="521"/>
      <c r="D10" s="7" t="s">
        <v>153</v>
      </c>
      <c r="E10" s="137">
        <v>8</v>
      </c>
      <c r="F10" s="135">
        <v>950</v>
      </c>
      <c r="G10" s="135">
        <v>950</v>
      </c>
      <c r="H10" s="78">
        <f>(G10/F10)*100</f>
        <v>100</v>
      </c>
      <c r="I10" s="78">
        <f>J10/F10*100</f>
        <v>100</v>
      </c>
      <c r="J10" s="136">
        <v>950</v>
      </c>
      <c r="K10" s="135">
        <f>F10-J10</f>
        <v>0</v>
      </c>
      <c r="L10" s="43" t="s">
        <v>204</v>
      </c>
      <c r="Q10" s="1"/>
    </row>
    <row r="11" spans="1:18">
      <c r="E11" s="138"/>
      <c r="F11" s="8"/>
      <c r="L11" s="7" t="s">
        <v>236</v>
      </c>
      <c r="Q11" s="1"/>
    </row>
    <row r="12" spans="1:18">
      <c r="A12" s="79">
        <v>1579</v>
      </c>
      <c r="B12" s="79" t="s">
        <v>289</v>
      </c>
      <c r="C12" s="2"/>
      <c r="E12" s="138"/>
      <c r="F12" s="8"/>
      <c r="L12" s="7" t="s">
        <v>231</v>
      </c>
      <c r="Q12" s="1"/>
    </row>
    <row r="13" spans="1:18">
      <c r="A13" s="2">
        <v>37</v>
      </c>
      <c r="B13" s="2">
        <v>2</v>
      </c>
      <c r="C13" s="78">
        <f>A13-B13</f>
        <v>35</v>
      </c>
      <c r="E13" s="138"/>
      <c r="F13" s="77"/>
      <c r="G13" s="77"/>
      <c r="L13" s="7" t="s">
        <v>232</v>
      </c>
      <c r="Q13" s="1"/>
    </row>
    <row r="14" spans="1:18">
      <c r="A14" s="2"/>
      <c r="B14" s="79" t="s">
        <v>290</v>
      </c>
      <c r="C14" s="2"/>
      <c r="E14" s="138"/>
      <c r="F14" s="77"/>
      <c r="G14" s="77"/>
      <c r="L14" s="75" t="s">
        <v>206</v>
      </c>
      <c r="M14" s="1"/>
      <c r="N14" s="77"/>
      <c r="Q14" s="1"/>
    </row>
    <row r="15" spans="1:18">
      <c r="A15" s="2">
        <v>27</v>
      </c>
      <c r="B15" s="2">
        <v>1</v>
      </c>
      <c r="C15" s="78">
        <f>C13+B15</f>
        <v>36</v>
      </c>
      <c r="E15" s="138"/>
      <c r="F15" s="77"/>
      <c r="G15" s="77"/>
      <c r="L15" s="7" t="s">
        <v>314</v>
      </c>
      <c r="Q15" s="1"/>
    </row>
    <row r="16" spans="1:18">
      <c r="A16" s="77"/>
      <c r="B16" s="79" t="s">
        <v>291</v>
      </c>
      <c r="C16" s="2" t="s">
        <v>292</v>
      </c>
      <c r="E16" s="138"/>
      <c r="F16" s="77"/>
      <c r="G16" s="13"/>
      <c r="H16" s="13"/>
      <c r="I16" s="13"/>
      <c r="J16" s="13"/>
      <c r="K16" s="13"/>
      <c r="M16" s="8" t="s">
        <v>305</v>
      </c>
      <c r="O16" s="99">
        <v>1584</v>
      </c>
      <c r="Q16" s="1"/>
    </row>
    <row r="17" spans="1:17">
      <c r="A17" s="77">
        <f>C15-A15</f>
        <v>9</v>
      </c>
      <c r="B17" s="2">
        <v>8</v>
      </c>
      <c r="C17" s="78">
        <f>C15/B17</f>
        <v>4.5</v>
      </c>
      <c r="E17" s="138"/>
      <c r="F17" s="77"/>
      <c r="G17" s="13"/>
      <c r="H17" s="13"/>
      <c r="I17" s="13"/>
      <c r="J17" s="13"/>
      <c r="K17" s="13"/>
      <c r="M17" s="79" t="s">
        <v>307</v>
      </c>
      <c r="N17" s="79">
        <v>1587</v>
      </c>
      <c r="Q17" s="1"/>
    </row>
    <row r="18" spans="1:17">
      <c r="E18" s="138"/>
      <c r="Q18" s="1"/>
    </row>
    <row r="19" spans="1:17">
      <c r="A19" s="79" t="s">
        <v>294</v>
      </c>
      <c r="B19" s="94" t="s">
        <v>293</v>
      </c>
      <c r="C19" s="79" t="s">
        <v>295</v>
      </c>
      <c r="E19" s="138"/>
      <c r="Q19" s="1"/>
    </row>
    <row r="20" spans="1:17">
      <c r="A20" s="2">
        <v>15</v>
      </c>
      <c r="B20" s="2">
        <v>20</v>
      </c>
      <c r="C20" s="2"/>
      <c r="E20" s="138"/>
    </row>
    <row r="21" spans="1:17">
      <c r="A21" s="78">
        <f>A20*100</f>
        <v>1500</v>
      </c>
      <c r="B21" s="78">
        <f>B20*75</f>
        <v>1500</v>
      </c>
      <c r="C21" s="78">
        <f>A21+B21</f>
        <v>3000</v>
      </c>
      <c r="E21" s="138"/>
    </row>
    <row r="22" spans="1:17">
      <c r="A22" s="79" t="s">
        <v>296</v>
      </c>
      <c r="B22" s="79"/>
      <c r="C22" s="79"/>
      <c r="E22" s="138"/>
    </row>
    <row r="23" spans="1:17">
      <c r="A23" s="2">
        <v>0</v>
      </c>
      <c r="B23" s="2">
        <v>1</v>
      </c>
      <c r="C23" s="2"/>
      <c r="E23" s="138"/>
    </row>
    <row r="24" spans="1:17">
      <c r="A24" s="78">
        <f>A23*100</f>
        <v>0</v>
      </c>
      <c r="B24" s="78">
        <f>B23*75</f>
        <v>75</v>
      </c>
      <c r="C24" s="78">
        <f>C21+A24+B24</f>
        <v>3075</v>
      </c>
      <c r="E24" s="138"/>
    </row>
    <row r="25" spans="1:17">
      <c r="E25" s="138"/>
    </row>
    <row r="26" spans="1:17">
      <c r="E26" s="138"/>
    </row>
    <row r="27" spans="1:17">
      <c r="E27" s="138"/>
    </row>
    <row r="28" spans="1:17">
      <c r="E28" s="138"/>
    </row>
    <row r="29" spans="1:17">
      <c r="E29" s="138"/>
    </row>
    <row r="30" spans="1:17">
      <c r="E30" s="138"/>
    </row>
  </sheetData>
  <mergeCells count="8">
    <mergeCell ref="A9:C9"/>
    <mergeCell ref="A10:C10"/>
    <mergeCell ref="A6:C6"/>
    <mergeCell ref="A1:C2"/>
    <mergeCell ref="A3:B4"/>
    <mergeCell ref="A5:C5"/>
    <mergeCell ref="A7:C7"/>
    <mergeCell ref="A8:C8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O28"/>
  <sheetViews>
    <sheetView zoomScale="90" zoomScaleNormal="90" workbookViewId="0">
      <selection activeCell="I23" sqref="I23"/>
    </sheetView>
  </sheetViews>
  <sheetFormatPr defaultRowHeight="13.5"/>
  <cols>
    <col min="1" max="2" width="9" style="1"/>
    <col min="3" max="3" width="11.625" style="1" customWidth="1"/>
    <col min="4" max="4" width="6.875" style="1" customWidth="1"/>
    <col min="5" max="5" width="2.625" style="23" customWidth="1"/>
    <col min="6" max="6" width="2.375" style="8" customWidth="1"/>
    <col min="7" max="8" width="5" style="1" customWidth="1"/>
    <col min="9" max="9" width="6.625" style="77" customWidth="1"/>
    <col min="10" max="10" width="4.5" style="1" customWidth="1"/>
    <col min="11" max="11" width="10" style="1" customWidth="1"/>
    <col min="12" max="13" width="5.5" style="1" customWidth="1"/>
    <col min="14" max="14" width="5.625" style="1" customWidth="1"/>
    <col min="15" max="15" width="7" style="1" customWidth="1"/>
    <col min="16" max="16384" width="9" style="1"/>
  </cols>
  <sheetData>
    <row r="1" spans="1:15">
      <c r="A1" s="532" t="s">
        <v>55</v>
      </c>
      <c r="B1" s="532"/>
      <c r="C1" s="532"/>
      <c r="E1" s="20"/>
      <c r="F1" s="33"/>
    </row>
    <row r="2" spans="1:15">
      <c r="A2" s="532"/>
      <c r="B2" s="532"/>
      <c r="C2" s="532"/>
      <c r="E2" s="21"/>
      <c r="F2" s="70"/>
    </row>
    <row r="3" spans="1:15">
      <c r="A3" s="534" t="s">
        <v>54</v>
      </c>
      <c r="B3" s="534"/>
      <c r="C3" s="2" t="s">
        <v>327</v>
      </c>
      <c r="D3" s="12" t="s">
        <v>56</v>
      </c>
      <c r="E3" s="22">
        <v>1</v>
      </c>
      <c r="F3" s="73" t="s">
        <v>268</v>
      </c>
      <c r="G3" s="1">
        <v>2500</v>
      </c>
      <c r="H3" s="1">
        <f>G3*70%</f>
        <v>1750</v>
      </c>
      <c r="I3" s="43" t="s">
        <v>228</v>
      </c>
      <c r="J3" s="42" t="s">
        <v>218</v>
      </c>
      <c r="K3" s="77"/>
      <c r="L3" s="13"/>
      <c r="M3" s="96"/>
    </row>
    <row r="4" spans="1:15">
      <c r="A4" s="535"/>
      <c r="B4" s="535"/>
      <c r="C4" s="2" t="s">
        <v>329</v>
      </c>
      <c r="D4" s="12" t="s">
        <v>57</v>
      </c>
      <c r="E4" s="22">
        <v>2</v>
      </c>
      <c r="F4" s="73" t="s">
        <v>268</v>
      </c>
      <c r="G4" s="1">
        <v>1970</v>
      </c>
      <c r="H4" s="1">
        <f t="shared" ref="H4:H13" si="0">G4*70%</f>
        <v>1379</v>
      </c>
      <c r="I4" s="42" t="s">
        <v>38</v>
      </c>
      <c r="J4" s="42" t="s">
        <v>222</v>
      </c>
      <c r="K4" s="77"/>
      <c r="L4" s="13"/>
      <c r="M4" s="77"/>
    </row>
    <row r="5" spans="1:15">
      <c r="A5" s="521" t="s">
        <v>324</v>
      </c>
      <c r="B5" s="521"/>
      <c r="C5" s="521"/>
      <c r="D5" s="12" t="s">
        <v>58</v>
      </c>
      <c r="E5" s="22">
        <v>3</v>
      </c>
      <c r="F5" s="73" t="s">
        <v>268</v>
      </c>
      <c r="G5" s="1">
        <v>1830</v>
      </c>
      <c r="H5" s="1">
        <f t="shared" si="0"/>
        <v>1281</v>
      </c>
      <c r="I5" s="77" t="s">
        <v>169</v>
      </c>
      <c r="J5" s="42" t="s">
        <v>223</v>
      </c>
      <c r="K5" s="77"/>
      <c r="L5" s="13"/>
      <c r="M5" s="77"/>
    </row>
    <row r="6" spans="1:15">
      <c r="A6" s="528" t="s">
        <v>325</v>
      </c>
      <c r="B6" s="529"/>
      <c r="C6" s="530"/>
      <c r="D6" s="12" t="s">
        <v>59</v>
      </c>
      <c r="E6" s="22">
        <v>4</v>
      </c>
      <c r="F6" s="73" t="s">
        <v>268</v>
      </c>
      <c r="G6" s="13">
        <v>2500</v>
      </c>
      <c r="H6" s="1">
        <f t="shared" si="0"/>
        <v>1750</v>
      </c>
      <c r="J6" s="43" t="s">
        <v>224</v>
      </c>
      <c r="K6" s="96" t="s">
        <v>308</v>
      </c>
      <c r="M6" s="77"/>
    </row>
    <row r="7" spans="1:15">
      <c r="A7" s="479" t="s">
        <v>326</v>
      </c>
      <c r="B7" s="480"/>
      <c r="C7" s="481"/>
      <c r="D7" s="12" t="s">
        <v>60</v>
      </c>
      <c r="E7" s="22">
        <v>5</v>
      </c>
      <c r="F7" s="73" t="s">
        <v>268</v>
      </c>
      <c r="G7" s="13">
        <v>2420</v>
      </c>
      <c r="H7" s="1">
        <f t="shared" si="0"/>
        <v>1694</v>
      </c>
      <c r="J7" s="43" t="s">
        <v>225</v>
      </c>
      <c r="K7" s="8"/>
      <c r="M7" s="77"/>
    </row>
    <row r="8" spans="1:15">
      <c r="A8" s="521" t="s">
        <v>37</v>
      </c>
      <c r="B8" s="521"/>
      <c r="C8" s="521"/>
      <c r="D8" s="12" t="s">
        <v>61</v>
      </c>
      <c r="E8" s="22">
        <v>6</v>
      </c>
      <c r="F8" s="76" t="s">
        <v>196</v>
      </c>
      <c r="G8" s="13">
        <v>820</v>
      </c>
      <c r="H8" s="1">
        <f t="shared" si="0"/>
        <v>574</v>
      </c>
      <c r="J8" s="43" t="s">
        <v>226</v>
      </c>
      <c r="K8" s="8"/>
      <c r="M8" s="77"/>
      <c r="O8" s="77"/>
    </row>
    <row r="9" spans="1:15">
      <c r="A9" s="521" t="s">
        <v>302</v>
      </c>
      <c r="B9" s="521"/>
      <c r="C9" s="521"/>
      <c r="D9" s="12" t="s">
        <v>62</v>
      </c>
      <c r="E9" s="22">
        <v>7</v>
      </c>
      <c r="F9" s="73" t="s">
        <v>268</v>
      </c>
      <c r="G9" s="1">
        <v>1850</v>
      </c>
      <c r="H9" s="1">
        <f t="shared" si="0"/>
        <v>1295</v>
      </c>
      <c r="J9" s="43" t="s">
        <v>227</v>
      </c>
      <c r="K9" s="77"/>
      <c r="O9" s="77"/>
    </row>
    <row r="10" spans="1:15">
      <c r="A10" s="521"/>
      <c r="B10" s="521"/>
      <c r="C10" s="521"/>
      <c r="D10" s="12" t="s">
        <v>63</v>
      </c>
      <c r="E10" s="22">
        <v>8</v>
      </c>
      <c r="F10" s="73" t="s">
        <v>268</v>
      </c>
      <c r="G10" s="1">
        <v>2500</v>
      </c>
      <c r="H10" s="1">
        <f t="shared" si="0"/>
        <v>1750</v>
      </c>
      <c r="J10" s="43" t="s">
        <v>217</v>
      </c>
      <c r="K10" s="77"/>
      <c r="L10" s="77"/>
    </row>
    <row r="11" spans="1:15">
      <c r="D11" s="12" t="s">
        <v>64</v>
      </c>
      <c r="E11" s="22">
        <v>9</v>
      </c>
      <c r="F11" s="73" t="s">
        <v>268</v>
      </c>
      <c r="G11" s="1">
        <v>1700</v>
      </c>
      <c r="H11" s="1">
        <f t="shared" si="0"/>
        <v>1190</v>
      </c>
      <c r="J11" s="43" t="s">
        <v>228</v>
      </c>
      <c r="K11" s="77"/>
      <c r="L11" s="77"/>
    </row>
    <row r="12" spans="1:15">
      <c r="A12" s="79">
        <v>1579</v>
      </c>
      <c r="B12" s="79" t="s">
        <v>289</v>
      </c>
      <c r="C12" s="2"/>
      <c r="D12" s="12" t="s">
        <v>65</v>
      </c>
      <c r="E12" s="22">
        <v>10</v>
      </c>
      <c r="F12" s="73" t="s">
        <v>268</v>
      </c>
      <c r="G12" s="1">
        <v>2500</v>
      </c>
      <c r="H12" s="1">
        <f t="shared" si="0"/>
        <v>1750</v>
      </c>
      <c r="J12" s="43" t="s">
        <v>229</v>
      </c>
    </row>
    <row r="13" spans="1:15">
      <c r="A13" s="2">
        <v>47</v>
      </c>
      <c r="B13" s="2">
        <v>0</v>
      </c>
      <c r="C13" s="78">
        <f>A13-B13</f>
        <v>47</v>
      </c>
      <c r="E13" s="22">
        <v>11</v>
      </c>
      <c r="F13" s="13"/>
      <c r="G13" s="1">
        <v>2060</v>
      </c>
      <c r="H13" s="1">
        <f t="shared" si="0"/>
        <v>1442</v>
      </c>
      <c r="J13" s="43" t="s">
        <v>230</v>
      </c>
    </row>
    <row r="14" spans="1:15">
      <c r="A14" s="2"/>
      <c r="B14" s="79" t="s">
        <v>290</v>
      </c>
      <c r="C14" s="2"/>
      <c r="E14" s="22">
        <v>12</v>
      </c>
      <c r="F14" s="13"/>
      <c r="J14" s="7" t="s">
        <v>234</v>
      </c>
    </row>
    <row r="15" spans="1:15">
      <c r="A15" s="2">
        <v>33</v>
      </c>
      <c r="B15" s="2">
        <v>1</v>
      </c>
      <c r="C15" s="78">
        <f>C13+B15</f>
        <v>48</v>
      </c>
      <c r="E15" s="22">
        <v>13</v>
      </c>
      <c r="F15" s="13"/>
      <c r="J15" s="7" t="s">
        <v>255</v>
      </c>
    </row>
    <row r="16" spans="1:15">
      <c r="A16" s="77"/>
      <c r="B16" s="79" t="s">
        <v>291</v>
      </c>
      <c r="C16" s="2" t="s">
        <v>292</v>
      </c>
      <c r="E16" s="22">
        <v>14</v>
      </c>
      <c r="F16" s="13"/>
      <c r="J16" s="43" t="s">
        <v>265</v>
      </c>
    </row>
    <row r="17" spans="1:14">
      <c r="A17" s="77">
        <f>C15-A15</f>
        <v>15</v>
      </c>
      <c r="B17" s="2">
        <v>10</v>
      </c>
      <c r="C17" s="78">
        <f>C15/B17</f>
        <v>4.8</v>
      </c>
      <c r="E17" s="22">
        <v>15</v>
      </c>
      <c r="F17" s="13"/>
      <c r="J17" s="8" t="s">
        <v>205</v>
      </c>
    </row>
    <row r="18" spans="1:14">
      <c r="A18" s="521"/>
      <c r="B18" s="521"/>
      <c r="C18" s="521"/>
      <c r="E18" s="22">
        <v>16</v>
      </c>
      <c r="F18" s="13"/>
      <c r="K18" s="2" t="s">
        <v>329</v>
      </c>
      <c r="L18" s="2">
        <v>99</v>
      </c>
      <c r="M18" s="2">
        <v>168</v>
      </c>
      <c r="N18" s="2">
        <f>M18-L18</f>
        <v>69</v>
      </c>
    </row>
    <row r="19" spans="1:14">
      <c r="A19" s="79" t="s">
        <v>294</v>
      </c>
      <c r="B19" s="94" t="s">
        <v>293</v>
      </c>
      <c r="C19" s="79" t="s">
        <v>295</v>
      </c>
      <c r="E19" s="22">
        <v>17</v>
      </c>
      <c r="F19" s="13"/>
      <c r="L19" s="2">
        <v>164</v>
      </c>
      <c r="M19" s="2">
        <v>164</v>
      </c>
      <c r="N19" s="2">
        <f>M19-L19</f>
        <v>0</v>
      </c>
    </row>
    <row r="20" spans="1:14">
      <c r="A20" s="2">
        <v>19</v>
      </c>
      <c r="B20" s="2">
        <v>22</v>
      </c>
      <c r="C20" s="2"/>
      <c r="E20" s="22">
        <v>18</v>
      </c>
      <c r="F20" s="13"/>
      <c r="L20" s="2">
        <v>192</v>
      </c>
      <c r="M20" s="2">
        <v>192</v>
      </c>
      <c r="N20" s="2">
        <f>M20-L20</f>
        <v>0</v>
      </c>
    </row>
    <row r="21" spans="1:14">
      <c r="A21" s="78">
        <f>A20*100</f>
        <v>1900</v>
      </c>
      <c r="B21" s="78">
        <f>B20*75</f>
        <v>1650</v>
      </c>
      <c r="C21" s="78">
        <f>A21+B21</f>
        <v>3550</v>
      </c>
      <c r="E21" s="22">
        <v>19</v>
      </c>
      <c r="F21" s="13"/>
    </row>
    <row r="22" spans="1:14">
      <c r="A22" s="79" t="s">
        <v>296</v>
      </c>
      <c r="B22" s="79"/>
      <c r="C22" s="79"/>
      <c r="E22" s="22">
        <v>20</v>
      </c>
      <c r="F22" s="13"/>
    </row>
    <row r="23" spans="1:14">
      <c r="A23" s="2">
        <v>5</v>
      </c>
      <c r="B23" s="2">
        <v>10</v>
      </c>
      <c r="C23" s="2"/>
      <c r="E23" s="22">
        <v>21</v>
      </c>
      <c r="F23" s="13"/>
    </row>
    <row r="24" spans="1:14">
      <c r="A24" s="78">
        <f>A23*100</f>
        <v>500</v>
      </c>
      <c r="B24" s="78">
        <f>B23*75</f>
        <v>750</v>
      </c>
      <c r="C24" s="78">
        <f>C21+A24+B24</f>
        <v>4800</v>
      </c>
      <c r="E24" s="22"/>
      <c r="F24" s="13"/>
    </row>
    <row r="25" spans="1:14">
      <c r="A25" s="77" t="s">
        <v>297</v>
      </c>
      <c r="C25" s="77"/>
      <c r="E25" s="22"/>
      <c r="F25" s="13"/>
    </row>
    <row r="26" spans="1:14">
      <c r="E26" s="22"/>
      <c r="F26" s="13"/>
    </row>
    <row r="27" spans="1:14">
      <c r="E27" s="22"/>
      <c r="F27" s="13"/>
    </row>
    <row r="28" spans="1:14">
      <c r="E28" s="22"/>
    </row>
  </sheetData>
  <mergeCells count="9">
    <mergeCell ref="A1:C2"/>
    <mergeCell ref="A3:B4"/>
    <mergeCell ref="A5:C5"/>
    <mergeCell ref="A6:C6"/>
    <mergeCell ref="A18:C18"/>
    <mergeCell ref="A7:C7"/>
    <mergeCell ref="A8:C8"/>
    <mergeCell ref="A9:C9"/>
    <mergeCell ref="A10:C10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23"/>
  <sheetViews>
    <sheetView zoomScale="90" zoomScaleNormal="90" workbookViewId="0">
      <selection activeCell="AB23" sqref="Z23:AB23"/>
    </sheetView>
  </sheetViews>
  <sheetFormatPr defaultRowHeight="14.25" customHeight="1"/>
  <cols>
    <col min="1" max="1" width="10.125" style="77" customWidth="1"/>
    <col min="2" max="2" width="10" style="77" customWidth="1"/>
    <col min="3" max="4" width="4.75" style="77" customWidth="1"/>
    <col min="5" max="5" width="10" style="77" customWidth="1"/>
    <col min="6" max="6" width="4.625" style="77" customWidth="1"/>
    <col min="7" max="7" width="4.5" style="77" customWidth="1"/>
    <col min="8" max="8" width="10.125" style="77" customWidth="1"/>
    <col min="9" max="10" width="4.75" style="77" customWidth="1"/>
    <col min="11" max="11" width="10" style="77" customWidth="1"/>
    <col min="12" max="13" width="4.75" style="77" customWidth="1"/>
    <col min="14" max="14" width="10.125" style="77" customWidth="1"/>
    <col min="15" max="15" width="4.75" style="8" customWidth="1"/>
    <col min="16" max="16" width="4.75" style="200" customWidth="1"/>
    <col min="17" max="17" width="10.125" style="77" customWidth="1"/>
    <col min="18" max="18" width="4.75" style="77" customWidth="1"/>
    <col min="19" max="19" width="4.75" style="171" customWidth="1"/>
    <col min="20" max="20" width="10.125" style="77" customWidth="1"/>
    <col min="21" max="21" width="4.75" style="77" customWidth="1"/>
    <col min="22" max="22" width="4.875" style="171" customWidth="1"/>
    <col min="23" max="23" width="10.125" style="77" customWidth="1"/>
    <col min="24" max="24" width="4.75" style="77" customWidth="1"/>
    <col min="25" max="25" width="4.75" style="171" customWidth="1"/>
    <col min="26" max="26" width="10.125" style="99" customWidth="1"/>
    <col min="27" max="28" width="4.75" style="77" customWidth="1"/>
    <col min="29" max="29" width="10.125" style="77" customWidth="1"/>
    <col min="30" max="31" width="4.75" style="77" customWidth="1"/>
    <col min="32" max="32" width="10.125" style="77" customWidth="1"/>
    <col min="33" max="34" width="4.875" style="77" customWidth="1"/>
    <col min="35" max="35" width="10.125" style="77" customWidth="1"/>
    <col min="36" max="37" width="4.75" style="77" customWidth="1"/>
    <col min="38" max="16384" width="9" style="77"/>
  </cols>
  <sheetData>
    <row r="1" spans="1:43" ht="14.25" customHeight="1">
      <c r="A1" s="132" t="s">
        <v>8</v>
      </c>
      <c r="B1" s="95" t="s">
        <v>114</v>
      </c>
      <c r="C1" s="95">
        <v>1582</v>
      </c>
      <c r="D1" s="147" t="s">
        <v>238</v>
      </c>
      <c r="E1" s="2" t="s">
        <v>190</v>
      </c>
      <c r="F1" s="2">
        <v>1625</v>
      </c>
      <c r="G1" s="2" t="s">
        <v>405</v>
      </c>
      <c r="H1" s="11" t="s">
        <v>454</v>
      </c>
      <c r="I1" s="11" t="s">
        <v>455</v>
      </c>
      <c r="J1" s="11" t="s">
        <v>456</v>
      </c>
      <c r="K1" s="11" t="s">
        <v>544</v>
      </c>
      <c r="L1" s="11">
        <v>1609</v>
      </c>
      <c r="M1" s="11" t="s">
        <v>545</v>
      </c>
      <c r="N1" s="165" t="s">
        <v>603</v>
      </c>
      <c r="O1" s="11">
        <v>1604</v>
      </c>
      <c r="P1" s="210" t="s">
        <v>605</v>
      </c>
      <c r="Q1" s="165" t="s">
        <v>712</v>
      </c>
      <c r="R1" s="11">
        <v>1637</v>
      </c>
      <c r="S1" s="190" t="s">
        <v>716</v>
      </c>
      <c r="T1" s="165" t="s">
        <v>761</v>
      </c>
      <c r="U1" s="11" t="s">
        <v>762</v>
      </c>
      <c r="V1" s="190" t="s">
        <v>763</v>
      </c>
      <c r="W1" s="2" t="s">
        <v>807</v>
      </c>
      <c r="X1" s="2" t="s">
        <v>808</v>
      </c>
      <c r="Y1" s="198" t="s">
        <v>809</v>
      </c>
      <c r="Z1" s="166" t="s">
        <v>859</v>
      </c>
      <c r="AA1" s="196">
        <v>1622</v>
      </c>
      <c r="AB1" s="210" t="s">
        <v>860</v>
      </c>
      <c r="AF1" s="165" t="s">
        <v>529</v>
      </c>
      <c r="AG1" s="11">
        <v>1589</v>
      </c>
      <c r="AH1" s="206" t="s">
        <v>602</v>
      </c>
      <c r="AO1" s="81" t="s">
        <v>378</v>
      </c>
      <c r="AP1" s="81">
        <v>1583</v>
      </c>
      <c r="AQ1" s="143" t="s">
        <v>394</v>
      </c>
    </row>
    <row r="2" spans="1:43" ht="14.25" customHeight="1">
      <c r="A2" s="132" t="s">
        <v>13</v>
      </c>
      <c r="B2" s="95" t="s">
        <v>386</v>
      </c>
      <c r="C2" s="95">
        <v>1582</v>
      </c>
      <c r="D2" s="147" t="s">
        <v>238</v>
      </c>
      <c r="E2" s="11" t="s">
        <v>441</v>
      </c>
      <c r="F2" s="11">
        <v>1584</v>
      </c>
      <c r="G2" s="149" t="s">
        <v>238</v>
      </c>
      <c r="H2" s="11" t="s">
        <v>457</v>
      </c>
      <c r="I2" s="11">
        <v>1590</v>
      </c>
      <c r="J2" s="11" t="s">
        <v>458</v>
      </c>
      <c r="K2" s="11" t="s">
        <v>546</v>
      </c>
      <c r="L2" s="11">
        <v>1615</v>
      </c>
      <c r="M2" s="11" t="s">
        <v>545</v>
      </c>
      <c r="N2" s="165" t="s">
        <v>604</v>
      </c>
      <c r="O2" s="11">
        <v>1627</v>
      </c>
      <c r="P2" s="190" t="s">
        <v>606</v>
      </c>
      <c r="Q2" s="165" t="s">
        <v>717</v>
      </c>
      <c r="R2" s="11">
        <v>1589</v>
      </c>
      <c r="S2" s="190" t="s">
        <v>730</v>
      </c>
      <c r="T2" s="165" t="s">
        <v>786</v>
      </c>
      <c r="U2" s="11">
        <v>1581</v>
      </c>
      <c r="V2" s="205" t="s">
        <v>698</v>
      </c>
      <c r="W2" s="166" t="s">
        <v>836</v>
      </c>
      <c r="X2" s="2">
        <v>1592</v>
      </c>
      <c r="Y2" s="198" t="s">
        <v>820</v>
      </c>
      <c r="Z2" s="166" t="s">
        <v>890</v>
      </c>
      <c r="AA2" s="197">
        <v>1592</v>
      </c>
      <c r="AB2" s="196" t="s">
        <v>867</v>
      </c>
      <c r="AF2" s="11" t="s">
        <v>432</v>
      </c>
      <c r="AG2" s="11">
        <v>1590</v>
      </c>
      <c r="AH2" s="206" t="s">
        <v>602</v>
      </c>
      <c r="AO2" s="81" t="s">
        <v>382</v>
      </c>
      <c r="AP2" s="81">
        <v>1584</v>
      </c>
      <c r="AQ2" s="143" t="s">
        <v>394</v>
      </c>
    </row>
    <row r="3" spans="1:43" ht="14.25" customHeight="1">
      <c r="A3" s="92" t="s">
        <v>266</v>
      </c>
      <c r="B3" s="95" t="s">
        <v>370</v>
      </c>
      <c r="C3" s="95">
        <v>1582</v>
      </c>
      <c r="D3" s="147" t="s">
        <v>238</v>
      </c>
      <c r="E3" s="2" t="s">
        <v>409</v>
      </c>
      <c r="F3" s="2">
        <v>1585</v>
      </c>
      <c r="G3" s="2" t="s">
        <v>49</v>
      </c>
      <c r="H3" s="11" t="s">
        <v>459</v>
      </c>
      <c r="I3" s="11">
        <v>1631</v>
      </c>
      <c r="J3" s="11" t="s">
        <v>460</v>
      </c>
      <c r="K3" s="11" t="s">
        <v>547</v>
      </c>
      <c r="L3" s="11">
        <v>1635</v>
      </c>
      <c r="M3" s="11" t="s">
        <v>548</v>
      </c>
      <c r="N3" s="165" t="s">
        <v>607</v>
      </c>
      <c r="O3" s="11">
        <v>1607</v>
      </c>
      <c r="P3" s="210" t="s">
        <v>635</v>
      </c>
      <c r="Q3" s="165" t="s">
        <v>715</v>
      </c>
      <c r="R3" s="11">
        <v>1597</v>
      </c>
      <c r="S3" s="190" t="s">
        <v>610</v>
      </c>
      <c r="T3" s="165" t="s">
        <v>783</v>
      </c>
      <c r="U3" s="11">
        <v>1586</v>
      </c>
      <c r="V3" s="205" t="s">
        <v>698</v>
      </c>
      <c r="W3" s="166" t="s">
        <v>833</v>
      </c>
      <c r="X3" s="2">
        <v>1592</v>
      </c>
      <c r="Y3" s="198" t="s">
        <v>820</v>
      </c>
      <c r="Z3" s="166" t="s">
        <v>866</v>
      </c>
      <c r="AA3" s="217">
        <v>1592</v>
      </c>
      <c r="AB3" s="196" t="s">
        <v>867</v>
      </c>
      <c r="AC3" s="77" t="s">
        <v>619</v>
      </c>
      <c r="AD3" s="77" t="s">
        <v>620</v>
      </c>
      <c r="AE3" s="171"/>
      <c r="AF3" s="165" t="s">
        <v>572</v>
      </c>
      <c r="AG3" s="11">
        <v>1590</v>
      </c>
      <c r="AH3" s="206" t="s">
        <v>602</v>
      </c>
      <c r="AO3" s="81" t="s">
        <v>380</v>
      </c>
      <c r="AP3" s="81">
        <v>1584</v>
      </c>
      <c r="AQ3" s="143" t="s">
        <v>394</v>
      </c>
    </row>
    <row r="4" spans="1:43" ht="14.25" customHeight="1">
      <c r="A4" s="132" t="s">
        <v>263</v>
      </c>
      <c r="B4" s="95" t="s">
        <v>255</v>
      </c>
      <c r="C4" s="95">
        <v>1583</v>
      </c>
      <c r="D4" s="95" t="s">
        <v>49</v>
      </c>
      <c r="E4" s="2" t="s">
        <v>415</v>
      </c>
      <c r="F4" s="2">
        <v>1585</v>
      </c>
      <c r="G4" s="2" t="s">
        <v>416</v>
      </c>
      <c r="H4" s="11" t="s">
        <v>461</v>
      </c>
      <c r="I4" s="11">
        <v>1597</v>
      </c>
      <c r="J4" s="11" t="s">
        <v>462</v>
      </c>
      <c r="K4" s="11" t="s">
        <v>549</v>
      </c>
      <c r="L4" s="11">
        <v>1603</v>
      </c>
      <c r="M4" s="11" t="s">
        <v>548</v>
      </c>
      <c r="N4" s="165" t="s">
        <v>608</v>
      </c>
      <c r="O4" s="11">
        <v>1623</v>
      </c>
      <c r="P4" s="190" t="s">
        <v>610</v>
      </c>
      <c r="Q4" s="165" t="s">
        <v>729</v>
      </c>
      <c r="R4" s="11">
        <v>1600</v>
      </c>
      <c r="S4" s="190" t="s">
        <v>723</v>
      </c>
      <c r="T4" s="165" t="s">
        <v>770</v>
      </c>
      <c r="U4" s="11">
        <v>1593</v>
      </c>
      <c r="V4" s="190" t="s">
        <v>610</v>
      </c>
      <c r="W4" s="166" t="s">
        <v>825</v>
      </c>
      <c r="X4" s="2">
        <v>1592</v>
      </c>
      <c r="Y4" s="219" t="s">
        <v>826</v>
      </c>
      <c r="Z4" s="166" t="s">
        <v>902</v>
      </c>
      <c r="AA4" s="197">
        <v>1593</v>
      </c>
      <c r="AB4" s="196" t="s">
        <v>867</v>
      </c>
      <c r="AC4" s="77" t="s">
        <v>621</v>
      </c>
      <c r="AD4" s="201" t="s">
        <v>624</v>
      </c>
      <c r="AE4" s="171"/>
      <c r="AF4" s="11" t="s">
        <v>335</v>
      </c>
      <c r="AG4" s="11">
        <v>1590</v>
      </c>
      <c r="AH4" s="206" t="s">
        <v>694</v>
      </c>
      <c r="AO4" s="141" t="s">
        <v>297</v>
      </c>
      <c r="AP4" s="141">
        <v>1583</v>
      </c>
      <c r="AQ4" s="144" t="s">
        <v>402</v>
      </c>
    </row>
    <row r="5" spans="1:43" ht="14.25" customHeight="1">
      <c r="A5" s="132" t="s">
        <v>264</v>
      </c>
      <c r="B5" s="95" t="s">
        <v>361</v>
      </c>
      <c r="C5" s="95">
        <v>1583</v>
      </c>
      <c r="D5" s="95" t="s">
        <v>49</v>
      </c>
      <c r="E5" s="2" t="s">
        <v>417</v>
      </c>
      <c r="F5" s="2">
        <v>1585</v>
      </c>
      <c r="G5" s="2" t="s">
        <v>49</v>
      </c>
      <c r="H5" s="11" t="s">
        <v>463</v>
      </c>
      <c r="I5" s="11">
        <v>1598</v>
      </c>
      <c r="J5" s="11" t="s">
        <v>458</v>
      </c>
      <c r="K5" s="11" t="s">
        <v>550</v>
      </c>
      <c r="L5" s="11">
        <v>1603</v>
      </c>
      <c r="M5" s="11" t="s">
        <v>540</v>
      </c>
      <c r="N5" s="165" t="s">
        <v>611</v>
      </c>
      <c r="O5" s="11">
        <v>1638</v>
      </c>
      <c r="P5" s="190" t="s">
        <v>613</v>
      </c>
      <c r="Q5" s="165" t="s">
        <v>745</v>
      </c>
      <c r="R5" s="11">
        <v>1600</v>
      </c>
      <c r="S5" s="190" t="s">
        <v>610</v>
      </c>
      <c r="T5" s="165" t="s">
        <v>777</v>
      </c>
      <c r="U5" s="11">
        <v>1593</v>
      </c>
      <c r="V5" s="190" t="s">
        <v>610</v>
      </c>
      <c r="W5" s="166" t="s">
        <v>821</v>
      </c>
      <c r="X5" s="2">
        <v>1593</v>
      </c>
      <c r="Y5" s="219" t="s">
        <v>822</v>
      </c>
      <c r="Z5" s="166" t="s">
        <v>864</v>
      </c>
      <c r="AA5" s="217">
        <v>1593</v>
      </c>
      <c r="AB5" s="196" t="s">
        <v>865</v>
      </c>
      <c r="AC5" s="77" t="s">
        <v>622</v>
      </c>
      <c r="AD5" s="77" t="s">
        <v>625</v>
      </c>
      <c r="AE5" s="171"/>
      <c r="AF5" s="11" t="s">
        <v>485</v>
      </c>
      <c r="AG5" s="11">
        <v>1591</v>
      </c>
      <c r="AH5" s="206" t="s">
        <v>602</v>
      </c>
      <c r="AO5" s="141" t="s">
        <v>371</v>
      </c>
      <c r="AP5" s="141">
        <v>1584</v>
      </c>
      <c r="AQ5" s="144" t="s">
        <v>402</v>
      </c>
    </row>
    <row r="6" spans="1:43" ht="14.25" customHeight="1">
      <c r="A6" s="133" t="s">
        <v>259</v>
      </c>
      <c r="B6" s="95" t="s">
        <v>387</v>
      </c>
      <c r="C6" s="95">
        <v>1583</v>
      </c>
      <c r="D6" s="95" t="s">
        <v>49</v>
      </c>
      <c r="E6" s="11" t="s">
        <v>443</v>
      </c>
      <c r="F6" s="11">
        <v>1585</v>
      </c>
      <c r="G6" s="11" t="s">
        <v>416</v>
      </c>
      <c r="H6" s="11" t="s">
        <v>464</v>
      </c>
      <c r="I6" s="11">
        <v>1603</v>
      </c>
      <c r="J6" s="11" t="s">
        <v>460</v>
      </c>
      <c r="K6" s="11" t="s">
        <v>551</v>
      </c>
      <c r="L6" s="11">
        <v>1602</v>
      </c>
      <c r="M6" s="11" t="s">
        <v>552</v>
      </c>
      <c r="N6" s="165" t="s">
        <v>614</v>
      </c>
      <c r="O6" s="11">
        <v>1608</v>
      </c>
      <c r="P6" s="190" t="s">
        <v>613</v>
      </c>
      <c r="Q6" s="165" t="s">
        <v>738</v>
      </c>
      <c r="R6" s="11">
        <v>1601</v>
      </c>
      <c r="S6" s="190" t="s">
        <v>723</v>
      </c>
      <c r="T6" s="165" t="s">
        <v>792</v>
      </c>
      <c r="U6" s="11">
        <v>1593</v>
      </c>
      <c r="V6" s="190" t="s">
        <v>612</v>
      </c>
      <c r="W6" s="166" t="s">
        <v>847</v>
      </c>
      <c r="X6" s="2">
        <v>1593</v>
      </c>
      <c r="Y6" s="198" t="s">
        <v>848</v>
      </c>
      <c r="Z6" s="166" t="s">
        <v>886</v>
      </c>
      <c r="AA6" s="197">
        <v>1593</v>
      </c>
      <c r="AB6" s="196" t="s">
        <v>865</v>
      </c>
      <c r="AC6" s="77" t="s">
        <v>623</v>
      </c>
      <c r="AD6" s="77">
        <v>6</v>
      </c>
      <c r="AE6" s="171"/>
      <c r="AF6" s="11" t="s">
        <v>431</v>
      </c>
      <c r="AG6" s="11">
        <v>1591</v>
      </c>
      <c r="AH6" s="206" t="s">
        <v>602</v>
      </c>
      <c r="AO6" s="154" t="s">
        <v>360</v>
      </c>
      <c r="AP6" s="141">
        <v>1584</v>
      </c>
      <c r="AQ6" s="155" t="s">
        <v>402</v>
      </c>
    </row>
    <row r="7" spans="1:43" ht="14.25" customHeight="1">
      <c r="A7" s="102" t="s">
        <v>14</v>
      </c>
      <c r="B7" s="95" t="s">
        <v>388</v>
      </c>
      <c r="C7" s="95">
        <v>1585</v>
      </c>
      <c r="D7" s="95" t="s">
        <v>49</v>
      </c>
      <c r="E7" s="11" t="s">
        <v>430</v>
      </c>
      <c r="F7" s="11">
        <v>1586</v>
      </c>
      <c r="G7" s="11" t="s">
        <v>416</v>
      </c>
      <c r="H7" s="11" t="s">
        <v>465</v>
      </c>
      <c r="I7" s="11">
        <v>1607</v>
      </c>
      <c r="J7" s="11" t="s">
        <v>462</v>
      </c>
      <c r="K7" s="165" t="s">
        <v>553</v>
      </c>
      <c r="L7" s="11">
        <v>1599</v>
      </c>
      <c r="M7" s="11" t="s">
        <v>548</v>
      </c>
      <c r="N7" s="165" t="s">
        <v>615</v>
      </c>
      <c r="O7" s="11">
        <v>1591</v>
      </c>
      <c r="P7" s="190" t="s">
        <v>695</v>
      </c>
      <c r="Q7" s="165" t="s">
        <v>751</v>
      </c>
      <c r="R7" s="11">
        <v>1602</v>
      </c>
      <c r="S7" s="190" t="s">
        <v>610</v>
      </c>
      <c r="T7" s="165" t="s">
        <v>790</v>
      </c>
      <c r="U7" s="11">
        <v>1598</v>
      </c>
      <c r="V7" s="190" t="s">
        <v>723</v>
      </c>
      <c r="W7" s="166" t="s">
        <v>855</v>
      </c>
      <c r="X7" s="2">
        <v>1594</v>
      </c>
      <c r="Y7" s="198" t="s">
        <v>856</v>
      </c>
      <c r="Z7" s="166" t="s">
        <v>887</v>
      </c>
      <c r="AA7" s="197">
        <v>1593</v>
      </c>
      <c r="AB7" s="196" t="s">
        <v>865</v>
      </c>
      <c r="AF7" s="11" t="s">
        <v>509</v>
      </c>
      <c r="AG7" s="11">
        <v>1591</v>
      </c>
      <c r="AH7" s="206" t="s">
        <v>602</v>
      </c>
      <c r="AO7" s="142" t="s">
        <v>390</v>
      </c>
      <c r="AP7" s="9">
        <v>1587</v>
      </c>
      <c r="AQ7" s="145" t="s">
        <v>401</v>
      </c>
    </row>
    <row r="8" spans="1:43" ht="14.25" customHeight="1">
      <c r="A8" s="132" t="s">
        <v>17</v>
      </c>
      <c r="B8" s="95" t="s">
        <v>389</v>
      </c>
      <c r="C8" s="95">
        <v>1583</v>
      </c>
      <c r="D8" s="95" t="s">
        <v>49</v>
      </c>
      <c r="E8" s="11" t="s">
        <v>437</v>
      </c>
      <c r="F8" s="11">
        <v>1586</v>
      </c>
      <c r="G8" s="11" t="s">
        <v>416</v>
      </c>
      <c r="H8" s="11" t="s">
        <v>466</v>
      </c>
      <c r="I8" s="11">
        <v>1597</v>
      </c>
      <c r="J8" s="11" t="s">
        <v>467</v>
      </c>
      <c r="K8" s="165" t="s">
        <v>554</v>
      </c>
      <c r="L8" s="11">
        <v>1628</v>
      </c>
      <c r="M8" s="11" t="s">
        <v>548</v>
      </c>
      <c r="N8" s="165" t="s">
        <v>616</v>
      </c>
      <c r="O8" s="11">
        <v>1597</v>
      </c>
      <c r="P8" s="190" t="s">
        <v>612</v>
      </c>
      <c r="Q8" s="165" t="s">
        <v>740</v>
      </c>
      <c r="R8" s="11">
        <v>1602</v>
      </c>
      <c r="S8" s="190" t="s">
        <v>610</v>
      </c>
      <c r="T8" s="165" t="s">
        <v>793</v>
      </c>
      <c r="U8" s="11">
        <v>1598</v>
      </c>
      <c r="V8" s="190" t="s">
        <v>723</v>
      </c>
      <c r="W8" s="166" t="s">
        <v>829</v>
      </c>
      <c r="X8" s="2">
        <v>1595</v>
      </c>
      <c r="Y8" s="198" t="s">
        <v>820</v>
      </c>
      <c r="Z8" s="166" t="s">
        <v>903</v>
      </c>
      <c r="AA8" s="197">
        <v>1595</v>
      </c>
      <c r="AB8" s="196" t="s">
        <v>820</v>
      </c>
      <c r="AF8" s="11" t="s">
        <v>478</v>
      </c>
      <c r="AG8" s="11">
        <v>1591</v>
      </c>
      <c r="AH8" s="206" t="s">
        <v>602</v>
      </c>
      <c r="AO8" s="142" t="s">
        <v>234</v>
      </c>
      <c r="AP8" s="9">
        <v>1586</v>
      </c>
      <c r="AQ8" s="145" t="s">
        <v>401</v>
      </c>
    </row>
    <row r="9" spans="1:43" ht="14.25" customHeight="1">
      <c r="A9" s="132" t="s">
        <v>52</v>
      </c>
      <c r="B9" s="95" t="s">
        <v>369</v>
      </c>
      <c r="C9" s="95">
        <v>1584</v>
      </c>
      <c r="D9" s="95" t="s">
        <v>49</v>
      </c>
      <c r="E9" s="11" t="s">
        <v>439</v>
      </c>
      <c r="F9" s="11">
        <v>1586</v>
      </c>
      <c r="G9" s="11" t="s">
        <v>49</v>
      </c>
      <c r="H9" s="11" t="s">
        <v>234</v>
      </c>
      <c r="I9" s="11">
        <v>1586</v>
      </c>
      <c r="J9" s="207" t="s">
        <v>468</v>
      </c>
      <c r="K9" s="165" t="s">
        <v>555</v>
      </c>
      <c r="L9" s="11">
        <v>1593</v>
      </c>
      <c r="M9" s="11" t="s">
        <v>540</v>
      </c>
      <c r="N9" s="165" t="s">
        <v>617</v>
      </c>
      <c r="O9" s="11">
        <v>1593</v>
      </c>
      <c r="P9" s="190" t="s">
        <v>631</v>
      </c>
      <c r="Q9" s="165" t="s">
        <v>758</v>
      </c>
      <c r="R9" s="11">
        <v>1602</v>
      </c>
      <c r="S9" s="190" t="s">
        <v>610</v>
      </c>
      <c r="T9" s="165" t="s">
        <v>768</v>
      </c>
      <c r="U9" s="11">
        <v>1601</v>
      </c>
      <c r="V9" s="190" t="s">
        <v>606</v>
      </c>
      <c r="W9" s="166" t="s">
        <v>845</v>
      </c>
      <c r="X9" s="2">
        <v>1595</v>
      </c>
      <c r="Y9" s="198" t="s">
        <v>820</v>
      </c>
      <c r="Z9" s="166" t="s">
        <v>879</v>
      </c>
      <c r="AA9" s="197">
        <v>1597</v>
      </c>
      <c r="AB9" s="196" t="s">
        <v>811</v>
      </c>
      <c r="AF9" s="11" t="s">
        <v>510</v>
      </c>
      <c r="AG9" s="11">
        <v>1591</v>
      </c>
      <c r="AH9" s="206" t="s">
        <v>602</v>
      </c>
      <c r="AO9" s="142" t="s">
        <v>358</v>
      </c>
      <c r="AP9" s="9">
        <v>1586</v>
      </c>
      <c r="AQ9" s="145" t="s">
        <v>401</v>
      </c>
    </row>
    <row r="10" spans="1:43" ht="14.25" customHeight="1">
      <c r="A10" s="132" t="s">
        <v>192</v>
      </c>
      <c r="B10" s="95" t="s">
        <v>372</v>
      </c>
      <c r="C10" s="95">
        <v>1584</v>
      </c>
      <c r="D10" s="95" t="s">
        <v>49</v>
      </c>
      <c r="E10" s="2" t="s">
        <v>435</v>
      </c>
      <c r="F10" s="2">
        <v>1587</v>
      </c>
      <c r="G10" s="11" t="s">
        <v>401</v>
      </c>
      <c r="H10" s="11" t="s">
        <v>357</v>
      </c>
      <c r="I10" s="11">
        <v>1587</v>
      </c>
      <c r="J10" s="107" t="s">
        <v>394</v>
      </c>
      <c r="K10" s="165" t="s">
        <v>556</v>
      </c>
      <c r="L10" s="11">
        <v>1636</v>
      </c>
      <c r="M10" s="11" t="s">
        <v>548</v>
      </c>
      <c r="N10" s="165" t="s">
        <v>627</v>
      </c>
      <c r="O10" s="11">
        <v>1595</v>
      </c>
      <c r="P10" s="190" t="s">
        <v>632</v>
      </c>
      <c r="Q10" s="165" t="s">
        <v>737</v>
      </c>
      <c r="R10" s="11">
        <v>1603</v>
      </c>
      <c r="S10" s="190" t="s">
        <v>723</v>
      </c>
      <c r="T10" s="165" t="s">
        <v>775</v>
      </c>
      <c r="U10" s="11">
        <v>1601</v>
      </c>
      <c r="V10" s="190" t="s">
        <v>610</v>
      </c>
      <c r="W10" s="166" t="s">
        <v>828</v>
      </c>
      <c r="X10" s="2">
        <v>1596</v>
      </c>
      <c r="Y10" s="198" t="s">
        <v>820</v>
      </c>
      <c r="Z10" s="166" t="s">
        <v>904</v>
      </c>
      <c r="AA10" s="197">
        <v>1598</v>
      </c>
      <c r="AB10" s="197" t="s">
        <v>813</v>
      </c>
      <c r="AF10" s="11" t="s">
        <v>501</v>
      </c>
      <c r="AG10" s="11">
        <v>1591</v>
      </c>
      <c r="AH10" s="206" t="s">
        <v>602</v>
      </c>
      <c r="AO10" s="142" t="s">
        <v>357</v>
      </c>
      <c r="AP10" s="9">
        <v>1587</v>
      </c>
      <c r="AQ10" s="145" t="s">
        <v>401</v>
      </c>
    </row>
    <row r="11" spans="1:43" ht="14.25" customHeight="1">
      <c r="A11" s="132" t="s">
        <v>53</v>
      </c>
      <c r="B11" s="95" t="s">
        <v>379</v>
      </c>
      <c r="C11" s="95">
        <v>1584</v>
      </c>
      <c r="D11" s="95" t="s">
        <v>49</v>
      </c>
      <c r="E11" s="11" t="s">
        <v>411</v>
      </c>
      <c r="F11" s="11">
        <v>1587</v>
      </c>
      <c r="G11" s="11" t="s">
        <v>401</v>
      </c>
      <c r="H11" s="11" t="s">
        <v>469</v>
      </c>
      <c r="I11" s="11">
        <v>1595</v>
      </c>
      <c r="J11" s="11" t="s">
        <v>467</v>
      </c>
      <c r="K11" s="165" t="s">
        <v>557</v>
      </c>
      <c r="L11" s="11">
        <v>1603</v>
      </c>
      <c r="M11" s="11" t="s">
        <v>552</v>
      </c>
      <c r="N11" s="165" t="s">
        <v>628</v>
      </c>
      <c r="O11" s="11">
        <v>1641</v>
      </c>
      <c r="P11" s="190" t="s">
        <v>612</v>
      </c>
      <c r="Q11" s="165" t="s">
        <v>757</v>
      </c>
      <c r="R11" s="11">
        <v>1603</v>
      </c>
      <c r="S11" s="190" t="s">
        <v>723</v>
      </c>
      <c r="T11" s="165" t="s">
        <v>773</v>
      </c>
      <c r="U11" s="11">
        <v>1601</v>
      </c>
      <c r="V11" s="190" t="s">
        <v>606</v>
      </c>
      <c r="W11" s="166" t="s">
        <v>831</v>
      </c>
      <c r="X11" s="2">
        <v>1596</v>
      </c>
      <c r="Y11" s="198" t="s">
        <v>820</v>
      </c>
      <c r="Z11" s="166" t="s">
        <v>882</v>
      </c>
      <c r="AA11" s="197">
        <v>1599</v>
      </c>
      <c r="AB11" s="197" t="s">
        <v>813</v>
      </c>
      <c r="AF11" s="165" t="s">
        <v>615</v>
      </c>
      <c r="AG11" s="11">
        <v>1591</v>
      </c>
      <c r="AH11" s="206" t="s">
        <v>695</v>
      </c>
      <c r="AO11" s="160" t="s">
        <v>376</v>
      </c>
      <c r="AP11" s="160">
        <v>1595</v>
      </c>
      <c r="AQ11" s="161" t="s">
        <v>395</v>
      </c>
    </row>
    <row r="12" spans="1:43" ht="14.25" customHeight="1">
      <c r="A12" s="132" t="s">
        <v>288</v>
      </c>
      <c r="B12" s="95" t="s">
        <v>381</v>
      </c>
      <c r="C12" s="95">
        <v>1584</v>
      </c>
      <c r="D12" s="95" t="s">
        <v>49</v>
      </c>
      <c r="E12" s="11" t="s">
        <v>412</v>
      </c>
      <c r="F12" s="11">
        <v>1588</v>
      </c>
      <c r="G12" s="11" t="s">
        <v>49</v>
      </c>
      <c r="H12" s="11" t="s">
        <v>470</v>
      </c>
      <c r="I12" s="11">
        <v>1597</v>
      </c>
      <c r="J12" s="11" t="s">
        <v>462</v>
      </c>
      <c r="K12" s="165" t="s">
        <v>558</v>
      </c>
      <c r="L12" s="11">
        <v>1588</v>
      </c>
      <c r="M12" s="11" t="s">
        <v>559</v>
      </c>
      <c r="N12" s="165" t="s">
        <v>629</v>
      </c>
      <c r="O12" s="11">
        <v>1596</v>
      </c>
      <c r="P12" s="190" t="s">
        <v>633</v>
      </c>
      <c r="Q12" s="165" t="s">
        <v>714</v>
      </c>
      <c r="R12" s="11">
        <v>1604</v>
      </c>
      <c r="S12" s="190" t="s">
        <v>606</v>
      </c>
      <c r="T12" s="165" t="s">
        <v>797</v>
      </c>
      <c r="U12" s="11">
        <v>1601</v>
      </c>
      <c r="V12" s="190" t="s">
        <v>613</v>
      </c>
      <c r="W12" s="166" t="s">
        <v>857</v>
      </c>
      <c r="X12" s="2">
        <v>1597</v>
      </c>
      <c r="Y12" s="198" t="s">
        <v>813</v>
      </c>
      <c r="Z12" s="166" t="s">
        <v>883</v>
      </c>
      <c r="AA12" s="197">
        <v>1600</v>
      </c>
      <c r="AB12" s="196" t="s">
        <v>820</v>
      </c>
      <c r="AF12" s="77">
        <v>11</v>
      </c>
      <c r="AO12" s="160" t="s">
        <v>375</v>
      </c>
      <c r="AP12" s="160">
        <v>1598</v>
      </c>
      <c r="AQ12" s="161" t="s">
        <v>395</v>
      </c>
    </row>
    <row r="13" spans="1:43" ht="14.25" customHeight="1">
      <c r="A13" s="132" t="s">
        <v>258</v>
      </c>
      <c r="B13" s="95" t="s">
        <v>329</v>
      </c>
      <c r="C13" s="95">
        <v>1584</v>
      </c>
      <c r="D13" s="95" t="s">
        <v>49</v>
      </c>
      <c r="E13" s="11" t="s">
        <v>420</v>
      </c>
      <c r="F13" s="11">
        <v>1588</v>
      </c>
      <c r="G13" s="11" t="s">
        <v>401</v>
      </c>
      <c r="H13" s="11" t="s">
        <v>471</v>
      </c>
      <c r="I13" s="11">
        <v>1597</v>
      </c>
      <c r="J13" s="11" t="s">
        <v>467</v>
      </c>
      <c r="K13" s="165" t="s">
        <v>560</v>
      </c>
      <c r="L13" s="11">
        <v>1597</v>
      </c>
      <c r="M13" s="11" t="s">
        <v>552</v>
      </c>
      <c r="N13" s="165" t="s">
        <v>630</v>
      </c>
      <c r="O13" s="11">
        <v>1614</v>
      </c>
      <c r="P13" s="190" t="s">
        <v>606</v>
      </c>
      <c r="Q13" s="165" t="s">
        <v>746</v>
      </c>
      <c r="R13" s="11">
        <v>1604</v>
      </c>
      <c r="S13" s="190" t="s">
        <v>610</v>
      </c>
      <c r="T13" s="165" t="s">
        <v>785</v>
      </c>
      <c r="U13" s="11">
        <v>1602</v>
      </c>
      <c r="V13" s="190" t="s">
        <v>610</v>
      </c>
      <c r="W13" s="166" t="s">
        <v>840</v>
      </c>
      <c r="X13" s="2">
        <v>1598</v>
      </c>
      <c r="Y13" s="198" t="s">
        <v>813</v>
      </c>
      <c r="Z13" s="166" t="s">
        <v>891</v>
      </c>
      <c r="AA13" s="197">
        <v>1602</v>
      </c>
      <c r="AB13" s="196" t="s">
        <v>820</v>
      </c>
      <c r="AL13" s="160" t="s">
        <v>373</v>
      </c>
      <c r="AM13" s="160">
        <v>1626</v>
      </c>
      <c r="AN13" s="161" t="s">
        <v>395</v>
      </c>
    </row>
    <row r="14" spans="1:43" ht="14.25" customHeight="1">
      <c r="A14" s="132" t="s">
        <v>193</v>
      </c>
      <c r="B14" s="95" t="s">
        <v>368</v>
      </c>
      <c r="C14" s="95">
        <v>1584</v>
      </c>
      <c r="D14" s="95" t="s">
        <v>49</v>
      </c>
      <c r="E14" s="2" t="s">
        <v>429</v>
      </c>
      <c r="F14" s="2">
        <v>1588</v>
      </c>
      <c r="G14" s="11" t="s">
        <v>401</v>
      </c>
      <c r="H14" s="11" t="s">
        <v>472</v>
      </c>
      <c r="I14" s="11">
        <v>1599</v>
      </c>
      <c r="J14" s="11" t="s">
        <v>462</v>
      </c>
      <c r="K14" s="165" t="s">
        <v>561</v>
      </c>
      <c r="L14" s="11">
        <v>1614</v>
      </c>
      <c r="M14" s="11" t="s">
        <v>540</v>
      </c>
      <c r="N14" s="165" t="s">
        <v>634</v>
      </c>
      <c r="O14" s="11">
        <v>1599</v>
      </c>
      <c r="P14" s="210" t="s">
        <v>635</v>
      </c>
      <c r="Q14" s="165" t="s">
        <v>752</v>
      </c>
      <c r="R14" s="11">
        <v>1604</v>
      </c>
      <c r="S14" s="190" t="s">
        <v>606</v>
      </c>
      <c r="T14" s="165" t="s">
        <v>766</v>
      </c>
      <c r="U14" s="11">
        <v>1602</v>
      </c>
      <c r="V14" s="190" t="s">
        <v>606</v>
      </c>
      <c r="W14" s="166" t="s">
        <v>849</v>
      </c>
      <c r="X14" s="2">
        <v>1598</v>
      </c>
      <c r="Y14" s="198" t="s">
        <v>813</v>
      </c>
      <c r="Z14" s="166" t="s">
        <v>869</v>
      </c>
      <c r="AA14" s="196">
        <v>1602</v>
      </c>
      <c r="AB14" s="210" t="s">
        <v>860</v>
      </c>
      <c r="AL14" s="160" t="s">
        <v>359</v>
      </c>
      <c r="AM14" s="160">
        <v>1593</v>
      </c>
      <c r="AN14" s="162" t="s">
        <v>395</v>
      </c>
    </row>
    <row r="15" spans="1:43" ht="14.25" customHeight="1">
      <c r="A15" s="132" t="s">
        <v>194</v>
      </c>
      <c r="B15" s="95" t="s">
        <v>356</v>
      </c>
      <c r="C15" s="95">
        <v>1584</v>
      </c>
      <c r="D15" s="95" t="s">
        <v>49</v>
      </c>
      <c r="E15" s="150" t="s">
        <v>433</v>
      </c>
      <c r="F15" s="151">
        <v>1588</v>
      </c>
      <c r="G15" s="536" t="s">
        <v>405</v>
      </c>
      <c r="H15" s="11" t="s">
        <v>473</v>
      </c>
      <c r="I15" s="11">
        <v>1603</v>
      </c>
      <c r="J15" s="11" t="s">
        <v>467</v>
      </c>
      <c r="K15" s="165" t="s">
        <v>562</v>
      </c>
      <c r="L15" s="11">
        <v>1599</v>
      </c>
      <c r="M15" s="11" t="s">
        <v>552</v>
      </c>
      <c r="N15" s="165" t="s">
        <v>636</v>
      </c>
      <c r="O15" s="11">
        <v>1608</v>
      </c>
      <c r="P15" s="190" t="s">
        <v>610</v>
      </c>
      <c r="Q15" s="165" t="s">
        <v>721</v>
      </c>
      <c r="R15" s="11">
        <v>1606</v>
      </c>
      <c r="S15" s="190" t="s">
        <v>613</v>
      </c>
      <c r="T15" s="165" t="s">
        <v>789</v>
      </c>
      <c r="U15" s="11">
        <v>1602</v>
      </c>
      <c r="V15" s="190" t="s">
        <v>723</v>
      </c>
      <c r="W15" s="166" t="s">
        <v>812</v>
      </c>
      <c r="X15" s="2">
        <v>1599</v>
      </c>
      <c r="Y15" s="198" t="s">
        <v>813</v>
      </c>
      <c r="Z15" s="166" t="s">
        <v>871</v>
      </c>
      <c r="AA15" s="196">
        <v>1602</v>
      </c>
      <c r="AB15" s="196" t="s">
        <v>817</v>
      </c>
      <c r="AL15" s="160" t="s">
        <v>367</v>
      </c>
      <c r="AM15" s="160">
        <v>1598</v>
      </c>
      <c r="AN15" s="162" t="s">
        <v>395</v>
      </c>
    </row>
    <row r="16" spans="1:43" ht="14.25" customHeight="1">
      <c r="A16" s="132" t="s">
        <v>191</v>
      </c>
      <c r="B16" s="95" t="s">
        <v>383</v>
      </c>
      <c r="C16" s="95">
        <v>1588</v>
      </c>
      <c r="D16" s="95" t="s">
        <v>49</v>
      </c>
      <c r="E16" s="152" t="s">
        <v>434</v>
      </c>
      <c r="F16" s="153">
        <v>1656</v>
      </c>
      <c r="G16" s="537"/>
      <c r="H16" s="11" t="s">
        <v>474</v>
      </c>
      <c r="I16" s="11">
        <v>1590</v>
      </c>
      <c r="J16" s="11" t="s">
        <v>458</v>
      </c>
      <c r="K16" s="165" t="s">
        <v>563</v>
      </c>
      <c r="L16" s="11">
        <v>1589</v>
      </c>
      <c r="M16" s="11" t="s">
        <v>559</v>
      </c>
      <c r="N16" s="165" t="s">
        <v>637</v>
      </c>
      <c r="O16" s="11">
        <v>1596</v>
      </c>
      <c r="P16" s="190" t="s">
        <v>610</v>
      </c>
      <c r="Q16" s="165" t="s">
        <v>725</v>
      </c>
      <c r="R16" s="11">
        <v>1606</v>
      </c>
      <c r="S16" s="190" t="s">
        <v>610</v>
      </c>
      <c r="T16" s="165" t="s">
        <v>803</v>
      </c>
      <c r="U16" s="11">
        <v>1602</v>
      </c>
      <c r="V16" s="190" t="s">
        <v>610</v>
      </c>
      <c r="W16" s="166" t="s">
        <v>818</v>
      </c>
      <c r="X16" s="2">
        <v>1600</v>
      </c>
      <c r="Y16" s="198" t="s">
        <v>813</v>
      </c>
      <c r="Z16" s="166" t="s">
        <v>889</v>
      </c>
      <c r="AA16" s="197">
        <v>1603</v>
      </c>
      <c r="AB16" s="196" t="s">
        <v>820</v>
      </c>
    </row>
    <row r="17" spans="1:28" ht="14.25" customHeight="1">
      <c r="A17" s="132" t="s">
        <v>209</v>
      </c>
      <c r="B17" s="95" t="s">
        <v>363</v>
      </c>
      <c r="C17" s="95">
        <v>1589</v>
      </c>
      <c r="D17" s="95" t="s">
        <v>49</v>
      </c>
      <c r="E17" s="2" t="s">
        <v>413</v>
      </c>
      <c r="F17" s="2">
        <v>1589</v>
      </c>
      <c r="G17" s="2" t="s">
        <v>49</v>
      </c>
      <c r="H17" s="11" t="s">
        <v>475</v>
      </c>
      <c r="I17" s="11">
        <v>1593</v>
      </c>
      <c r="J17" s="11" t="s">
        <v>458</v>
      </c>
      <c r="K17" s="11" t="s">
        <v>564</v>
      </c>
      <c r="L17" s="11">
        <v>1603</v>
      </c>
      <c r="M17" s="11" t="s">
        <v>545</v>
      </c>
      <c r="N17" s="165" t="s">
        <v>638</v>
      </c>
      <c r="O17" s="11">
        <v>1639</v>
      </c>
      <c r="P17" s="190" t="s">
        <v>610</v>
      </c>
      <c r="Q17" s="165" t="s">
        <v>727</v>
      </c>
      <c r="R17" s="11">
        <v>1606</v>
      </c>
      <c r="S17" s="190" t="s">
        <v>606</v>
      </c>
      <c r="T17" s="165" t="s">
        <v>791</v>
      </c>
      <c r="U17" s="11">
        <v>1603</v>
      </c>
      <c r="V17" s="190" t="s">
        <v>606</v>
      </c>
      <c r="W17" s="166" t="s">
        <v>843</v>
      </c>
      <c r="X17" s="2">
        <v>1600</v>
      </c>
      <c r="Y17" s="198" t="s">
        <v>820</v>
      </c>
      <c r="Z17" s="166" t="s">
        <v>885</v>
      </c>
      <c r="AA17" s="197">
        <v>1603</v>
      </c>
      <c r="AB17" s="197" t="s">
        <v>813</v>
      </c>
    </row>
    <row r="18" spans="1:28" ht="14.25" customHeight="1">
      <c r="A18" s="134" t="s">
        <v>320</v>
      </c>
      <c r="B18" s="95" t="s">
        <v>377</v>
      </c>
      <c r="C18" s="95">
        <v>1589</v>
      </c>
      <c r="D18" s="95" t="s">
        <v>49</v>
      </c>
      <c r="E18" s="11" t="s">
        <v>440</v>
      </c>
      <c r="F18" s="11">
        <v>1589</v>
      </c>
      <c r="G18" s="11" t="s">
        <v>401</v>
      </c>
      <c r="H18" s="11" t="s">
        <v>476</v>
      </c>
      <c r="I18" s="11">
        <v>1599</v>
      </c>
      <c r="J18" s="11" t="s">
        <v>458</v>
      </c>
      <c r="K18" s="165" t="s">
        <v>565</v>
      </c>
      <c r="L18" s="11">
        <v>1589</v>
      </c>
      <c r="M18" s="11" t="s">
        <v>540</v>
      </c>
      <c r="N18" s="165" t="s">
        <v>639</v>
      </c>
      <c r="O18" s="11">
        <v>1595</v>
      </c>
      <c r="P18" s="190" t="s">
        <v>632</v>
      </c>
      <c r="Q18" s="165" t="s">
        <v>759</v>
      </c>
      <c r="R18" s="11">
        <v>1606</v>
      </c>
      <c r="S18" s="190" t="s">
        <v>723</v>
      </c>
      <c r="T18" s="165" t="s">
        <v>778</v>
      </c>
      <c r="U18" s="11">
        <v>1604</v>
      </c>
      <c r="V18" s="190" t="s">
        <v>613</v>
      </c>
      <c r="W18" s="166" t="s">
        <v>824</v>
      </c>
      <c r="X18" s="2">
        <v>1602</v>
      </c>
      <c r="Y18" s="198" t="s">
        <v>811</v>
      </c>
      <c r="Z18" s="166" t="s">
        <v>868</v>
      </c>
      <c r="AA18" s="196">
        <v>1603</v>
      </c>
      <c r="AB18" s="196" t="s">
        <v>817</v>
      </c>
    </row>
    <row r="19" spans="1:28" ht="14.25" customHeight="1">
      <c r="A19" s="134" t="s">
        <v>448</v>
      </c>
      <c r="B19" s="95" t="s">
        <v>353</v>
      </c>
      <c r="C19" s="95">
        <v>1593</v>
      </c>
      <c r="D19" s="148" t="s">
        <v>365</v>
      </c>
      <c r="E19" s="2" t="s">
        <v>428</v>
      </c>
      <c r="F19" s="2">
        <v>1589</v>
      </c>
      <c r="G19" s="11" t="s">
        <v>401</v>
      </c>
      <c r="H19" s="11" t="s">
        <v>477</v>
      </c>
      <c r="I19" s="11">
        <v>1609</v>
      </c>
      <c r="J19" s="11" t="s">
        <v>458</v>
      </c>
      <c r="K19" s="165" t="s">
        <v>566</v>
      </c>
      <c r="L19" s="11">
        <v>1638</v>
      </c>
      <c r="M19" s="11" t="s">
        <v>552</v>
      </c>
      <c r="N19" s="165" t="s">
        <v>640</v>
      </c>
      <c r="O19" s="11">
        <v>1606</v>
      </c>
      <c r="P19" s="190" t="s">
        <v>613</v>
      </c>
      <c r="Q19" s="165" t="s">
        <v>747</v>
      </c>
      <c r="R19" s="11">
        <v>1608</v>
      </c>
      <c r="S19" s="190" t="s">
        <v>613</v>
      </c>
      <c r="T19" s="165" t="s">
        <v>796</v>
      </c>
      <c r="U19" s="11">
        <v>1604</v>
      </c>
      <c r="V19" s="190" t="s">
        <v>613</v>
      </c>
      <c r="W19" s="166" t="s">
        <v>819</v>
      </c>
      <c r="X19" s="2">
        <v>1603</v>
      </c>
      <c r="Y19" s="198" t="s">
        <v>820</v>
      </c>
      <c r="Z19" s="166" t="s">
        <v>888</v>
      </c>
      <c r="AA19" s="197">
        <v>1603</v>
      </c>
      <c r="AB19" s="197" t="s">
        <v>813</v>
      </c>
    </row>
    <row r="20" spans="1:28" ht="14.25" customHeight="1">
      <c r="A20" s="134" t="s">
        <v>446</v>
      </c>
      <c r="B20" s="95" t="s">
        <v>355</v>
      </c>
      <c r="C20" s="95">
        <v>1593</v>
      </c>
      <c r="D20" s="148" t="s">
        <v>365</v>
      </c>
      <c r="E20" s="11" t="s">
        <v>335</v>
      </c>
      <c r="F20" s="11">
        <v>1590</v>
      </c>
      <c r="G20" s="2" t="s">
        <v>395</v>
      </c>
      <c r="H20" s="11" t="s">
        <v>478</v>
      </c>
      <c r="I20" s="11">
        <v>1591</v>
      </c>
      <c r="J20" s="11" t="s">
        <v>602</v>
      </c>
      <c r="K20" s="165" t="s">
        <v>567</v>
      </c>
      <c r="L20" s="11">
        <v>1594</v>
      </c>
      <c r="M20" s="11" t="s">
        <v>552</v>
      </c>
      <c r="N20" s="165" t="s">
        <v>641</v>
      </c>
      <c r="O20" s="11">
        <v>1617</v>
      </c>
      <c r="P20" s="190" t="s">
        <v>606</v>
      </c>
      <c r="Q20" s="165" t="s">
        <v>728</v>
      </c>
      <c r="R20" s="11">
        <v>1609</v>
      </c>
      <c r="S20" s="190" t="s">
        <v>610</v>
      </c>
      <c r="T20" s="165" t="s">
        <v>769</v>
      </c>
      <c r="U20" s="11">
        <v>1605</v>
      </c>
      <c r="V20" s="190" t="s">
        <v>606</v>
      </c>
      <c r="W20" s="166" t="s">
        <v>842</v>
      </c>
      <c r="X20" s="2">
        <v>1606</v>
      </c>
      <c r="Y20" s="198" t="s">
        <v>813</v>
      </c>
      <c r="Z20" s="166" t="s">
        <v>877</v>
      </c>
      <c r="AA20" s="197">
        <v>1604</v>
      </c>
      <c r="AB20" s="196" t="s">
        <v>820</v>
      </c>
    </row>
    <row r="21" spans="1:28" ht="14.25" customHeight="1">
      <c r="A21" s="105" t="s">
        <v>447</v>
      </c>
      <c r="B21" s="95" t="s">
        <v>229</v>
      </c>
      <c r="C21" s="95">
        <v>1594</v>
      </c>
      <c r="D21" s="148" t="s">
        <v>365</v>
      </c>
      <c r="E21" s="2" t="s">
        <v>432</v>
      </c>
      <c r="F21" s="2">
        <v>1590</v>
      </c>
      <c r="G21" s="2" t="s">
        <v>395</v>
      </c>
      <c r="H21" s="11" t="s">
        <v>479</v>
      </c>
      <c r="I21" s="11">
        <v>1589</v>
      </c>
      <c r="J21" s="11" t="s">
        <v>480</v>
      </c>
      <c r="K21" s="165" t="s">
        <v>568</v>
      </c>
      <c r="L21" s="11">
        <v>1604</v>
      </c>
      <c r="M21" s="11" t="s">
        <v>548</v>
      </c>
      <c r="N21" s="165" t="s">
        <v>642</v>
      </c>
      <c r="O21" s="11">
        <v>1616</v>
      </c>
      <c r="P21" s="190" t="s">
        <v>606</v>
      </c>
      <c r="Q21" s="165" t="s">
        <v>742</v>
      </c>
      <c r="R21" s="11">
        <v>1609</v>
      </c>
      <c r="S21" s="190" t="s">
        <v>606</v>
      </c>
      <c r="T21" s="165" t="s">
        <v>787</v>
      </c>
      <c r="U21" s="11">
        <v>1606</v>
      </c>
      <c r="V21" s="190" t="s">
        <v>723</v>
      </c>
      <c r="W21" s="166" t="s">
        <v>844</v>
      </c>
      <c r="X21" s="2">
        <v>1606</v>
      </c>
      <c r="Y21" s="198" t="s">
        <v>817</v>
      </c>
      <c r="Z21" s="166" t="s">
        <v>897</v>
      </c>
      <c r="AA21" s="197">
        <v>1608</v>
      </c>
      <c r="AB21" s="210" t="s">
        <v>860</v>
      </c>
    </row>
    <row r="22" spans="1:28" ht="14.25" customHeight="1">
      <c r="A22" s="105" t="s">
        <v>318</v>
      </c>
      <c r="B22" s="95" t="s">
        <v>354</v>
      </c>
      <c r="C22" s="95">
        <v>1595</v>
      </c>
      <c r="D22" s="148" t="s">
        <v>365</v>
      </c>
      <c r="E22" s="11" t="s">
        <v>438</v>
      </c>
      <c r="F22" s="11">
        <v>1591</v>
      </c>
      <c r="G22" s="2" t="s">
        <v>49</v>
      </c>
      <c r="H22" s="11" t="s">
        <v>481</v>
      </c>
      <c r="I22" s="11">
        <v>1608</v>
      </c>
      <c r="J22" s="11" t="s">
        <v>462</v>
      </c>
      <c r="K22" s="165" t="s">
        <v>569</v>
      </c>
      <c r="L22" s="11">
        <v>1607</v>
      </c>
      <c r="M22" s="11" t="s">
        <v>552</v>
      </c>
      <c r="N22" s="165" t="s">
        <v>645</v>
      </c>
      <c r="O22" s="11">
        <v>1600</v>
      </c>
      <c r="P22" s="210" t="s">
        <v>635</v>
      </c>
      <c r="Q22" s="165" t="s">
        <v>749</v>
      </c>
      <c r="R22" s="11">
        <v>1610</v>
      </c>
      <c r="S22" s="190" t="s">
        <v>606</v>
      </c>
      <c r="T22" s="165" t="s">
        <v>800</v>
      </c>
      <c r="U22" s="11">
        <v>1606</v>
      </c>
      <c r="V22" s="190" t="s">
        <v>613</v>
      </c>
      <c r="W22" s="166" t="s">
        <v>854</v>
      </c>
      <c r="X22" s="2">
        <v>1606</v>
      </c>
      <c r="Y22" s="198" t="s">
        <v>813</v>
      </c>
      <c r="Z22" s="166" t="s">
        <v>893</v>
      </c>
      <c r="AA22" s="197">
        <v>1609</v>
      </c>
      <c r="AB22" s="196" t="s">
        <v>811</v>
      </c>
    </row>
    <row r="23" spans="1:28" ht="14.25" customHeight="1">
      <c r="A23" s="105" t="s">
        <v>319</v>
      </c>
      <c r="B23" s="95" t="s">
        <v>362</v>
      </c>
      <c r="C23" s="95">
        <v>1596</v>
      </c>
      <c r="D23" s="148" t="s">
        <v>49</v>
      </c>
      <c r="E23" s="150" t="s">
        <v>431</v>
      </c>
      <c r="F23" s="151">
        <v>1591</v>
      </c>
      <c r="G23" s="536" t="s">
        <v>365</v>
      </c>
      <c r="H23" s="11" t="s">
        <v>482</v>
      </c>
      <c r="I23" s="11">
        <v>1601</v>
      </c>
      <c r="J23" s="11" t="s">
        <v>462</v>
      </c>
      <c r="K23" s="165" t="s">
        <v>570</v>
      </c>
      <c r="L23" s="11">
        <v>1604</v>
      </c>
      <c r="M23" s="11" t="s">
        <v>552</v>
      </c>
      <c r="N23" s="165" t="s">
        <v>646</v>
      </c>
      <c r="O23" s="11">
        <v>1618</v>
      </c>
      <c r="P23" s="190" t="s">
        <v>610</v>
      </c>
      <c r="Q23" s="165" t="s">
        <v>719</v>
      </c>
      <c r="R23" s="11">
        <v>1611</v>
      </c>
      <c r="S23" s="190" t="s">
        <v>723</v>
      </c>
      <c r="T23" s="165" t="s">
        <v>794</v>
      </c>
      <c r="U23" s="11">
        <v>1607</v>
      </c>
      <c r="V23" s="190" t="s">
        <v>723</v>
      </c>
      <c r="W23" s="166" t="s">
        <v>816</v>
      </c>
      <c r="X23" s="2">
        <v>1608</v>
      </c>
      <c r="Y23" s="198" t="s">
        <v>813</v>
      </c>
      <c r="Z23" s="166" t="s">
        <v>905</v>
      </c>
      <c r="AA23" s="197">
        <v>1609</v>
      </c>
      <c r="AB23" s="197" t="s">
        <v>813</v>
      </c>
    </row>
    <row r="24" spans="1:28" ht="14.25" customHeight="1">
      <c r="A24" s="105" t="s">
        <v>321</v>
      </c>
      <c r="B24" s="95" t="s">
        <v>392</v>
      </c>
      <c r="C24" s="95">
        <v>1598</v>
      </c>
      <c r="D24" s="148" t="s">
        <v>396</v>
      </c>
      <c r="E24" s="152" t="s">
        <v>445</v>
      </c>
      <c r="F24" s="153">
        <v>1648</v>
      </c>
      <c r="G24" s="537"/>
      <c r="H24" s="11" t="s">
        <v>483</v>
      </c>
      <c r="I24" s="11">
        <v>1587</v>
      </c>
      <c r="J24" s="11" t="s">
        <v>484</v>
      </c>
      <c r="K24" s="165" t="s">
        <v>571</v>
      </c>
      <c r="L24" s="11">
        <v>1613</v>
      </c>
      <c r="M24" s="11" t="s">
        <v>545</v>
      </c>
      <c r="N24" s="165" t="s">
        <v>647</v>
      </c>
      <c r="O24" s="11">
        <v>1606</v>
      </c>
      <c r="P24" s="210" t="s">
        <v>635</v>
      </c>
      <c r="Q24" s="165" t="s">
        <v>722</v>
      </c>
      <c r="R24" s="11">
        <v>1612</v>
      </c>
      <c r="S24" s="190" t="s">
        <v>723</v>
      </c>
      <c r="T24" s="165" t="s">
        <v>765</v>
      </c>
      <c r="U24" s="11">
        <v>1608</v>
      </c>
      <c r="V24" s="190" t="s">
        <v>606</v>
      </c>
      <c r="W24" s="166" t="s">
        <v>830</v>
      </c>
      <c r="X24" s="2">
        <v>1610</v>
      </c>
      <c r="Y24" s="198" t="s">
        <v>820</v>
      </c>
      <c r="Z24" s="166" t="s">
        <v>896</v>
      </c>
      <c r="AA24" s="197">
        <v>1609</v>
      </c>
      <c r="AB24" s="210" t="s">
        <v>860</v>
      </c>
    </row>
    <row r="25" spans="1:28" ht="14.25" customHeight="1">
      <c r="A25" s="105" t="s">
        <v>281</v>
      </c>
      <c r="B25" s="95" t="s">
        <v>385</v>
      </c>
      <c r="C25" s="95">
        <v>1608</v>
      </c>
      <c r="D25" s="148" t="s">
        <v>365</v>
      </c>
      <c r="E25" s="11" t="s">
        <v>418</v>
      </c>
      <c r="F25" s="11">
        <v>1592</v>
      </c>
      <c r="G25" s="11" t="s">
        <v>405</v>
      </c>
      <c r="H25" s="11" t="s">
        <v>485</v>
      </c>
      <c r="I25" s="11">
        <v>1591</v>
      </c>
      <c r="J25" s="11" t="s">
        <v>602</v>
      </c>
      <c r="K25" s="165" t="s">
        <v>572</v>
      </c>
      <c r="L25" s="11">
        <v>1590</v>
      </c>
      <c r="M25" s="11" t="s">
        <v>552</v>
      </c>
      <c r="N25" s="165" t="s">
        <v>648</v>
      </c>
      <c r="O25" s="11">
        <v>1594</v>
      </c>
      <c r="P25" s="190" t="s">
        <v>626</v>
      </c>
      <c r="Q25" s="165" t="s">
        <v>739</v>
      </c>
      <c r="R25" s="11">
        <v>1612</v>
      </c>
      <c r="S25" s="190" t="s">
        <v>613</v>
      </c>
      <c r="T25" s="165" t="s">
        <v>774</v>
      </c>
      <c r="U25" s="11">
        <v>1608</v>
      </c>
      <c r="V25" s="190" t="s">
        <v>723</v>
      </c>
      <c r="W25" s="166" t="s">
        <v>814</v>
      </c>
      <c r="X25" s="2">
        <v>1610</v>
      </c>
      <c r="Y25" s="198" t="s">
        <v>813</v>
      </c>
      <c r="Z25" s="166" t="s">
        <v>878</v>
      </c>
      <c r="AA25" s="197">
        <v>1609</v>
      </c>
      <c r="AB25" s="197" t="s">
        <v>813</v>
      </c>
    </row>
    <row r="26" spans="1:28" ht="14.25" customHeight="1">
      <c r="A26" s="105" t="s">
        <v>317</v>
      </c>
      <c r="B26" s="95" t="s">
        <v>366</v>
      </c>
      <c r="C26" s="95">
        <v>1609</v>
      </c>
      <c r="D26" s="148" t="s">
        <v>49</v>
      </c>
      <c r="E26" s="11" t="s">
        <v>419</v>
      </c>
      <c r="F26" s="11">
        <v>1592</v>
      </c>
      <c r="G26" s="11" t="s">
        <v>49</v>
      </c>
      <c r="H26" s="11" t="s">
        <v>486</v>
      </c>
      <c r="I26" s="11">
        <v>1633</v>
      </c>
      <c r="J26" s="11" t="s">
        <v>460</v>
      </c>
      <c r="K26" s="165" t="s">
        <v>574</v>
      </c>
      <c r="L26" s="11">
        <v>1588</v>
      </c>
      <c r="M26" s="11" t="s">
        <v>559</v>
      </c>
      <c r="N26" s="165" t="s">
        <v>649</v>
      </c>
      <c r="O26" s="11">
        <v>1622</v>
      </c>
      <c r="P26" s="190" t="s">
        <v>612</v>
      </c>
      <c r="Q26" s="165" t="s">
        <v>750</v>
      </c>
      <c r="R26" s="11">
        <v>1613</v>
      </c>
      <c r="S26" s="190" t="s">
        <v>723</v>
      </c>
      <c r="T26" s="165" t="s">
        <v>802</v>
      </c>
      <c r="U26" s="11">
        <v>1609</v>
      </c>
      <c r="V26" s="190" t="s">
        <v>610</v>
      </c>
      <c r="W26" s="166" t="s">
        <v>837</v>
      </c>
      <c r="X26" s="2">
        <v>1610</v>
      </c>
      <c r="Y26" s="198" t="s">
        <v>820</v>
      </c>
      <c r="Z26" s="166" t="s">
        <v>898</v>
      </c>
      <c r="AA26" s="197">
        <v>1611</v>
      </c>
      <c r="AB26" s="196" t="s">
        <v>811</v>
      </c>
    </row>
    <row r="27" spans="1:28" ht="14.25" customHeight="1">
      <c r="A27" s="105" t="s">
        <v>322</v>
      </c>
      <c r="B27" s="95" t="s">
        <v>384</v>
      </c>
      <c r="C27" s="95">
        <v>1616</v>
      </c>
      <c r="D27" s="148" t="s">
        <v>365</v>
      </c>
      <c r="E27" s="2" t="s">
        <v>414</v>
      </c>
      <c r="F27" s="2">
        <v>1604</v>
      </c>
      <c r="G27" s="2" t="s">
        <v>395</v>
      </c>
      <c r="H27" s="11" t="s">
        <v>487</v>
      </c>
      <c r="I27" s="11">
        <v>1617</v>
      </c>
      <c r="J27" s="11" t="s">
        <v>458</v>
      </c>
      <c r="K27" s="165" t="s">
        <v>573</v>
      </c>
      <c r="L27" s="11">
        <v>1588</v>
      </c>
      <c r="M27" s="11" t="s">
        <v>559</v>
      </c>
      <c r="N27" s="165" t="s">
        <v>650</v>
      </c>
      <c r="O27" s="11">
        <v>1595</v>
      </c>
      <c r="P27" s="190" t="s">
        <v>632</v>
      </c>
      <c r="Q27" s="165" t="s">
        <v>756</v>
      </c>
      <c r="R27" s="11">
        <v>1613</v>
      </c>
      <c r="S27" s="190" t="s">
        <v>606</v>
      </c>
      <c r="T27" s="165" t="s">
        <v>767</v>
      </c>
      <c r="U27" s="11">
        <v>1610</v>
      </c>
      <c r="V27" s="190" t="s">
        <v>606</v>
      </c>
      <c r="W27" s="166" t="s">
        <v>853</v>
      </c>
      <c r="X27" s="2">
        <v>1611</v>
      </c>
      <c r="Y27" s="198" t="s">
        <v>811</v>
      </c>
      <c r="Z27" s="166" t="s">
        <v>899</v>
      </c>
      <c r="AA27" s="197">
        <v>1612</v>
      </c>
      <c r="AB27" s="196" t="s">
        <v>817</v>
      </c>
    </row>
    <row r="28" spans="1:28" ht="14.25" customHeight="1">
      <c r="A28" s="105" t="s">
        <v>315</v>
      </c>
      <c r="B28" s="95" t="s">
        <v>55</v>
      </c>
      <c r="C28" s="95">
        <v>1618</v>
      </c>
      <c r="D28" s="148" t="s">
        <v>365</v>
      </c>
      <c r="E28" s="11" t="s">
        <v>436</v>
      </c>
      <c r="F28" s="11">
        <v>1604</v>
      </c>
      <c r="G28" s="2" t="s">
        <v>365</v>
      </c>
      <c r="H28" s="11" t="s">
        <v>488</v>
      </c>
      <c r="I28" s="11">
        <v>1608</v>
      </c>
      <c r="J28" s="11" t="s">
        <v>467</v>
      </c>
      <c r="K28" s="165" t="s">
        <v>575</v>
      </c>
      <c r="L28" s="11">
        <v>1589</v>
      </c>
      <c r="M28" s="11" t="s">
        <v>540</v>
      </c>
      <c r="N28" s="165" t="s">
        <v>651</v>
      </c>
      <c r="O28" s="11">
        <v>1613</v>
      </c>
      <c r="P28" s="190" t="s">
        <v>613</v>
      </c>
      <c r="Q28" s="165" t="s">
        <v>753</v>
      </c>
      <c r="R28" s="11">
        <v>1615</v>
      </c>
      <c r="S28" s="190" t="s">
        <v>723</v>
      </c>
      <c r="T28" s="165" t="s">
        <v>799</v>
      </c>
      <c r="U28" s="11">
        <v>1611</v>
      </c>
      <c r="V28" s="190" t="s">
        <v>723</v>
      </c>
      <c r="W28" s="166" t="s">
        <v>810</v>
      </c>
      <c r="X28" s="2">
        <v>1611</v>
      </c>
      <c r="Y28" s="198" t="s">
        <v>811</v>
      </c>
      <c r="Z28" s="166" t="s">
        <v>881</v>
      </c>
      <c r="AA28" s="197">
        <v>1612</v>
      </c>
      <c r="AB28" s="196" t="s">
        <v>811</v>
      </c>
    </row>
    <row r="29" spans="1:28" ht="14.25" customHeight="1">
      <c r="A29" s="105" t="s">
        <v>449</v>
      </c>
      <c r="B29" s="95" t="s">
        <v>391</v>
      </c>
      <c r="C29" s="95">
        <v>1619</v>
      </c>
      <c r="D29" s="148" t="s">
        <v>365</v>
      </c>
      <c r="E29" s="2" t="s">
        <v>393</v>
      </c>
      <c r="F29" s="2">
        <v>1607</v>
      </c>
      <c r="G29" s="2" t="s">
        <v>396</v>
      </c>
      <c r="H29" s="11" t="s">
        <v>489</v>
      </c>
      <c r="I29" s="11">
        <v>1597</v>
      </c>
      <c r="J29" s="11" t="s">
        <v>458</v>
      </c>
      <c r="K29" s="165" t="s">
        <v>576</v>
      </c>
      <c r="L29" s="11">
        <v>1631</v>
      </c>
      <c r="M29" s="11" t="s">
        <v>540</v>
      </c>
      <c r="N29" s="165" t="s">
        <v>652</v>
      </c>
      <c r="O29" s="11">
        <v>1612</v>
      </c>
      <c r="P29" s="210" t="s">
        <v>635</v>
      </c>
      <c r="Q29" s="165" t="s">
        <v>724</v>
      </c>
      <c r="R29" s="11">
        <v>1616</v>
      </c>
      <c r="S29" s="190" t="s">
        <v>606</v>
      </c>
      <c r="T29" s="165" t="s">
        <v>772</v>
      </c>
      <c r="U29" s="11">
        <v>1612</v>
      </c>
      <c r="V29" s="190" t="s">
        <v>723</v>
      </c>
      <c r="W29" s="166" t="s">
        <v>850</v>
      </c>
      <c r="X29" s="2">
        <v>1612</v>
      </c>
      <c r="Y29" s="198" t="s">
        <v>817</v>
      </c>
      <c r="Z29" s="166" t="s">
        <v>884</v>
      </c>
      <c r="AA29" s="197">
        <v>1613</v>
      </c>
      <c r="AB29" s="197" t="s">
        <v>813</v>
      </c>
    </row>
    <row r="30" spans="1:28" ht="14.25" customHeight="1">
      <c r="A30" s="105" t="s">
        <v>316</v>
      </c>
      <c r="B30" s="95" t="s">
        <v>374</v>
      </c>
      <c r="C30" s="95">
        <v>1626</v>
      </c>
      <c r="D30" s="148" t="s">
        <v>49</v>
      </c>
      <c r="E30" s="11" t="s">
        <v>422</v>
      </c>
      <c r="F30" s="11">
        <v>1607</v>
      </c>
      <c r="G30" s="11" t="s">
        <v>49</v>
      </c>
      <c r="H30" s="11" t="s">
        <v>490</v>
      </c>
      <c r="I30" s="11">
        <v>1593</v>
      </c>
      <c r="J30" s="11" t="s">
        <v>458</v>
      </c>
      <c r="K30" s="165" t="s">
        <v>577</v>
      </c>
      <c r="L30" s="11">
        <v>1592</v>
      </c>
      <c r="M30" s="11" t="s">
        <v>552</v>
      </c>
      <c r="N30" s="165" t="s">
        <v>653</v>
      </c>
      <c r="O30" s="11">
        <v>1633</v>
      </c>
      <c r="P30" s="190" t="s">
        <v>606</v>
      </c>
      <c r="Q30" s="165" t="s">
        <v>731</v>
      </c>
      <c r="R30" s="11">
        <v>1617</v>
      </c>
      <c r="S30" s="190" t="s">
        <v>606</v>
      </c>
      <c r="T30" s="165" t="s">
        <v>764</v>
      </c>
      <c r="U30" s="11">
        <v>1613</v>
      </c>
      <c r="V30" s="190" t="s">
        <v>606</v>
      </c>
      <c r="W30" s="166" t="s">
        <v>851</v>
      </c>
      <c r="X30" s="2">
        <v>1612</v>
      </c>
      <c r="Y30" s="198" t="s">
        <v>820</v>
      </c>
      <c r="Z30" s="166" t="s">
        <v>876</v>
      </c>
      <c r="AA30" s="197">
        <v>1613</v>
      </c>
      <c r="AB30" s="196" t="s">
        <v>817</v>
      </c>
    </row>
    <row r="31" spans="1:28" ht="14.25" customHeight="1">
      <c r="A31" s="105" t="s">
        <v>257</v>
      </c>
      <c r="B31" s="95" t="s">
        <v>364</v>
      </c>
      <c r="C31" s="95">
        <v>1647</v>
      </c>
      <c r="D31" s="148" t="s">
        <v>396</v>
      </c>
      <c r="E31" s="2" t="s">
        <v>408</v>
      </c>
      <c r="F31" s="2">
        <v>1610</v>
      </c>
      <c r="G31" s="2" t="s">
        <v>405</v>
      </c>
      <c r="H31" s="11" t="s">
        <v>491</v>
      </c>
      <c r="I31" s="11">
        <v>1615</v>
      </c>
      <c r="J31" s="11" t="s">
        <v>458</v>
      </c>
      <c r="K31" s="165" t="s">
        <v>578</v>
      </c>
      <c r="L31" s="11">
        <v>1592</v>
      </c>
      <c r="M31" s="11" t="s">
        <v>540</v>
      </c>
      <c r="N31" s="165" t="s">
        <v>654</v>
      </c>
      <c r="O31" s="11">
        <v>1597</v>
      </c>
      <c r="P31" s="190" t="s">
        <v>612</v>
      </c>
      <c r="Q31" s="165" t="s">
        <v>734</v>
      </c>
      <c r="R31" s="11">
        <v>1617</v>
      </c>
      <c r="S31" s="190" t="s">
        <v>606</v>
      </c>
      <c r="T31" s="165" t="s">
        <v>781</v>
      </c>
      <c r="U31" s="11">
        <v>1614</v>
      </c>
      <c r="V31" s="190" t="s">
        <v>606</v>
      </c>
      <c r="W31" s="166" t="s">
        <v>834</v>
      </c>
      <c r="X31" s="2">
        <v>1615</v>
      </c>
      <c r="Y31" s="198" t="s">
        <v>813</v>
      </c>
      <c r="Z31" s="166" t="s">
        <v>880</v>
      </c>
      <c r="AA31" s="197">
        <v>1615</v>
      </c>
      <c r="AB31" s="197" t="s">
        <v>813</v>
      </c>
    </row>
    <row r="32" spans="1:28" ht="14.25" customHeight="1">
      <c r="A32" s="105" t="s">
        <v>450</v>
      </c>
      <c r="E32" s="2" t="s">
        <v>426</v>
      </c>
      <c r="F32" s="2">
        <v>1616</v>
      </c>
      <c r="G32" s="2" t="s">
        <v>365</v>
      </c>
      <c r="H32" s="11" t="s">
        <v>492</v>
      </c>
      <c r="I32" s="11">
        <v>1594</v>
      </c>
      <c r="J32" s="11" t="s">
        <v>458</v>
      </c>
      <c r="K32" s="165" t="s">
        <v>579</v>
      </c>
      <c r="L32" s="11">
        <v>1607</v>
      </c>
      <c r="M32" s="11" t="s">
        <v>552</v>
      </c>
      <c r="N32" s="165" t="s">
        <v>655</v>
      </c>
      <c r="O32" s="11">
        <v>1593</v>
      </c>
      <c r="P32" s="190" t="s">
        <v>631</v>
      </c>
      <c r="Q32" s="165" t="s">
        <v>760</v>
      </c>
      <c r="R32" s="11">
        <v>1618</v>
      </c>
      <c r="S32" s="190" t="s">
        <v>610</v>
      </c>
      <c r="T32" s="165" t="s">
        <v>798</v>
      </c>
      <c r="U32" s="11">
        <v>1615</v>
      </c>
      <c r="V32" s="190" t="s">
        <v>723</v>
      </c>
      <c r="W32" s="166" t="s">
        <v>852</v>
      </c>
      <c r="X32" s="2">
        <v>1618</v>
      </c>
      <c r="Y32" s="198" t="s">
        <v>820</v>
      </c>
      <c r="Z32" s="166" t="s">
        <v>872</v>
      </c>
      <c r="AA32" s="196">
        <v>1615</v>
      </c>
      <c r="AB32" s="196" t="s">
        <v>820</v>
      </c>
    </row>
    <row r="33" spans="5:28" ht="14.25" customHeight="1">
      <c r="E33" s="11" t="s">
        <v>421</v>
      </c>
      <c r="F33" s="11">
        <v>1618</v>
      </c>
      <c r="G33" s="11" t="s">
        <v>49</v>
      </c>
      <c r="H33" s="11" t="s">
        <v>493</v>
      </c>
      <c r="I33" s="11">
        <v>1617</v>
      </c>
      <c r="J33" s="11" t="s">
        <v>458</v>
      </c>
      <c r="K33" s="165" t="s">
        <v>580</v>
      </c>
      <c r="L33" s="11">
        <v>1621</v>
      </c>
      <c r="M33" s="11" t="s">
        <v>552</v>
      </c>
      <c r="N33" s="165" t="s">
        <v>656</v>
      </c>
      <c r="O33" s="11">
        <v>1614</v>
      </c>
      <c r="P33" s="190" t="s">
        <v>610</v>
      </c>
      <c r="Q33" s="165" t="s">
        <v>741</v>
      </c>
      <c r="R33" s="11">
        <v>1618</v>
      </c>
      <c r="S33" s="190" t="s">
        <v>610</v>
      </c>
      <c r="T33" s="165" t="s">
        <v>801</v>
      </c>
      <c r="U33" s="11">
        <v>1617</v>
      </c>
      <c r="V33" s="190" t="s">
        <v>610</v>
      </c>
      <c r="W33" s="166" t="s">
        <v>846</v>
      </c>
      <c r="X33" s="2">
        <v>1619</v>
      </c>
      <c r="Y33" s="198" t="s">
        <v>817</v>
      </c>
      <c r="Z33" s="166" t="s">
        <v>874</v>
      </c>
      <c r="AA33" s="196">
        <v>1618</v>
      </c>
      <c r="AB33" s="196" t="s">
        <v>811</v>
      </c>
    </row>
    <row r="34" spans="5:28" ht="14.25" customHeight="1">
      <c r="E34" s="11" t="s">
        <v>444</v>
      </c>
      <c r="F34" s="11">
        <v>1626</v>
      </c>
      <c r="G34" s="2" t="s">
        <v>395</v>
      </c>
      <c r="H34" s="11" t="s">
        <v>494</v>
      </c>
      <c r="I34" s="11">
        <v>1647</v>
      </c>
      <c r="J34" s="11" t="s">
        <v>462</v>
      </c>
      <c r="K34" s="165" t="s">
        <v>581</v>
      </c>
      <c r="L34" s="11">
        <v>1608</v>
      </c>
      <c r="M34" s="11" t="s">
        <v>545</v>
      </c>
      <c r="N34" s="165" t="s">
        <v>657</v>
      </c>
      <c r="O34" s="11">
        <v>1595</v>
      </c>
      <c r="P34" s="190" t="s">
        <v>632</v>
      </c>
      <c r="Q34" s="165" t="s">
        <v>748</v>
      </c>
      <c r="R34" s="11">
        <v>1618</v>
      </c>
      <c r="S34" s="190" t="s">
        <v>723</v>
      </c>
      <c r="T34" s="165" t="s">
        <v>788</v>
      </c>
      <c r="U34" s="11">
        <v>1617</v>
      </c>
      <c r="V34" s="190" t="s">
        <v>613</v>
      </c>
      <c r="W34" s="166" t="s">
        <v>827</v>
      </c>
      <c r="X34" s="2">
        <v>1620</v>
      </c>
      <c r="Y34" s="198" t="s">
        <v>811</v>
      </c>
      <c r="Z34" s="166" t="s">
        <v>862</v>
      </c>
      <c r="AA34" s="196">
        <v>1618</v>
      </c>
      <c r="AB34" s="196" t="s">
        <v>811</v>
      </c>
    </row>
    <row r="35" spans="5:28" ht="14.25" customHeight="1">
      <c r="E35" s="2" t="s">
        <v>425</v>
      </c>
      <c r="F35" s="2">
        <v>1628</v>
      </c>
      <c r="G35" s="2" t="s">
        <v>49</v>
      </c>
      <c r="H35" s="11" t="s">
        <v>495</v>
      </c>
      <c r="I35" s="11">
        <v>1588</v>
      </c>
      <c r="J35" s="11" t="s">
        <v>480</v>
      </c>
      <c r="K35" s="165" t="s">
        <v>582</v>
      </c>
      <c r="L35" s="11">
        <v>1627</v>
      </c>
      <c r="M35" s="11" t="s">
        <v>540</v>
      </c>
      <c r="N35" s="165" t="s">
        <v>658</v>
      </c>
      <c r="O35" s="11">
        <v>1597</v>
      </c>
      <c r="P35" s="190" t="s">
        <v>612</v>
      </c>
      <c r="Q35" s="165" t="s">
        <v>736</v>
      </c>
      <c r="R35" s="11">
        <v>1619</v>
      </c>
      <c r="S35" s="190" t="s">
        <v>606</v>
      </c>
      <c r="T35" s="165" t="s">
        <v>771</v>
      </c>
      <c r="U35" s="11">
        <v>1619</v>
      </c>
      <c r="V35" s="190" t="s">
        <v>723</v>
      </c>
      <c r="W35" s="166" t="s">
        <v>815</v>
      </c>
      <c r="X35" s="2">
        <v>1621</v>
      </c>
      <c r="Y35" s="198" t="s">
        <v>817</v>
      </c>
      <c r="Z35" s="166" t="s">
        <v>906</v>
      </c>
      <c r="AA35" s="197">
        <v>1625</v>
      </c>
      <c r="AB35" s="196" t="s">
        <v>820</v>
      </c>
    </row>
    <row r="36" spans="5:28" ht="14.25" customHeight="1">
      <c r="E36" s="11" t="s">
        <v>423</v>
      </c>
      <c r="F36" s="11">
        <v>1644</v>
      </c>
      <c r="G36" s="11" t="s">
        <v>49</v>
      </c>
      <c r="H36" s="11" t="s">
        <v>496</v>
      </c>
      <c r="I36" s="11">
        <v>1607</v>
      </c>
      <c r="J36" s="11" t="s">
        <v>460</v>
      </c>
      <c r="K36" s="165" t="s">
        <v>583</v>
      </c>
      <c r="L36" s="11">
        <v>1593</v>
      </c>
      <c r="M36" s="11" t="s">
        <v>552</v>
      </c>
      <c r="N36" s="165" t="s">
        <v>659</v>
      </c>
      <c r="O36" s="11">
        <v>1599</v>
      </c>
      <c r="P36" s="190" t="s">
        <v>612</v>
      </c>
      <c r="Q36" s="165" t="s">
        <v>718</v>
      </c>
      <c r="R36" s="11">
        <v>1621</v>
      </c>
      <c r="S36" s="190" t="s">
        <v>723</v>
      </c>
      <c r="T36" s="165" t="s">
        <v>805</v>
      </c>
      <c r="U36" s="11">
        <v>1620</v>
      </c>
      <c r="V36" s="190" t="s">
        <v>610</v>
      </c>
      <c r="W36" s="166" t="s">
        <v>858</v>
      </c>
      <c r="X36" s="2">
        <v>1621</v>
      </c>
      <c r="Y36" s="198" t="s">
        <v>856</v>
      </c>
      <c r="Z36" s="166" t="s">
        <v>870</v>
      </c>
      <c r="AA36" s="196">
        <v>1627</v>
      </c>
      <c r="AB36" s="196" t="s">
        <v>820</v>
      </c>
    </row>
    <row r="37" spans="5:28" ht="14.25" customHeight="1">
      <c r="E37" s="11" t="s">
        <v>424</v>
      </c>
      <c r="F37" s="11">
        <v>1628</v>
      </c>
      <c r="G37" s="109" t="s">
        <v>395</v>
      </c>
      <c r="H37" s="11" t="s">
        <v>497</v>
      </c>
      <c r="I37" s="11">
        <v>1593</v>
      </c>
      <c r="J37" s="11" t="s">
        <v>643</v>
      </c>
      <c r="N37" s="165" t="s">
        <v>660</v>
      </c>
      <c r="O37" s="11">
        <v>1594</v>
      </c>
      <c r="P37" s="190" t="s">
        <v>632</v>
      </c>
      <c r="Q37" s="165" t="s">
        <v>726</v>
      </c>
      <c r="R37" s="11">
        <v>1622</v>
      </c>
      <c r="S37" s="190" t="s">
        <v>723</v>
      </c>
      <c r="T37" s="165" t="s">
        <v>776</v>
      </c>
      <c r="U37" s="11">
        <v>1620</v>
      </c>
      <c r="V37" s="190" t="s">
        <v>723</v>
      </c>
      <c r="W37" s="166" t="s">
        <v>823</v>
      </c>
      <c r="X37" s="2">
        <v>1625</v>
      </c>
      <c r="Y37" s="198" t="s">
        <v>811</v>
      </c>
      <c r="Z37" s="166" t="s">
        <v>892</v>
      </c>
      <c r="AA37" s="197">
        <v>1631</v>
      </c>
      <c r="AB37" s="196" t="s">
        <v>820</v>
      </c>
    </row>
    <row r="38" spans="5:28" ht="14.25" customHeight="1">
      <c r="H38" s="160" t="s">
        <v>498</v>
      </c>
      <c r="I38" s="160">
        <v>1592</v>
      </c>
      <c r="J38" s="160" t="s">
        <v>643</v>
      </c>
      <c r="N38" s="165" t="s">
        <v>661</v>
      </c>
      <c r="O38" s="11">
        <v>1593</v>
      </c>
      <c r="P38" s="190" t="s">
        <v>618</v>
      </c>
      <c r="Q38" s="165" t="s">
        <v>755</v>
      </c>
      <c r="R38" s="11">
        <v>1624</v>
      </c>
      <c r="S38" s="190" t="s">
        <v>723</v>
      </c>
      <c r="T38" s="165" t="s">
        <v>780</v>
      </c>
      <c r="U38" s="11">
        <v>1620</v>
      </c>
      <c r="V38" s="190" t="s">
        <v>723</v>
      </c>
      <c r="W38" s="166" t="s">
        <v>838</v>
      </c>
      <c r="X38" s="2">
        <v>1626</v>
      </c>
      <c r="Y38" s="198" t="s">
        <v>820</v>
      </c>
      <c r="Z38" s="166" t="s">
        <v>900</v>
      </c>
      <c r="AA38" s="197">
        <v>1636</v>
      </c>
      <c r="AB38" s="210" t="s">
        <v>860</v>
      </c>
    </row>
    <row r="39" spans="5:28" ht="14.25" customHeight="1">
      <c r="H39" s="2" t="s">
        <v>499</v>
      </c>
      <c r="I39" s="2">
        <v>1592</v>
      </c>
      <c r="J39" s="2" t="s">
        <v>458</v>
      </c>
      <c r="N39" s="165" t="s">
        <v>662</v>
      </c>
      <c r="O39" s="11">
        <v>1634</v>
      </c>
      <c r="P39" s="190" t="s">
        <v>612</v>
      </c>
      <c r="Q39" s="165" t="s">
        <v>732</v>
      </c>
      <c r="R39" s="11">
        <v>1625</v>
      </c>
      <c r="S39" s="190" t="s">
        <v>610</v>
      </c>
      <c r="T39" s="165" t="s">
        <v>779</v>
      </c>
      <c r="U39" s="11">
        <v>1621</v>
      </c>
      <c r="V39" s="190" t="s">
        <v>723</v>
      </c>
      <c r="W39" s="166" t="s">
        <v>841</v>
      </c>
      <c r="X39" s="2">
        <v>1627</v>
      </c>
      <c r="Y39" s="198" t="s">
        <v>813</v>
      </c>
      <c r="Z39" s="166" t="s">
        <v>873</v>
      </c>
      <c r="AA39" s="196">
        <v>1633</v>
      </c>
      <c r="AB39" s="196" t="s">
        <v>820</v>
      </c>
    </row>
    <row r="40" spans="5:28" ht="14.25" customHeight="1">
      <c r="H40" s="160" t="s">
        <v>500</v>
      </c>
      <c r="I40" s="160">
        <v>1636</v>
      </c>
      <c r="J40" s="160" t="s">
        <v>462</v>
      </c>
      <c r="N40" s="165" t="s">
        <v>663</v>
      </c>
      <c r="O40" s="11">
        <v>1606</v>
      </c>
      <c r="P40" s="190" t="s">
        <v>606</v>
      </c>
      <c r="Q40" s="165" t="s">
        <v>735</v>
      </c>
      <c r="R40" s="11">
        <v>1630</v>
      </c>
      <c r="S40" s="190" t="s">
        <v>610</v>
      </c>
      <c r="T40" s="165" t="s">
        <v>784</v>
      </c>
      <c r="U40" s="11">
        <v>1628</v>
      </c>
      <c r="V40" s="190" t="s">
        <v>723</v>
      </c>
      <c r="W40" s="166" t="s">
        <v>839</v>
      </c>
      <c r="X40" s="2">
        <v>1633</v>
      </c>
      <c r="Y40" s="198" t="s">
        <v>811</v>
      </c>
      <c r="Z40" s="166" t="s">
        <v>901</v>
      </c>
      <c r="AA40" s="197">
        <v>1639</v>
      </c>
      <c r="AB40" s="196" t="s">
        <v>811</v>
      </c>
    </row>
    <row r="41" spans="5:28" ht="14.25" customHeight="1">
      <c r="H41" s="160" t="s">
        <v>501</v>
      </c>
      <c r="I41" s="160">
        <v>1591</v>
      </c>
      <c r="J41" s="160" t="s">
        <v>462</v>
      </c>
      <c r="N41" s="165" t="s">
        <v>664</v>
      </c>
      <c r="O41" s="11">
        <v>1593</v>
      </c>
      <c r="P41" s="190" t="s">
        <v>631</v>
      </c>
      <c r="Q41" s="165" t="s">
        <v>744</v>
      </c>
      <c r="R41" s="11">
        <v>1630</v>
      </c>
      <c r="S41" s="190" t="s">
        <v>613</v>
      </c>
      <c r="T41" s="165" t="s">
        <v>806</v>
      </c>
      <c r="U41" s="11">
        <v>1633</v>
      </c>
      <c r="V41" s="190" t="s">
        <v>723</v>
      </c>
      <c r="W41" s="166" t="s">
        <v>832</v>
      </c>
      <c r="X41" s="2">
        <v>1634</v>
      </c>
      <c r="Y41" s="198" t="s">
        <v>813</v>
      </c>
      <c r="Z41" s="166" t="s">
        <v>875</v>
      </c>
      <c r="AA41" s="197">
        <v>1645</v>
      </c>
      <c r="AB41" s="196" t="s">
        <v>811</v>
      </c>
    </row>
    <row r="42" spans="5:28" ht="14.25" customHeight="1">
      <c r="H42" s="11" t="s">
        <v>502</v>
      </c>
      <c r="I42" s="2">
        <v>1587</v>
      </c>
      <c r="J42" s="149" t="s">
        <v>503</v>
      </c>
      <c r="N42" s="165" t="s">
        <v>665</v>
      </c>
      <c r="O42" s="11">
        <v>1594</v>
      </c>
      <c r="P42" s="190" t="s">
        <v>632</v>
      </c>
      <c r="Q42" s="165" t="s">
        <v>754</v>
      </c>
      <c r="R42" s="11">
        <v>1633</v>
      </c>
      <c r="S42" s="190" t="s">
        <v>723</v>
      </c>
      <c r="T42" s="165" t="s">
        <v>795</v>
      </c>
      <c r="U42" s="11">
        <v>1637</v>
      </c>
      <c r="V42" s="190" t="s">
        <v>610</v>
      </c>
      <c r="W42" s="166" t="s">
        <v>835</v>
      </c>
      <c r="X42" s="2">
        <v>1646</v>
      </c>
      <c r="Y42" s="198" t="s">
        <v>813</v>
      </c>
      <c r="Z42" s="166" t="s">
        <v>863</v>
      </c>
      <c r="AA42" s="196">
        <v>1666</v>
      </c>
      <c r="AB42" s="196" t="s">
        <v>811</v>
      </c>
    </row>
    <row r="43" spans="5:28" ht="14.25" customHeight="1">
      <c r="H43" s="11" t="s">
        <v>504</v>
      </c>
      <c r="I43" s="2">
        <v>1626</v>
      </c>
      <c r="J43" s="11" t="s">
        <v>467</v>
      </c>
      <c r="N43" s="165" t="s">
        <v>666</v>
      </c>
      <c r="O43" s="11">
        <v>1608</v>
      </c>
      <c r="P43" s="190" t="s">
        <v>612</v>
      </c>
      <c r="Q43" s="165" t="s">
        <v>743</v>
      </c>
      <c r="R43" s="11">
        <v>1638</v>
      </c>
      <c r="S43" s="190" t="s">
        <v>610</v>
      </c>
      <c r="T43" s="165" t="s">
        <v>804</v>
      </c>
      <c r="U43" s="11">
        <v>1641</v>
      </c>
      <c r="V43" s="190" t="s">
        <v>723</v>
      </c>
      <c r="Z43" s="211" t="s">
        <v>861</v>
      </c>
      <c r="AA43" s="212">
        <v>9339</v>
      </c>
      <c r="AB43" s="213" t="s">
        <v>811</v>
      </c>
    </row>
    <row r="44" spans="5:28" ht="14.25" customHeight="1">
      <c r="H44" s="11" t="s">
        <v>505</v>
      </c>
      <c r="I44" s="2">
        <v>1593</v>
      </c>
      <c r="J44" s="11" t="s">
        <v>458</v>
      </c>
      <c r="N44" s="165" t="s">
        <v>667</v>
      </c>
      <c r="O44" s="11">
        <v>1615</v>
      </c>
      <c r="P44" s="210" t="s">
        <v>635</v>
      </c>
      <c r="Q44" s="165" t="s">
        <v>720</v>
      </c>
      <c r="R44" s="11">
        <v>1639</v>
      </c>
      <c r="S44" s="190" t="s">
        <v>606</v>
      </c>
      <c r="T44" s="165" t="s">
        <v>782</v>
      </c>
      <c r="U44" s="11">
        <v>8814</v>
      </c>
      <c r="V44" s="190" t="s">
        <v>716</v>
      </c>
      <c r="Z44" s="211" t="s">
        <v>894</v>
      </c>
      <c r="AA44" s="212">
        <v>9410</v>
      </c>
      <c r="AB44" s="213" t="s">
        <v>895</v>
      </c>
    </row>
    <row r="45" spans="5:28" ht="14.25" customHeight="1">
      <c r="H45" s="11" t="s">
        <v>506</v>
      </c>
      <c r="I45" s="2">
        <v>1637</v>
      </c>
      <c r="J45" s="11" t="s">
        <v>462</v>
      </c>
      <c r="N45" s="166" t="s">
        <v>668</v>
      </c>
      <c r="O45" s="11">
        <v>1622</v>
      </c>
      <c r="P45" s="190" t="s">
        <v>606</v>
      </c>
      <c r="Q45" s="166" t="s">
        <v>733</v>
      </c>
      <c r="R45" s="2">
        <v>1640</v>
      </c>
      <c r="S45" s="189" t="s">
        <v>606</v>
      </c>
      <c r="T45" s="159"/>
      <c r="Z45" s="211" t="s">
        <v>907</v>
      </c>
      <c r="AA45" s="213">
        <v>8733</v>
      </c>
      <c r="AB45" s="213" t="s">
        <v>813</v>
      </c>
    </row>
    <row r="46" spans="5:28" ht="14.25" customHeight="1">
      <c r="H46" s="160" t="s">
        <v>507</v>
      </c>
      <c r="I46" s="160">
        <v>1616</v>
      </c>
      <c r="J46" s="160" t="s">
        <v>462</v>
      </c>
      <c r="N46" s="166" t="s">
        <v>669</v>
      </c>
      <c r="O46" s="11">
        <v>1597</v>
      </c>
      <c r="P46" s="190" t="s">
        <v>612</v>
      </c>
      <c r="Q46" s="166" t="s">
        <v>713</v>
      </c>
      <c r="R46" s="2">
        <v>1648</v>
      </c>
      <c r="S46" s="189" t="s">
        <v>606</v>
      </c>
      <c r="T46" s="159"/>
    </row>
    <row r="47" spans="5:28" ht="14.25" customHeight="1">
      <c r="H47" s="11" t="s">
        <v>508</v>
      </c>
      <c r="I47" s="2">
        <v>1590</v>
      </c>
      <c r="J47" s="11" t="s">
        <v>458</v>
      </c>
      <c r="N47" s="166" t="s">
        <v>670</v>
      </c>
      <c r="O47" s="11">
        <v>1599</v>
      </c>
      <c r="P47" s="210" t="s">
        <v>635</v>
      </c>
    </row>
    <row r="48" spans="5:28" ht="14.25" customHeight="1">
      <c r="H48" s="160" t="s">
        <v>509</v>
      </c>
      <c r="I48" s="160">
        <v>1591</v>
      </c>
      <c r="J48" s="160" t="s">
        <v>462</v>
      </c>
      <c r="N48" s="166" t="s">
        <v>671</v>
      </c>
      <c r="O48" s="11">
        <v>1609</v>
      </c>
      <c r="P48" s="190" t="s">
        <v>610</v>
      </c>
    </row>
    <row r="49" spans="8:16" ht="14.25" customHeight="1">
      <c r="H49" s="160" t="s">
        <v>510</v>
      </c>
      <c r="I49" s="160">
        <v>1591</v>
      </c>
      <c r="J49" s="160" t="s">
        <v>462</v>
      </c>
      <c r="N49" s="166" t="s">
        <v>672</v>
      </c>
      <c r="O49" s="11">
        <v>1622</v>
      </c>
      <c r="P49" s="190" t="s">
        <v>610</v>
      </c>
    </row>
    <row r="50" spans="8:16" ht="14.25" customHeight="1">
      <c r="H50" s="11" t="s">
        <v>511</v>
      </c>
      <c r="I50" s="11">
        <v>1606</v>
      </c>
      <c r="J50" s="11" t="s">
        <v>512</v>
      </c>
      <c r="N50" s="166" t="s">
        <v>673</v>
      </c>
      <c r="O50" s="11">
        <v>1610</v>
      </c>
      <c r="P50" s="190" t="s">
        <v>612</v>
      </c>
    </row>
    <row r="51" spans="8:16" ht="14.25" customHeight="1">
      <c r="H51" s="11" t="s">
        <v>513</v>
      </c>
      <c r="I51" s="11">
        <v>1662</v>
      </c>
      <c r="J51" s="11" t="s">
        <v>512</v>
      </c>
      <c r="N51" s="166" t="s">
        <v>674</v>
      </c>
      <c r="O51" s="11">
        <v>1609</v>
      </c>
      <c r="P51" s="190" t="s">
        <v>612</v>
      </c>
    </row>
    <row r="52" spans="8:16" ht="14.25" customHeight="1">
      <c r="H52" s="11" t="s">
        <v>514</v>
      </c>
      <c r="I52" s="11">
        <v>1589</v>
      </c>
      <c r="J52" s="11" t="s">
        <v>458</v>
      </c>
      <c r="N52" s="166" t="s">
        <v>675</v>
      </c>
      <c r="O52" s="11">
        <v>1621</v>
      </c>
      <c r="P52" s="190" t="s">
        <v>606</v>
      </c>
    </row>
    <row r="53" spans="8:16" ht="14.25" customHeight="1">
      <c r="H53" s="11" t="s">
        <v>515</v>
      </c>
      <c r="I53" s="11">
        <v>1601</v>
      </c>
      <c r="J53" s="11" t="s">
        <v>458</v>
      </c>
      <c r="N53" s="166" t="s">
        <v>676</v>
      </c>
      <c r="O53" s="11">
        <v>1619</v>
      </c>
      <c r="P53" s="190" t="s">
        <v>606</v>
      </c>
    </row>
    <row r="54" spans="8:16" ht="14.25" customHeight="1">
      <c r="H54" s="208" t="s">
        <v>517</v>
      </c>
      <c r="I54" s="11">
        <v>1594</v>
      </c>
      <c r="J54" s="11" t="s">
        <v>458</v>
      </c>
      <c r="N54" s="166" t="s">
        <v>677</v>
      </c>
      <c r="O54" s="11">
        <v>1618</v>
      </c>
      <c r="P54" s="190" t="s">
        <v>610</v>
      </c>
    </row>
    <row r="55" spans="8:16" ht="14.25" customHeight="1">
      <c r="H55" s="165" t="s">
        <v>516</v>
      </c>
      <c r="I55" s="11">
        <v>1611</v>
      </c>
      <c r="J55" s="11" t="s">
        <v>460</v>
      </c>
      <c r="N55" s="166" t="s">
        <v>678</v>
      </c>
      <c r="O55" s="11">
        <v>1631</v>
      </c>
      <c r="P55" s="210" t="s">
        <v>635</v>
      </c>
    </row>
    <row r="56" spans="8:16" ht="14.25" customHeight="1">
      <c r="H56" s="166" t="s">
        <v>518</v>
      </c>
      <c r="I56" s="2">
        <v>1605</v>
      </c>
      <c r="J56" s="2" t="s">
        <v>458</v>
      </c>
      <c r="N56" s="166" t="s">
        <v>679</v>
      </c>
      <c r="O56" s="11">
        <v>1609</v>
      </c>
      <c r="P56" s="190" t="s">
        <v>612</v>
      </c>
    </row>
    <row r="57" spans="8:16" ht="14.25" customHeight="1">
      <c r="H57" s="166" t="s">
        <v>519</v>
      </c>
      <c r="I57" s="2">
        <v>1588</v>
      </c>
      <c r="J57" s="2" t="s">
        <v>458</v>
      </c>
      <c r="N57" s="166" t="s">
        <v>680</v>
      </c>
      <c r="O57" s="11">
        <v>1616</v>
      </c>
      <c r="P57" s="190" t="s">
        <v>606</v>
      </c>
    </row>
    <row r="58" spans="8:16" ht="14.25" customHeight="1">
      <c r="H58" s="166" t="s">
        <v>520</v>
      </c>
      <c r="I58" s="2">
        <v>1608</v>
      </c>
      <c r="J58" s="2" t="s">
        <v>458</v>
      </c>
      <c r="N58" s="166" t="s">
        <v>681</v>
      </c>
      <c r="O58" s="11">
        <v>1620</v>
      </c>
      <c r="P58" s="190" t="s">
        <v>612</v>
      </c>
    </row>
    <row r="59" spans="8:16" ht="14.25" customHeight="1">
      <c r="H59" s="209" t="s">
        <v>521</v>
      </c>
      <c r="I59" s="160">
        <v>1621</v>
      </c>
      <c r="J59" s="160" t="s">
        <v>462</v>
      </c>
      <c r="N59" s="166" t="s">
        <v>682</v>
      </c>
      <c r="O59" s="11">
        <v>1632</v>
      </c>
      <c r="P59" s="190" t="s">
        <v>612</v>
      </c>
    </row>
    <row r="60" spans="8:16" ht="14.25" customHeight="1">
      <c r="H60" s="166" t="s">
        <v>522</v>
      </c>
      <c r="I60" s="2">
        <v>1593</v>
      </c>
      <c r="J60" s="11" t="s">
        <v>462</v>
      </c>
      <c r="N60" s="166" t="s">
        <v>683</v>
      </c>
      <c r="O60" s="11">
        <v>1642</v>
      </c>
      <c r="P60" s="190" t="s">
        <v>613</v>
      </c>
    </row>
    <row r="61" spans="8:16" ht="14.25" customHeight="1">
      <c r="H61" s="188" t="s">
        <v>523</v>
      </c>
      <c r="I61" s="2">
        <v>1589</v>
      </c>
      <c r="J61" s="11" t="s">
        <v>458</v>
      </c>
      <c r="N61" s="166" t="s">
        <v>684</v>
      </c>
      <c r="O61" s="11">
        <v>1643</v>
      </c>
      <c r="P61" s="190" t="s">
        <v>606</v>
      </c>
    </row>
    <row r="62" spans="8:16" ht="14.25" customHeight="1">
      <c r="H62" s="9" t="s">
        <v>390</v>
      </c>
      <c r="I62" s="9">
        <v>1587</v>
      </c>
      <c r="J62" s="164" t="s">
        <v>238</v>
      </c>
      <c r="N62" s="166" t="s">
        <v>685</v>
      </c>
      <c r="O62" s="11">
        <v>1614</v>
      </c>
      <c r="P62" s="190" t="s">
        <v>606</v>
      </c>
    </row>
    <row r="63" spans="8:16" ht="14.25" customHeight="1">
      <c r="H63" s="167" t="s">
        <v>524</v>
      </c>
      <c r="I63" s="11">
        <v>1630</v>
      </c>
      <c r="J63" s="11" t="s">
        <v>467</v>
      </c>
      <c r="N63" s="166" t="s">
        <v>686</v>
      </c>
      <c r="O63" s="11">
        <v>1614</v>
      </c>
      <c r="P63" s="190" t="s">
        <v>610</v>
      </c>
    </row>
    <row r="64" spans="8:16" ht="14.25" customHeight="1">
      <c r="H64" s="167" t="s">
        <v>525</v>
      </c>
      <c r="I64" s="11">
        <v>1586</v>
      </c>
      <c r="J64" s="149" t="s">
        <v>503</v>
      </c>
      <c r="N64" s="166" t="s">
        <v>688</v>
      </c>
      <c r="O64" s="11">
        <v>1606</v>
      </c>
      <c r="P64" s="210" t="s">
        <v>635</v>
      </c>
    </row>
    <row r="65" spans="8:16" ht="14.25" customHeight="1">
      <c r="H65" s="166" t="s">
        <v>526</v>
      </c>
      <c r="I65" s="11">
        <v>1593</v>
      </c>
      <c r="J65" s="11" t="s">
        <v>458</v>
      </c>
      <c r="N65" s="166" t="s">
        <v>687</v>
      </c>
      <c r="O65" s="11">
        <v>1628</v>
      </c>
      <c r="P65" s="210" t="s">
        <v>635</v>
      </c>
    </row>
    <row r="66" spans="8:16" ht="14.25" customHeight="1">
      <c r="H66" s="165" t="s">
        <v>527</v>
      </c>
      <c r="I66" s="11">
        <v>1597</v>
      </c>
      <c r="J66" s="11" t="s">
        <v>462</v>
      </c>
      <c r="N66" s="166" t="s">
        <v>689</v>
      </c>
      <c r="O66" s="11">
        <v>1627</v>
      </c>
      <c r="P66" s="190" t="s">
        <v>612</v>
      </c>
    </row>
    <row r="67" spans="8:16" ht="14.25" customHeight="1">
      <c r="H67" s="209" t="s">
        <v>528</v>
      </c>
      <c r="I67" s="160">
        <v>1593</v>
      </c>
      <c r="J67" s="160" t="s">
        <v>462</v>
      </c>
      <c r="N67" s="166" t="s">
        <v>690</v>
      </c>
      <c r="O67" s="11">
        <v>1598</v>
      </c>
      <c r="P67" s="190" t="s">
        <v>606</v>
      </c>
    </row>
    <row r="68" spans="8:16" ht="14.25" customHeight="1">
      <c r="H68" s="209" t="s">
        <v>529</v>
      </c>
      <c r="I68" s="160">
        <v>1589</v>
      </c>
      <c r="J68" s="160" t="s">
        <v>462</v>
      </c>
      <c r="N68" s="124" t="s">
        <v>376</v>
      </c>
      <c r="O68" s="11">
        <v>1595</v>
      </c>
      <c r="P68" s="123" t="s">
        <v>644</v>
      </c>
    </row>
    <row r="69" spans="8:16" ht="14.25" customHeight="1">
      <c r="H69" s="166" t="s">
        <v>530</v>
      </c>
      <c r="I69" s="11">
        <v>1595</v>
      </c>
      <c r="J69" s="11" t="s">
        <v>467</v>
      </c>
      <c r="N69" s="124" t="s">
        <v>373</v>
      </c>
      <c r="O69" s="11">
        <v>1626</v>
      </c>
      <c r="P69" s="202" t="s">
        <v>280</v>
      </c>
    </row>
    <row r="70" spans="8:16" ht="14.25" customHeight="1">
      <c r="H70" s="166" t="s">
        <v>531</v>
      </c>
      <c r="I70" s="11">
        <v>1626</v>
      </c>
      <c r="J70" s="11" t="s">
        <v>458</v>
      </c>
      <c r="N70" s="124" t="s">
        <v>359</v>
      </c>
      <c r="O70" s="11">
        <v>1593</v>
      </c>
      <c r="P70" s="202" t="s">
        <v>643</v>
      </c>
    </row>
    <row r="71" spans="8:16" ht="14.25" customHeight="1">
      <c r="H71" s="166" t="s">
        <v>532</v>
      </c>
      <c r="I71" s="11">
        <v>1588</v>
      </c>
      <c r="J71" s="11" t="s">
        <v>480</v>
      </c>
      <c r="N71" s="124" t="s">
        <v>367</v>
      </c>
      <c r="O71" s="11">
        <v>1598</v>
      </c>
      <c r="P71" s="202" t="s">
        <v>280</v>
      </c>
    </row>
    <row r="72" spans="8:16" ht="14.25" customHeight="1">
      <c r="H72" s="166" t="s">
        <v>533</v>
      </c>
      <c r="I72" s="11">
        <v>1628</v>
      </c>
      <c r="J72" s="11" t="s">
        <v>467</v>
      </c>
      <c r="N72" s="166" t="s">
        <v>691</v>
      </c>
      <c r="O72" s="11">
        <v>1625</v>
      </c>
      <c r="P72" s="190" t="s">
        <v>610</v>
      </c>
    </row>
    <row r="73" spans="8:16" ht="14.25" customHeight="1">
      <c r="H73" s="11" t="s">
        <v>534</v>
      </c>
      <c r="I73" s="2">
        <v>1588</v>
      </c>
      <c r="J73" s="11" t="s">
        <v>480</v>
      </c>
      <c r="N73" s="166" t="s">
        <v>692</v>
      </c>
      <c r="O73" s="11">
        <v>1595</v>
      </c>
      <c r="P73" s="190" t="s">
        <v>626</v>
      </c>
    </row>
    <row r="74" spans="8:16" ht="14.25" customHeight="1">
      <c r="N74" s="124" t="s">
        <v>375</v>
      </c>
      <c r="O74" s="124">
        <v>1598</v>
      </c>
      <c r="P74" s="202" t="s">
        <v>395</v>
      </c>
    </row>
    <row r="75" spans="8:16" ht="14.25" customHeight="1">
      <c r="N75" s="124" t="s">
        <v>431</v>
      </c>
      <c r="O75" s="124">
        <v>1591</v>
      </c>
      <c r="P75" s="202" t="s">
        <v>602</v>
      </c>
    </row>
    <row r="76" spans="8:16" ht="14.25" customHeight="1">
      <c r="N76" s="124" t="s">
        <v>509</v>
      </c>
      <c r="O76" s="124">
        <v>1591</v>
      </c>
      <c r="P76" s="202" t="s">
        <v>602</v>
      </c>
    </row>
    <row r="77" spans="8:16" ht="14.25" customHeight="1">
      <c r="N77" s="172" t="s">
        <v>528</v>
      </c>
      <c r="O77" s="124">
        <v>1593</v>
      </c>
      <c r="P77" s="202" t="s">
        <v>643</v>
      </c>
    </row>
    <row r="78" spans="8:16" ht="14.25" customHeight="1">
      <c r="N78" s="124" t="s">
        <v>478</v>
      </c>
      <c r="O78" s="124">
        <v>1591</v>
      </c>
      <c r="P78" s="202" t="s">
        <v>602</v>
      </c>
    </row>
    <row r="79" spans="8:16" ht="14.25" customHeight="1">
      <c r="N79" s="166" t="s">
        <v>693</v>
      </c>
      <c r="O79" s="11">
        <v>1636</v>
      </c>
      <c r="P79" s="190" t="s">
        <v>606</v>
      </c>
    </row>
    <row r="80" spans="8:16" ht="14.25" customHeight="1">
      <c r="N80" s="124" t="s">
        <v>510</v>
      </c>
      <c r="O80" s="124">
        <v>1591</v>
      </c>
      <c r="P80" s="202" t="s">
        <v>602</v>
      </c>
    </row>
    <row r="81" spans="14:16" ht="14.25" customHeight="1">
      <c r="N81" s="124" t="s">
        <v>507</v>
      </c>
      <c r="O81" s="124">
        <v>1616</v>
      </c>
      <c r="P81" s="190" t="s">
        <v>612</v>
      </c>
    </row>
    <row r="82" spans="14:16" ht="14.25" customHeight="1">
      <c r="N82" s="172" t="s">
        <v>529</v>
      </c>
      <c r="O82" s="124">
        <v>1589</v>
      </c>
      <c r="P82" s="202" t="s">
        <v>602</v>
      </c>
    </row>
    <row r="83" spans="14:16" ht="14.25" customHeight="1">
      <c r="N83" s="124" t="s">
        <v>414</v>
      </c>
      <c r="O83" s="124">
        <v>1604</v>
      </c>
      <c r="P83" s="202" t="s">
        <v>280</v>
      </c>
    </row>
    <row r="84" spans="14:16" ht="14.25" customHeight="1">
      <c r="N84" s="124" t="s">
        <v>498</v>
      </c>
      <c r="O84" s="124">
        <v>1592</v>
      </c>
      <c r="P84" s="202" t="s">
        <v>643</v>
      </c>
    </row>
    <row r="85" spans="14:16" ht="14.25" customHeight="1">
      <c r="N85" s="124" t="s">
        <v>501</v>
      </c>
      <c r="O85" s="124">
        <v>1591</v>
      </c>
      <c r="P85" s="202" t="s">
        <v>602</v>
      </c>
    </row>
    <row r="86" spans="14:16" ht="14.25" customHeight="1">
      <c r="N86" s="124" t="s">
        <v>472</v>
      </c>
      <c r="O86" s="124">
        <v>1599</v>
      </c>
      <c r="P86" s="190" t="s">
        <v>612</v>
      </c>
    </row>
    <row r="87" spans="14:16" ht="14.25" customHeight="1">
      <c r="N87" s="124" t="s">
        <v>424</v>
      </c>
      <c r="O87" s="124">
        <v>1628</v>
      </c>
      <c r="P87" s="190" t="s">
        <v>612</v>
      </c>
    </row>
    <row r="88" spans="14:16" ht="14.25" customHeight="1">
      <c r="N88" s="124" t="s">
        <v>500</v>
      </c>
      <c r="O88" s="124">
        <v>1636</v>
      </c>
      <c r="P88" s="190" t="s">
        <v>612</v>
      </c>
    </row>
    <row r="89" spans="14:16" ht="14.25" customHeight="1">
      <c r="N89" s="124" t="s">
        <v>335</v>
      </c>
      <c r="O89" s="124">
        <v>1590</v>
      </c>
      <c r="P89" s="202" t="s">
        <v>694</v>
      </c>
    </row>
    <row r="90" spans="14:16" ht="14.25" customHeight="1">
      <c r="N90" s="124" t="s">
        <v>444</v>
      </c>
      <c r="O90" s="124">
        <v>1626</v>
      </c>
      <c r="P90" s="202" t="s">
        <v>280</v>
      </c>
    </row>
    <row r="91" spans="14:16" ht="14.25" customHeight="1">
      <c r="N91" s="124" t="s">
        <v>432</v>
      </c>
      <c r="O91" s="124">
        <v>1590</v>
      </c>
      <c r="P91" s="202" t="s">
        <v>602</v>
      </c>
    </row>
    <row r="92" spans="14:16" ht="14.25" customHeight="1">
      <c r="N92" s="172" t="s">
        <v>570</v>
      </c>
      <c r="O92" s="124">
        <v>1604</v>
      </c>
      <c r="P92" s="202" t="s">
        <v>280</v>
      </c>
    </row>
    <row r="93" spans="14:16" ht="14.25" customHeight="1">
      <c r="N93" s="172" t="s">
        <v>572</v>
      </c>
      <c r="O93" s="124">
        <v>1590</v>
      </c>
      <c r="P93" s="202" t="s">
        <v>602</v>
      </c>
    </row>
    <row r="94" spans="14:16" ht="14.25" customHeight="1">
      <c r="N94" s="166" t="s">
        <v>696</v>
      </c>
      <c r="O94" s="124">
        <v>1599</v>
      </c>
      <c r="P94" s="202" t="s">
        <v>280</v>
      </c>
    </row>
    <row r="95" spans="14:16" ht="14.25" customHeight="1">
      <c r="N95" s="172" t="s">
        <v>560</v>
      </c>
      <c r="O95" s="124">
        <v>1597</v>
      </c>
      <c r="P95" s="202" t="s">
        <v>280</v>
      </c>
    </row>
    <row r="96" spans="14:16" ht="14.25" customHeight="1">
      <c r="N96" s="172" t="s">
        <v>556</v>
      </c>
      <c r="O96" s="124">
        <v>1636</v>
      </c>
      <c r="P96" s="202" t="s">
        <v>280</v>
      </c>
    </row>
    <row r="97" spans="14:16" ht="14.25" customHeight="1">
      <c r="N97" s="166" t="s">
        <v>697</v>
      </c>
      <c r="O97" s="124">
        <v>1584</v>
      </c>
      <c r="P97" s="205" t="s">
        <v>698</v>
      </c>
    </row>
    <row r="98" spans="14:16" ht="14.25" customHeight="1">
      <c r="N98" s="172" t="s">
        <v>566</v>
      </c>
      <c r="O98" s="124">
        <v>1638</v>
      </c>
      <c r="P98" s="202" t="s">
        <v>280</v>
      </c>
    </row>
    <row r="99" spans="14:16" ht="14.25" customHeight="1">
      <c r="N99" s="124" t="s">
        <v>551</v>
      </c>
      <c r="O99" s="124">
        <v>1602</v>
      </c>
      <c r="P99" s="202" t="s">
        <v>395</v>
      </c>
    </row>
    <row r="100" spans="14:16" ht="14.25" customHeight="1">
      <c r="N100" s="172" t="s">
        <v>577</v>
      </c>
      <c r="O100" s="124">
        <v>1592</v>
      </c>
      <c r="P100" s="202" t="s">
        <v>643</v>
      </c>
    </row>
    <row r="101" spans="14:16" ht="14.25" customHeight="1">
      <c r="N101" s="172" t="s">
        <v>557</v>
      </c>
      <c r="O101" s="124">
        <v>1603</v>
      </c>
      <c r="P101" s="202" t="s">
        <v>280</v>
      </c>
    </row>
    <row r="102" spans="14:16" ht="14.25" customHeight="1">
      <c r="N102" s="166" t="s">
        <v>699</v>
      </c>
      <c r="O102" s="124">
        <v>1617</v>
      </c>
      <c r="P102" s="190" t="s">
        <v>610</v>
      </c>
    </row>
    <row r="103" spans="14:16" ht="14.25" customHeight="1">
      <c r="N103" s="172" t="s">
        <v>569</v>
      </c>
      <c r="O103" s="124">
        <v>1607</v>
      </c>
      <c r="P103" s="202" t="s">
        <v>280</v>
      </c>
    </row>
    <row r="104" spans="14:16" ht="14.25" customHeight="1">
      <c r="N104" s="172" t="s">
        <v>580</v>
      </c>
      <c r="O104" s="124">
        <v>1621</v>
      </c>
      <c r="P104" s="202" t="s">
        <v>280</v>
      </c>
    </row>
    <row r="105" spans="14:16" ht="14.25" customHeight="1">
      <c r="N105" s="166" t="s">
        <v>700</v>
      </c>
      <c r="O105" s="124">
        <v>1614</v>
      </c>
      <c r="P105" s="190" t="s">
        <v>613</v>
      </c>
    </row>
    <row r="106" spans="14:16" ht="14.25" customHeight="1">
      <c r="N106" s="172" t="s">
        <v>579</v>
      </c>
      <c r="O106" s="124">
        <v>1607</v>
      </c>
      <c r="P106" s="202" t="s">
        <v>280</v>
      </c>
    </row>
    <row r="107" spans="14:16" ht="14.25" customHeight="1">
      <c r="N107" s="172" t="s">
        <v>562</v>
      </c>
      <c r="O107" s="124">
        <v>1599</v>
      </c>
      <c r="P107" s="202" t="s">
        <v>280</v>
      </c>
    </row>
    <row r="108" spans="14:16" ht="14.25" customHeight="1">
      <c r="N108" s="166" t="s">
        <v>701</v>
      </c>
      <c r="O108" s="124">
        <v>1609</v>
      </c>
      <c r="P108" s="190" t="s">
        <v>610</v>
      </c>
    </row>
    <row r="109" spans="14:16" ht="14.25" customHeight="1">
      <c r="N109" s="166" t="s">
        <v>702</v>
      </c>
      <c r="O109" s="124">
        <v>1620</v>
      </c>
      <c r="P109" s="210" t="s">
        <v>635</v>
      </c>
    </row>
    <row r="110" spans="14:16" ht="14.25" customHeight="1">
      <c r="N110" s="166" t="s">
        <v>703</v>
      </c>
      <c r="O110" s="124">
        <v>1601</v>
      </c>
      <c r="P110" s="202" t="s">
        <v>280</v>
      </c>
    </row>
    <row r="111" spans="14:16" ht="14.25" customHeight="1">
      <c r="N111" s="166" t="s">
        <v>704</v>
      </c>
      <c r="O111" s="124">
        <v>1651</v>
      </c>
      <c r="P111" s="190" t="s">
        <v>606</v>
      </c>
    </row>
    <row r="112" spans="14:16" ht="14.25" customHeight="1">
      <c r="N112" s="166" t="s">
        <v>705</v>
      </c>
      <c r="O112" s="124">
        <v>1617</v>
      </c>
      <c r="P112" s="202" t="s">
        <v>280</v>
      </c>
    </row>
    <row r="113" spans="14:16" ht="14.25" customHeight="1">
      <c r="N113" s="166" t="s">
        <v>706</v>
      </c>
      <c r="O113" s="124">
        <v>1608</v>
      </c>
      <c r="P113" s="190" t="s">
        <v>610</v>
      </c>
    </row>
    <row r="114" spans="14:16" ht="14.25" customHeight="1">
      <c r="N114" s="166" t="s">
        <v>707</v>
      </c>
      <c r="O114" s="124">
        <v>1595</v>
      </c>
      <c r="P114" s="190" t="s">
        <v>632</v>
      </c>
    </row>
    <row r="115" spans="14:16" ht="14.25" customHeight="1">
      <c r="N115" s="166" t="s">
        <v>708</v>
      </c>
      <c r="O115" s="124">
        <v>1595</v>
      </c>
      <c r="P115" s="190" t="s">
        <v>626</v>
      </c>
    </row>
    <row r="116" spans="14:16" ht="14.25" customHeight="1">
      <c r="N116" s="166" t="s">
        <v>709</v>
      </c>
      <c r="O116" s="124">
        <v>1630</v>
      </c>
      <c r="P116" s="202" t="s">
        <v>280</v>
      </c>
    </row>
    <row r="117" spans="14:16" ht="14.25" customHeight="1">
      <c r="N117" s="172" t="s">
        <v>567</v>
      </c>
      <c r="O117" s="124">
        <v>1594</v>
      </c>
      <c r="P117" s="202" t="s">
        <v>644</v>
      </c>
    </row>
    <row r="118" spans="14:16" ht="14.25" customHeight="1">
      <c r="N118" s="166" t="s">
        <v>710</v>
      </c>
      <c r="O118" s="124">
        <v>1639</v>
      </c>
      <c r="P118" s="190" t="s">
        <v>610</v>
      </c>
    </row>
    <row r="119" spans="14:16" ht="14.25" customHeight="1">
      <c r="N119" s="124" t="s">
        <v>485</v>
      </c>
      <c r="O119" s="124">
        <v>1591</v>
      </c>
      <c r="P119" s="202" t="s">
        <v>602</v>
      </c>
    </row>
    <row r="120" spans="14:16" ht="14.25" customHeight="1">
      <c r="N120" s="172" t="s">
        <v>583</v>
      </c>
      <c r="O120" s="124">
        <v>1593</v>
      </c>
      <c r="P120" s="202" t="s">
        <v>643</v>
      </c>
    </row>
    <row r="121" spans="14:16" ht="14.25" customHeight="1">
      <c r="N121" s="172" t="s">
        <v>521</v>
      </c>
      <c r="O121" s="124">
        <v>1621</v>
      </c>
      <c r="P121" s="202" t="s">
        <v>280</v>
      </c>
    </row>
    <row r="122" spans="14:16" ht="14.25" customHeight="1">
      <c r="N122" s="172" t="s">
        <v>711</v>
      </c>
      <c r="O122" s="124">
        <v>1594</v>
      </c>
      <c r="P122" s="190" t="s">
        <v>626</v>
      </c>
    </row>
    <row r="123" spans="14:16" ht="14.25" customHeight="1">
      <c r="N123" s="211" t="s">
        <v>609</v>
      </c>
      <c r="O123" s="212">
        <v>9420</v>
      </c>
      <c r="P123" s="213" t="s">
        <v>613</v>
      </c>
    </row>
  </sheetData>
  <mergeCells count="2">
    <mergeCell ref="G23:G24"/>
    <mergeCell ref="G15:G1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15" sqref="E15"/>
    </sheetView>
  </sheetViews>
  <sheetFormatPr defaultRowHeight="13.5"/>
  <cols>
    <col min="1" max="1" width="11.625" style="82" bestFit="1" customWidth="1"/>
    <col min="2" max="16384" width="9" style="82"/>
  </cols>
  <sheetData>
    <row r="1" spans="1:8">
      <c r="A1" s="93">
        <v>41243</v>
      </c>
      <c r="B1" s="538" t="s">
        <v>283</v>
      </c>
      <c r="C1" s="538"/>
      <c r="D1" s="538"/>
      <c r="E1" s="538"/>
      <c r="F1" s="538"/>
      <c r="G1" s="538"/>
      <c r="H1" s="538"/>
    </row>
    <row r="2" spans="1:8">
      <c r="B2" s="538" t="s">
        <v>284</v>
      </c>
      <c r="C2" s="538"/>
      <c r="D2" s="538"/>
      <c r="E2" s="538"/>
      <c r="F2" s="538"/>
      <c r="G2" s="538"/>
      <c r="H2" s="538"/>
    </row>
    <row r="3" spans="1:8">
      <c r="B3" s="538" t="s">
        <v>285</v>
      </c>
      <c r="C3" s="538"/>
      <c r="D3" s="538"/>
      <c r="E3" s="538"/>
      <c r="F3" s="538"/>
      <c r="G3" s="538"/>
      <c r="H3" s="538"/>
    </row>
    <row r="4" spans="1:8">
      <c r="B4" s="538"/>
      <c r="C4" s="538"/>
      <c r="D4" s="538"/>
      <c r="E4" s="538"/>
      <c r="F4" s="538"/>
      <c r="G4" s="538"/>
      <c r="H4" s="538"/>
    </row>
    <row r="5" spans="1:8">
      <c r="B5" s="538"/>
      <c r="C5" s="538"/>
      <c r="D5" s="538"/>
      <c r="E5" s="538"/>
      <c r="F5" s="538"/>
      <c r="G5" s="538"/>
      <c r="H5" s="538"/>
    </row>
    <row r="6" spans="1:8">
      <c r="B6" s="538"/>
      <c r="C6" s="538"/>
      <c r="D6" s="538"/>
      <c r="E6" s="538"/>
      <c r="F6" s="538"/>
      <c r="G6" s="538"/>
      <c r="H6" s="538"/>
    </row>
  </sheetData>
  <mergeCells count="6">
    <mergeCell ref="B6:H6"/>
    <mergeCell ref="B1:H1"/>
    <mergeCell ref="B2:H2"/>
    <mergeCell ref="B3:H3"/>
    <mergeCell ref="B4:H4"/>
    <mergeCell ref="B5:H5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9"/>
  <sheetViews>
    <sheetView workbookViewId="0">
      <selection activeCell="F10" sqref="F10"/>
    </sheetView>
  </sheetViews>
  <sheetFormatPr defaultRowHeight="14.25" customHeight="1"/>
  <cols>
    <col min="1" max="1" width="2" customWidth="1"/>
    <col min="2" max="2" width="5.125" style="77" customWidth="1"/>
    <col min="3" max="3" width="2.75" customWidth="1"/>
    <col min="4" max="4" width="6" customWidth="1"/>
    <col min="5" max="7" width="6" style="77" customWidth="1"/>
    <col min="8" max="8" width="2.875" style="77" customWidth="1"/>
    <col min="9" max="9" width="3.25" customWidth="1"/>
    <col min="10" max="10" width="3.125" customWidth="1"/>
    <col min="11" max="11" width="5.25" customWidth="1"/>
    <col min="12" max="15" width="2.875" customWidth="1"/>
    <col min="16" max="16" width="3" customWidth="1"/>
    <col min="17" max="19" width="2.875" customWidth="1"/>
    <col min="20" max="20" width="20.5" customWidth="1"/>
    <col min="21" max="21" width="3.375" style="444" customWidth="1"/>
    <col min="22" max="22" width="5.125" customWidth="1"/>
    <col min="23" max="23" width="10.25" customWidth="1"/>
    <col min="24" max="24" width="6" customWidth="1"/>
  </cols>
  <sheetData>
    <row r="1" spans="1:24" ht="14.25" customHeight="1">
      <c r="A1" s="421" t="s">
        <v>1038</v>
      </c>
      <c r="B1" s="301"/>
      <c r="C1" s="431">
        <v>1</v>
      </c>
      <c r="D1" s="435" t="s">
        <v>1049</v>
      </c>
      <c r="E1" s="449"/>
      <c r="F1" s="449"/>
      <c r="G1" s="449"/>
      <c r="H1" s="449"/>
      <c r="I1" s="429">
        <v>28</v>
      </c>
      <c r="J1">
        <v>21</v>
      </c>
      <c r="K1" s="112" t="s">
        <v>30</v>
      </c>
      <c r="L1" s="542"/>
      <c r="M1" s="542"/>
      <c r="N1" s="542"/>
      <c r="O1" s="542"/>
      <c r="P1" s="542"/>
      <c r="Q1" s="542"/>
      <c r="R1" s="542"/>
      <c r="S1" s="542"/>
      <c r="T1" s="542"/>
      <c r="U1" s="443"/>
      <c r="V1" s="99"/>
    </row>
    <row r="2" spans="1:24" ht="14.25" customHeight="1">
      <c r="A2" s="421" t="s">
        <v>1039</v>
      </c>
      <c r="B2" s="301"/>
      <c r="C2" s="431">
        <v>2</v>
      </c>
      <c r="D2" s="435" t="s">
        <v>1051</v>
      </c>
      <c r="E2" s="449"/>
      <c r="F2" s="449"/>
      <c r="G2" s="449"/>
      <c r="H2" s="449"/>
      <c r="I2" s="450">
        <v>4</v>
      </c>
      <c r="K2" s="112" t="s">
        <v>31</v>
      </c>
      <c r="L2" s="542"/>
      <c r="M2" s="542"/>
      <c r="N2" s="542"/>
      <c r="O2" s="542"/>
      <c r="P2" s="542"/>
      <c r="Q2" s="542"/>
      <c r="R2" s="542"/>
      <c r="S2" s="542"/>
      <c r="T2" s="542"/>
    </row>
    <row r="3" spans="1:24" ht="14.25" customHeight="1">
      <c r="A3" s="421" t="s">
        <v>1041</v>
      </c>
      <c r="B3" s="301"/>
      <c r="C3" s="450">
        <v>3</v>
      </c>
      <c r="D3" s="435" t="s">
        <v>1053</v>
      </c>
      <c r="E3" s="449"/>
      <c r="F3" s="449"/>
      <c r="G3" s="449"/>
      <c r="H3" s="449"/>
      <c r="I3" s="450">
        <v>11</v>
      </c>
      <c r="K3" s="112" t="s">
        <v>29</v>
      </c>
      <c r="L3" s="542"/>
      <c r="M3" s="542"/>
      <c r="N3" s="542"/>
      <c r="O3" s="542"/>
      <c r="P3" s="542"/>
      <c r="Q3" s="542"/>
      <c r="R3" s="542"/>
      <c r="S3" s="542"/>
      <c r="T3" s="542"/>
    </row>
    <row r="4" spans="1:24" ht="14.25" customHeight="1">
      <c r="A4" s="421" t="s">
        <v>1040</v>
      </c>
      <c r="B4" s="301"/>
      <c r="C4" s="450">
        <v>4</v>
      </c>
      <c r="D4" s="435" t="s">
        <v>1055</v>
      </c>
      <c r="E4" s="449"/>
      <c r="F4" s="449"/>
      <c r="G4" s="449"/>
      <c r="H4" s="449"/>
      <c r="I4" s="429">
        <v>24</v>
      </c>
      <c r="K4" s="432" t="s">
        <v>1047</v>
      </c>
      <c r="L4" s="542"/>
      <c r="M4" s="542"/>
      <c r="N4" s="542"/>
      <c r="O4" s="542"/>
      <c r="P4" s="542"/>
      <c r="Q4" s="542"/>
      <c r="R4" s="542"/>
      <c r="S4" s="542"/>
      <c r="T4" s="542"/>
    </row>
    <row r="5" spans="1:24" ht="14.25" customHeight="1">
      <c r="A5" s="421" t="s">
        <v>1042</v>
      </c>
      <c r="B5" s="301"/>
      <c r="C5" s="424">
        <v>5</v>
      </c>
      <c r="D5" s="435" t="s">
        <v>1057</v>
      </c>
      <c r="E5" s="449"/>
      <c r="F5" s="449"/>
      <c r="G5" s="449"/>
      <c r="H5" s="449"/>
      <c r="I5" s="424">
        <v>7</v>
      </c>
      <c r="K5" s="112" t="s">
        <v>276</v>
      </c>
      <c r="L5" s="542" t="s">
        <v>1148</v>
      </c>
      <c r="M5" s="542"/>
      <c r="N5" s="542"/>
      <c r="O5" s="542"/>
      <c r="P5" s="542"/>
      <c r="Q5" s="542"/>
      <c r="R5" s="542"/>
      <c r="S5" s="542"/>
      <c r="T5" s="542"/>
    </row>
    <row r="6" spans="1:24" ht="14.25" customHeight="1">
      <c r="A6" s="421" t="s">
        <v>1043</v>
      </c>
      <c r="B6" s="301"/>
      <c r="C6" s="424">
        <v>6</v>
      </c>
      <c r="D6" s="435" t="s">
        <v>1059</v>
      </c>
      <c r="E6" s="449"/>
      <c r="F6" s="449"/>
      <c r="G6" s="449"/>
      <c r="H6" s="449"/>
      <c r="I6" s="429">
        <v>31</v>
      </c>
      <c r="K6" s="112" t="s">
        <v>1045</v>
      </c>
      <c r="L6" s="542"/>
      <c r="M6" s="542"/>
      <c r="N6" s="542"/>
      <c r="O6" s="542"/>
      <c r="P6" s="542"/>
      <c r="Q6" s="542"/>
      <c r="R6" s="542"/>
      <c r="S6" s="542"/>
      <c r="T6" s="542"/>
    </row>
    <row r="7" spans="1:24" ht="14.25" customHeight="1">
      <c r="A7" s="421" t="s">
        <v>1044</v>
      </c>
      <c r="B7" s="301"/>
      <c r="C7" s="424">
        <v>7</v>
      </c>
      <c r="D7" s="435" t="s">
        <v>1061</v>
      </c>
      <c r="E7" s="449"/>
      <c r="F7" s="449"/>
      <c r="G7" s="449"/>
      <c r="H7" s="449"/>
      <c r="I7" s="430">
        <v>41</v>
      </c>
      <c r="K7" s="112" t="s">
        <v>1048</v>
      </c>
      <c r="L7" s="542"/>
      <c r="M7" s="542"/>
      <c r="N7" s="542"/>
      <c r="O7" s="542"/>
      <c r="P7" s="542"/>
      <c r="Q7" s="542"/>
      <c r="R7" s="542"/>
      <c r="S7" s="542"/>
      <c r="T7" s="542"/>
    </row>
    <row r="8" spans="1:24" ht="14.25" customHeight="1">
      <c r="A8" s="422"/>
      <c r="B8" s="8" t="s">
        <v>30</v>
      </c>
      <c r="C8" s="424">
        <v>8</v>
      </c>
      <c r="D8" s="435" t="s">
        <v>1063</v>
      </c>
      <c r="E8" s="449"/>
      <c r="F8" s="449"/>
      <c r="G8" s="449"/>
      <c r="H8" s="449"/>
      <c r="I8" s="424">
        <v>5</v>
      </c>
      <c r="K8" s="112" t="s">
        <v>34</v>
      </c>
      <c r="L8" s="542"/>
      <c r="M8" s="542"/>
      <c r="N8" s="542"/>
      <c r="O8" s="542"/>
      <c r="P8" s="542"/>
      <c r="Q8" s="542"/>
      <c r="R8" s="542"/>
      <c r="S8" s="542"/>
      <c r="T8" s="542"/>
    </row>
    <row r="9" spans="1:24" ht="14.25" customHeight="1">
      <c r="A9" s="425"/>
      <c r="B9" s="8" t="s">
        <v>31</v>
      </c>
      <c r="C9" s="450">
        <v>9</v>
      </c>
      <c r="D9" s="435" t="s">
        <v>1065</v>
      </c>
      <c r="E9" s="449"/>
      <c r="F9" s="449"/>
      <c r="G9" s="449"/>
      <c r="H9" s="449"/>
      <c r="I9" s="429">
        <v>26</v>
      </c>
      <c r="L9" s="450">
        <v>4</v>
      </c>
      <c r="M9" s="424">
        <v>7</v>
      </c>
      <c r="N9" s="426">
        <v>19</v>
      </c>
      <c r="O9" s="402">
        <v>22</v>
      </c>
      <c r="P9" s="429">
        <v>28</v>
      </c>
      <c r="Q9" s="423">
        <v>34</v>
      </c>
      <c r="R9" s="430">
        <v>41</v>
      </c>
      <c r="S9" s="427">
        <v>47</v>
      </c>
    </row>
    <row r="10" spans="1:24" ht="14.25" customHeight="1">
      <c r="A10" s="7"/>
      <c r="B10" s="77" t="s">
        <v>208</v>
      </c>
      <c r="C10" s="424">
        <v>10</v>
      </c>
      <c r="D10" s="435" t="s">
        <v>1067</v>
      </c>
      <c r="E10" s="449"/>
      <c r="F10" s="449"/>
      <c r="G10" s="449"/>
      <c r="H10" s="449"/>
      <c r="I10" s="402">
        <v>22</v>
      </c>
      <c r="L10" s="450">
        <v>11</v>
      </c>
      <c r="M10" s="424">
        <v>5</v>
      </c>
      <c r="N10" s="426">
        <v>17</v>
      </c>
      <c r="O10" s="402">
        <v>23</v>
      </c>
      <c r="P10" s="429">
        <v>24</v>
      </c>
      <c r="Q10" s="423">
        <v>36</v>
      </c>
      <c r="R10" s="430">
        <v>43</v>
      </c>
      <c r="S10" s="427">
        <v>45</v>
      </c>
      <c r="T10" s="77" t="s">
        <v>1149</v>
      </c>
    </row>
    <row r="11" spans="1:24" ht="14.25" customHeight="1">
      <c r="A11" s="195"/>
      <c r="B11" s="77" t="s">
        <v>29</v>
      </c>
      <c r="C11" s="450">
        <v>11</v>
      </c>
      <c r="D11" s="435" t="s">
        <v>1069</v>
      </c>
      <c r="E11" s="449"/>
      <c r="F11" s="449"/>
      <c r="G11" s="449"/>
      <c r="H11" s="449"/>
      <c r="I11" s="450">
        <v>20</v>
      </c>
      <c r="L11" s="450">
        <v>20</v>
      </c>
      <c r="M11" s="424">
        <v>6</v>
      </c>
      <c r="O11" s="402">
        <v>15</v>
      </c>
      <c r="P11" s="429">
        <v>31</v>
      </c>
      <c r="Q11" s="423">
        <v>37</v>
      </c>
      <c r="S11" s="427">
        <v>48</v>
      </c>
      <c r="T11" s="77" t="s">
        <v>1150</v>
      </c>
    </row>
    <row r="12" spans="1:24" ht="14.25" customHeight="1">
      <c r="A12" s="341"/>
      <c r="B12" s="77" t="s">
        <v>276</v>
      </c>
      <c r="C12" s="450">
        <v>12</v>
      </c>
      <c r="D12" s="435" t="s">
        <v>1071</v>
      </c>
      <c r="E12" s="449"/>
      <c r="F12" s="449"/>
      <c r="G12" s="449"/>
      <c r="H12" s="449"/>
      <c r="I12" s="424">
        <v>6</v>
      </c>
      <c r="L12" s="450">
        <v>12</v>
      </c>
      <c r="M12" s="424">
        <v>8</v>
      </c>
      <c r="O12" s="433">
        <v>25</v>
      </c>
      <c r="P12" s="429">
        <v>26</v>
      </c>
      <c r="Q12" s="423">
        <v>39</v>
      </c>
      <c r="S12" s="427">
        <v>46</v>
      </c>
    </row>
    <row r="13" spans="1:24" ht="14.25" customHeight="1">
      <c r="A13" s="428"/>
      <c r="B13" s="77" t="s">
        <v>34</v>
      </c>
      <c r="C13" s="424">
        <v>13</v>
      </c>
      <c r="D13" s="435" t="s">
        <v>1073</v>
      </c>
      <c r="E13" s="449"/>
      <c r="F13" s="449"/>
      <c r="G13" s="449"/>
      <c r="H13" s="449"/>
      <c r="I13" s="429">
        <v>30</v>
      </c>
      <c r="L13" s="450">
        <v>3</v>
      </c>
      <c r="M13" s="424">
        <v>13</v>
      </c>
      <c r="O13" s="402">
        <v>16</v>
      </c>
      <c r="P13" s="429">
        <v>30</v>
      </c>
      <c r="Q13" s="423">
        <v>40</v>
      </c>
      <c r="S13" s="427">
        <v>44</v>
      </c>
      <c r="U13" s="446" t="s">
        <v>1097</v>
      </c>
      <c r="V13" s="539" t="s">
        <v>1099</v>
      </c>
      <c r="W13" s="436" t="s">
        <v>1100</v>
      </c>
      <c r="X13" s="539" t="s">
        <v>1102</v>
      </c>
    </row>
    <row r="14" spans="1:24" ht="14.25" customHeight="1">
      <c r="A14" s="135"/>
      <c r="B14" s="77" t="s">
        <v>28</v>
      </c>
      <c r="C14" s="402">
        <v>14</v>
      </c>
      <c r="D14" s="435" t="s">
        <v>1075</v>
      </c>
      <c r="E14" s="449"/>
      <c r="F14" s="449"/>
      <c r="G14" s="449"/>
      <c r="H14" s="449"/>
      <c r="I14" s="402">
        <v>23</v>
      </c>
      <c r="L14" s="450">
        <v>9</v>
      </c>
      <c r="M14" s="424">
        <v>10</v>
      </c>
      <c r="O14" s="402">
        <v>14</v>
      </c>
      <c r="P14" s="429">
        <v>29</v>
      </c>
      <c r="Q14" s="423">
        <v>33</v>
      </c>
      <c r="T14" s="77" t="s">
        <v>1160</v>
      </c>
      <c r="U14" s="447"/>
      <c r="V14" s="540"/>
      <c r="W14" s="437"/>
      <c r="X14" s="540"/>
    </row>
    <row r="15" spans="1:24" ht="14.25" customHeight="1">
      <c r="A15" s="97"/>
      <c r="B15" s="77" t="s">
        <v>1046</v>
      </c>
      <c r="C15" s="402">
        <v>15</v>
      </c>
      <c r="D15" s="435" t="s">
        <v>1077</v>
      </c>
      <c r="E15" s="449"/>
      <c r="F15" s="449"/>
      <c r="G15" s="449"/>
      <c r="H15" s="449"/>
      <c r="I15" s="402">
        <v>15</v>
      </c>
      <c r="O15" s="402">
        <v>27</v>
      </c>
      <c r="P15" s="429">
        <v>21</v>
      </c>
      <c r="Q15" s="423">
        <v>42</v>
      </c>
      <c r="T15" s="13" t="s">
        <v>1151</v>
      </c>
      <c r="U15" s="448" t="s">
        <v>1098</v>
      </c>
      <c r="V15" s="541"/>
      <c r="W15" s="438" t="s">
        <v>1101</v>
      </c>
      <c r="X15" s="541"/>
    </row>
    <row r="16" spans="1:24" ht="14.25" customHeight="1">
      <c r="C16" s="402">
        <v>16</v>
      </c>
      <c r="D16" s="435" t="s">
        <v>1079</v>
      </c>
      <c r="E16" s="449"/>
      <c r="F16" s="449"/>
      <c r="G16" s="449"/>
      <c r="H16" s="449"/>
      <c r="I16" s="427">
        <v>47</v>
      </c>
      <c r="P16" s="429">
        <v>32</v>
      </c>
      <c r="Q16" s="423">
        <v>38</v>
      </c>
      <c r="T16" s="13" t="s">
        <v>1152</v>
      </c>
      <c r="U16" s="445">
        <v>1</v>
      </c>
      <c r="V16" s="435" t="s">
        <v>1049</v>
      </c>
      <c r="W16" s="434" t="s">
        <v>1050</v>
      </c>
      <c r="X16" s="434">
        <v>354</v>
      </c>
    </row>
    <row r="17" spans="3:24" ht="14.25" customHeight="1">
      <c r="C17" s="426">
        <v>17</v>
      </c>
      <c r="D17" s="435" t="s">
        <v>1081</v>
      </c>
      <c r="E17" s="449"/>
      <c r="F17" s="449"/>
      <c r="G17" s="449"/>
      <c r="H17" s="449"/>
      <c r="I17" s="427">
        <v>45</v>
      </c>
      <c r="T17" s="13" t="s">
        <v>1153</v>
      </c>
      <c r="U17" s="445">
        <v>2</v>
      </c>
      <c r="V17" s="435" t="s">
        <v>1051</v>
      </c>
      <c r="W17" s="434" t="s">
        <v>1052</v>
      </c>
      <c r="X17" s="434">
        <v>321</v>
      </c>
    </row>
    <row r="18" spans="3:24" ht="14.25" customHeight="1">
      <c r="C18" s="431">
        <v>18</v>
      </c>
      <c r="D18" s="435" t="s">
        <v>1083</v>
      </c>
      <c r="E18" s="449"/>
      <c r="F18" s="449"/>
      <c r="G18" s="449"/>
      <c r="H18" s="449"/>
      <c r="I18" s="429">
        <v>29</v>
      </c>
      <c r="T18" s="13" t="s">
        <v>1154</v>
      </c>
      <c r="U18" s="445">
        <v>3</v>
      </c>
      <c r="V18" s="435" t="s">
        <v>1053</v>
      </c>
      <c r="W18" s="434" t="s">
        <v>1054</v>
      </c>
      <c r="X18" s="434">
        <v>267</v>
      </c>
    </row>
    <row r="19" spans="3:24" ht="14.25" customHeight="1">
      <c r="C19" s="426">
        <v>19</v>
      </c>
      <c r="D19" s="435" t="s">
        <v>1085</v>
      </c>
      <c r="E19" s="449"/>
      <c r="F19" s="449"/>
      <c r="G19" s="449"/>
      <c r="H19" s="449"/>
      <c r="I19" s="433">
        <v>25</v>
      </c>
      <c r="T19" s="13" t="s">
        <v>1155</v>
      </c>
      <c r="U19" s="445">
        <v>4</v>
      </c>
      <c r="V19" s="435" t="s">
        <v>1055</v>
      </c>
      <c r="W19" s="434" t="s">
        <v>1056</v>
      </c>
      <c r="X19" s="434">
        <v>438</v>
      </c>
    </row>
    <row r="20" spans="3:24" ht="14.25" customHeight="1">
      <c r="C20" s="450">
        <v>20</v>
      </c>
      <c r="D20" s="435" t="s">
        <v>1087</v>
      </c>
      <c r="E20" s="449"/>
      <c r="F20" s="449"/>
      <c r="G20" s="449"/>
      <c r="H20" s="449"/>
      <c r="I20" s="402">
        <v>16</v>
      </c>
      <c r="T20" s="13" t="s">
        <v>1156</v>
      </c>
      <c r="U20" s="445">
        <v>5</v>
      </c>
      <c r="V20" s="435" t="s">
        <v>1057</v>
      </c>
      <c r="W20" s="434" t="s">
        <v>1058</v>
      </c>
      <c r="X20" s="434">
        <v>358</v>
      </c>
    </row>
    <row r="21" spans="3:24" ht="14.25" customHeight="1">
      <c r="C21" s="429">
        <v>21</v>
      </c>
      <c r="D21" s="435" t="s">
        <v>1089</v>
      </c>
      <c r="E21" s="449"/>
      <c r="F21" s="449"/>
      <c r="G21" s="449"/>
      <c r="H21" s="449"/>
      <c r="I21" s="427">
        <v>48</v>
      </c>
      <c r="T21" s="13" t="s">
        <v>1157</v>
      </c>
      <c r="U21" s="445">
        <v>6</v>
      </c>
      <c r="V21" s="435" t="s">
        <v>1059</v>
      </c>
      <c r="W21" s="434" t="s">
        <v>1060</v>
      </c>
      <c r="X21" s="434">
        <v>125</v>
      </c>
    </row>
    <row r="22" spans="3:24" ht="14.25" customHeight="1">
      <c r="C22" s="402">
        <v>22</v>
      </c>
      <c r="D22" s="435" t="s">
        <v>1091</v>
      </c>
      <c r="E22" s="449"/>
      <c r="F22" s="449"/>
      <c r="G22" s="449"/>
      <c r="H22" s="449"/>
      <c r="I22" s="423">
        <v>34</v>
      </c>
      <c r="T22" s="13" t="s">
        <v>1158</v>
      </c>
      <c r="U22" s="445">
        <v>7</v>
      </c>
      <c r="V22" s="435" t="s">
        <v>1061</v>
      </c>
      <c r="W22" s="434" t="s">
        <v>1062</v>
      </c>
      <c r="X22" s="434">
        <v>320</v>
      </c>
    </row>
    <row r="23" spans="3:24" ht="14.25" customHeight="1">
      <c r="C23" s="402">
        <v>23</v>
      </c>
      <c r="D23" s="435" t="s">
        <v>1093</v>
      </c>
      <c r="E23" s="449"/>
      <c r="F23" s="449"/>
      <c r="G23" s="449"/>
      <c r="H23" s="449"/>
      <c r="I23" s="429">
        <v>21</v>
      </c>
      <c r="T23" s="13" t="s">
        <v>1159</v>
      </c>
      <c r="U23" s="445">
        <v>8</v>
      </c>
      <c r="V23" s="435" t="s">
        <v>1063</v>
      </c>
      <c r="W23" s="434" t="s">
        <v>1064</v>
      </c>
      <c r="X23" s="434">
        <v>251</v>
      </c>
    </row>
    <row r="24" spans="3:24" ht="14.25" customHeight="1">
      <c r="C24" s="429">
        <v>24</v>
      </c>
      <c r="D24" s="435" t="s">
        <v>1095</v>
      </c>
      <c r="E24" s="449"/>
      <c r="F24" s="449"/>
      <c r="G24" s="449"/>
      <c r="H24" s="449"/>
      <c r="I24" s="450">
        <v>12</v>
      </c>
      <c r="T24" s="77"/>
      <c r="U24" s="445">
        <v>9</v>
      </c>
      <c r="V24" s="435" t="s">
        <v>1065</v>
      </c>
      <c r="W24" s="434" t="s">
        <v>1066</v>
      </c>
      <c r="X24" s="434">
        <v>262</v>
      </c>
    </row>
    <row r="25" spans="3:24" ht="14.25" customHeight="1">
      <c r="C25" s="433">
        <v>25</v>
      </c>
      <c r="D25" s="435" t="s">
        <v>1103</v>
      </c>
      <c r="E25" s="449"/>
      <c r="F25" s="449"/>
      <c r="G25" s="449"/>
      <c r="H25" s="449"/>
      <c r="I25" s="430">
        <v>43</v>
      </c>
      <c r="T25" s="77"/>
      <c r="U25" s="445">
        <v>10</v>
      </c>
      <c r="V25" s="435" t="s">
        <v>1067</v>
      </c>
      <c r="W25" s="434" t="s">
        <v>1068</v>
      </c>
      <c r="X25" s="434">
        <v>249</v>
      </c>
    </row>
    <row r="26" spans="3:24" ht="14.25" customHeight="1">
      <c r="C26" s="429">
        <v>26</v>
      </c>
      <c r="D26" s="435" t="s">
        <v>1105</v>
      </c>
      <c r="E26" s="449"/>
      <c r="F26" s="449"/>
      <c r="G26" s="449"/>
      <c r="H26" s="449"/>
      <c r="I26" s="427">
        <v>46</v>
      </c>
      <c r="T26" s="77"/>
      <c r="U26" s="445">
        <v>11</v>
      </c>
      <c r="V26" s="435" t="s">
        <v>1069</v>
      </c>
      <c r="W26" s="434" t="s">
        <v>1070</v>
      </c>
      <c r="X26" s="434">
        <v>444</v>
      </c>
    </row>
    <row r="27" spans="3:24" ht="14.25" customHeight="1">
      <c r="C27" s="402">
        <v>27</v>
      </c>
      <c r="D27" s="435" t="s">
        <v>1107</v>
      </c>
      <c r="E27" s="449"/>
      <c r="F27" s="449"/>
      <c r="G27" s="449"/>
      <c r="H27" s="449"/>
      <c r="I27" s="427">
        <v>44</v>
      </c>
      <c r="T27" s="77"/>
      <c r="U27" s="445">
        <v>12</v>
      </c>
      <c r="V27" s="435" t="s">
        <v>1071</v>
      </c>
      <c r="W27" s="434" t="s">
        <v>1072</v>
      </c>
      <c r="X27" s="434">
        <v>211</v>
      </c>
    </row>
    <row r="28" spans="3:24" ht="14.25" customHeight="1">
      <c r="C28" s="429">
        <v>28</v>
      </c>
      <c r="D28" s="435" t="s">
        <v>1109</v>
      </c>
      <c r="E28" s="449"/>
      <c r="F28" s="449"/>
      <c r="G28" s="449"/>
      <c r="H28" s="449"/>
      <c r="I28" s="424">
        <v>8</v>
      </c>
      <c r="T28" s="77"/>
      <c r="U28" s="445">
        <v>13</v>
      </c>
      <c r="V28" s="435" t="s">
        <v>1073</v>
      </c>
      <c r="W28" s="434" t="s">
        <v>1074</v>
      </c>
      <c r="X28" s="434">
        <v>820</v>
      </c>
    </row>
    <row r="29" spans="3:24" ht="14.25" customHeight="1">
      <c r="C29" s="429">
        <v>29</v>
      </c>
      <c r="D29" s="435" t="s">
        <v>1111</v>
      </c>
      <c r="E29" s="449"/>
      <c r="F29" s="449"/>
      <c r="G29" s="449"/>
      <c r="H29" s="449"/>
      <c r="I29" s="402">
        <v>14</v>
      </c>
      <c r="T29" s="77"/>
      <c r="U29" s="445">
        <v>14</v>
      </c>
      <c r="V29" s="435" t="s">
        <v>1075</v>
      </c>
      <c r="W29" s="434" t="s">
        <v>1076</v>
      </c>
      <c r="X29" s="434">
        <v>211</v>
      </c>
    </row>
    <row r="30" spans="3:24" ht="14.25" customHeight="1">
      <c r="C30" s="429">
        <v>30</v>
      </c>
      <c r="D30" s="435" t="s">
        <v>1113</v>
      </c>
      <c r="E30" s="449"/>
      <c r="F30" s="449"/>
      <c r="G30" s="449"/>
      <c r="H30" s="449"/>
      <c r="I30" s="429">
        <v>32</v>
      </c>
      <c r="T30" s="77"/>
      <c r="U30" s="445">
        <v>15</v>
      </c>
      <c r="V30" s="435" t="s">
        <v>1077</v>
      </c>
      <c r="W30" s="434" t="s">
        <v>1078</v>
      </c>
      <c r="X30" s="434">
        <v>325</v>
      </c>
    </row>
    <row r="31" spans="3:24" ht="14.25" customHeight="1">
      <c r="C31" s="429">
        <v>31</v>
      </c>
      <c r="D31" s="435" t="s">
        <v>1115</v>
      </c>
      <c r="E31" s="449"/>
      <c r="F31" s="449"/>
      <c r="G31" s="449"/>
      <c r="H31" s="449"/>
      <c r="I31" s="450">
        <v>3</v>
      </c>
      <c r="T31" s="77"/>
      <c r="U31" s="445">
        <v>16</v>
      </c>
      <c r="V31" s="435" t="s">
        <v>1079</v>
      </c>
      <c r="W31" s="434" t="s">
        <v>1080</v>
      </c>
      <c r="X31" s="434">
        <v>265</v>
      </c>
    </row>
    <row r="32" spans="3:24" ht="14.25" customHeight="1">
      <c r="C32" s="429">
        <v>32</v>
      </c>
      <c r="D32" s="435" t="s">
        <v>1117</v>
      </c>
      <c r="E32" s="449"/>
      <c r="F32" s="449"/>
      <c r="G32" s="449"/>
      <c r="H32" s="449"/>
      <c r="I32" s="424">
        <v>13</v>
      </c>
      <c r="T32" s="77"/>
      <c r="U32" s="445">
        <v>17</v>
      </c>
      <c r="V32" s="435" t="s">
        <v>1081</v>
      </c>
      <c r="W32" s="434" t="s">
        <v>1082</v>
      </c>
      <c r="X32" s="434">
        <v>311</v>
      </c>
    </row>
    <row r="33" spans="3:24" ht="14.25" customHeight="1">
      <c r="C33" s="423">
        <v>33</v>
      </c>
      <c r="D33" s="435" t="s">
        <v>1118</v>
      </c>
      <c r="E33" s="449"/>
      <c r="F33" s="449"/>
      <c r="G33" s="449"/>
      <c r="H33" s="449"/>
      <c r="I33" s="426">
        <v>19</v>
      </c>
      <c r="T33" s="77"/>
      <c r="U33" s="445">
        <v>18</v>
      </c>
      <c r="V33" s="435" t="s">
        <v>1083</v>
      </c>
      <c r="W33" s="434" t="s">
        <v>1084</v>
      </c>
      <c r="X33" s="434">
        <v>152</v>
      </c>
    </row>
    <row r="34" spans="3:24" ht="14.25" customHeight="1">
      <c r="C34" s="423">
        <v>34</v>
      </c>
      <c r="D34" s="435" t="s">
        <v>1120</v>
      </c>
      <c r="E34" s="449"/>
      <c r="F34" s="449"/>
      <c r="G34" s="449"/>
      <c r="H34" s="449"/>
      <c r="I34" s="423">
        <v>36</v>
      </c>
      <c r="T34" s="77"/>
      <c r="U34" s="445">
        <v>19</v>
      </c>
      <c r="V34" s="435" t="s">
        <v>1085</v>
      </c>
      <c r="W34" s="434" t="s">
        <v>1086</v>
      </c>
      <c r="X34" s="434">
        <v>239</v>
      </c>
    </row>
    <row r="35" spans="3:24" ht="14.25" customHeight="1">
      <c r="C35" s="431">
        <v>35</v>
      </c>
      <c r="D35" s="435" t="s">
        <v>1122</v>
      </c>
      <c r="E35" s="449"/>
      <c r="F35" s="449"/>
      <c r="G35" s="449"/>
      <c r="H35" s="449"/>
      <c r="I35" s="423">
        <v>37</v>
      </c>
      <c r="T35" s="77"/>
      <c r="U35" s="445">
        <v>20</v>
      </c>
      <c r="V35" s="435" t="s">
        <v>1087</v>
      </c>
      <c r="W35" s="434" t="s">
        <v>1088</v>
      </c>
      <c r="X35" s="434">
        <v>169</v>
      </c>
    </row>
    <row r="36" spans="3:24" ht="14.25" customHeight="1">
      <c r="C36" s="423">
        <v>36</v>
      </c>
      <c r="D36" s="435" t="s">
        <v>1124</v>
      </c>
      <c r="E36" s="449"/>
      <c r="F36" s="449"/>
      <c r="G36" s="449"/>
      <c r="H36" s="449"/>
      <c r="I36" s="423">
        <v>39</v>
      </c>
      <c r="T36" s="77"/>
      <c r="U36" s="445">
        <v>21</v>
      </c>
      <c r="V36" s="435" t="s">
        <v>1089</v>
      </c>
      <c r="W36" s="434" t="s">
        <v>1090</v>
      </c>
      <c r="X36" s="434">
        <v>229</v>
      </c>
    </row>
    <row r="37" spans="3:24" ht="14.25" customHeight="1">
      <c r="C37" s="423">
        <v>37</v>
      </c>
      <c r="D37" s="435" t="s">
        <v>1126</v>
      </c>
      <c r="E37" s="449"/>
      <c r="F37" s="449"/>
      <c r="G37" s="449"/>
      <c r="H37" s="449"/>
      <c r="I37" s="450">
        <v>9</v>
      </c>
      <c r="T37" s="77"/>
      <c r="U37" s="445">
        <v>22</v>
      </c>
      <c r="V37" s="435" t="s">
        <v>1091</v>
      </c>
      <c r="W37" s="434" t="s">
        <v>1092</v>
      </c>
      <c r="X37" s="434">
        <v>379</v>
      </c>
    </row>
    <row r="38" spans="3:24" ht="14.25" customHeight="1">
      <c r="C38" s="423">
        <v>38</v>
      </c>
      <c r="D38" s="435" t="s">
        <v>1128</v>
      </c>
      <c r="E38" s="449"/>
      <c r="F38" s="449"/>
      <c r="G38" s="449"/>
      <c r="H38" s="449"/>
      <c r="I38" s="423">
        <v>40</v>
      </c>
      <c r="T38" s="77"/>
      <c r="U38" s="445">
        <v>23</v>
      </c>
      <c r="V38" s="435" t="s">
        <v>1093</v>
      </c>
      <c r="W38" s="434" t="s">
        <v>1094</v>
      </c>
      <c r="X38" s="434">
        <v>520</v>
      </c>
    </row>
    <row r="39" spans="3:24" ht="14.25" customHeight="1">
      <c r="C39" s="423">
        <v>39</v>
      </c>
      <c r="D39" s="435" t="s">
        <v>1129</v>
      </c>
      <c r="E39" s="449"/>
      <c r="F39" s="449"/>
      <c r="G39" s="449"/>
      <c r="H39" s="449"/>
      <c r="I39" s="423">
        <v>33</v>
      </c>
      <c r="T39" s="77"/>
      <c r="U39" s="445">
        <v>24</v>
      </c>
      <c r="V39" s="435" t="s">
        <v>1095</v>
      </c>
      <c r="W39" s="434" t="s">
        <v>1096</v>
      </c>
      <c r="X39" s="434">
        <v>335</v>
      </c>
    </row>
    <row r="40" spans="3:24" ht="14.25" customHeight="1">
      <c r="C40" s="423">
        <v>40</v>
      </c>
      <c r="D40" s="435" t="s">
        <v>1131</v>
      </c>
      <c r="E40" s="449"/>
      <c r="F40" s="449"/>
      <c r="G40" s="449"/>
      <c r="H40" s="449"/>
      <c r="I40" s="423">
        <v>42</v>
      </c>
      <c r="M40" s="2"/>
      <c r="T40" s="77"/>
      <c r="U40" s="445">
        <v>25</v>
      </c>
      <c r="V40" s="435" t="s">
        <v>1103</v>
      </c>
      <c r="W40" s="434" t="s">
        <v>1104</v>
      </c>
      <c r="X40" s="434">
        <v>425</v>
      </c>
    </row>
    <row r="41" spans="3:24" ht="14.25" customHeight="1">
      <c r="C41" s="430">
        <v>41</v>
      </c>
      <c r="D41" s="435" t="s">
        <v>1133</v>
      </c>
      <c r="E41" s="449"/>
      <c r="F41" s="449"/>
      <c r="G41" s="449"/>
      <c r="H41" s="449"/>
      <c r="I41" s="423">
        <v>38</v>
      </c>
      <c r="T41" s="77"/>
      <c r="U41" s="445">
        <v>26</v>
      </c>
      <c r="V41" s="435" t="s">
        <v>1105</v>
      </c>
      <c r="W41" s="434" t="s">
        <v>1106</v>
      </c>
      <c r="X41" s="434">
        <v>315</v>
      </c>
    </row>
    <row r="42" spans="3:24" ht="14.25" customHeight="1">
      <c r="C42" s="423">
        <v>42</v>
      </c>
      <c r="D42" s="435" t="s">
        <v>1135</v>
      </c>
      <c r="E42" s="449"/>
      <c r="F42" s="449"/>
      <c r="G42" s="449"/>
      <c r="H42" s="449"/>
      <c r="I42" s="424">
        <v>10</v>
      </c>
      <c r="T42" s="77"/>
      <c r="U42" s="445">
        <v>27</v>
      </c>
      <c r="V42" s="435" t="s">
        <v>1107</v>
      </c>
      <c r="W42" s="434" t="s">
        <v>1108</v>
      </c>
      <c r="X42" s="434">
        <v>325</v>
      </c>
    </row>
    <row r="43" spans="3:24" ht="14.25" customHeight="1">
      <c r="C43" s="430">
        <v>43</v>
      </c>
      <c r="D43" s="435" t="s">
        <v>1137</v>
      </c>
      <c r="E43" s="449"/>
      <c r="F43" s="449"/>
      <c r="G43" s="449"/>
      <c r="H43" s="449"/>
      <c r="I43" s="426">
        <v>17</v>
      </c>
      <c r="T43" s="77"/>
      <c r="U43" s="445">
        <v>28</v>
      </c>
      <c r="V43" s="435" t="s">
        <v>1109</v>
      </c>
      <c r="W43" s="434" t="s">
        <v>1110</v>
      </c>
      <c r="X43" s="434">
        <v>215</v>
      </c>
    </row>
    <row r="44" spans="3:24" ht="14.25" customHeight="1">
      <c r="C44" s="427">
        <v>44</v>
      </c>
      <c r="D44" s="435" t="s">
        <v>1139</v>
      </c>
      <c r="E44" s="449"/>
      <c r="F44" s="449"/>
      <c r="G44" s="449"/>
      <c r="H44" s="449"/>
      <c r="I44" s="402">
        <v>27</v>
      </c>
      <c r="T44" s="77"/>
      <c r="U44" s="445">
        <v>29</v>
      </c>
      <c r="V44" s="435" t="s">
        <v>1111</v>
      </c>
      <c r="W44" s="434" t="s">
        <v>1112</v>
      </c>
      <c r="X44" s="434">
        <v>254</v>
      </c>
    </row>
    <row r="45" spans="3:24" ht="14.25" customHeight="1">
      <c r="C45" s="427">
        <v>45</v>
      </c>
      <c r="D45" s="435" t="s">
        <v>1141</v>
      </c>
      <c r="E45" s="449"/>
      <c r="F45" s="449"/>
      <c r="G45" s="449"/>
      <c r="H45" s="449"/>
      <c r="T45" s="77"/>
      <c r="U45" s="445">
        <v>30</v>
      </c>
      <c r="V45" s="435" t="s">
        <v>1113</v>
      </c>
      <c r="W45" s="434" t="s">
        <v>1114</v>
      </c>
      <c r="X45" s="434">
        <v>154</v>
      </c>
    </row>
    <row r="46" spans="3:24" ht="14.25" customHeight="1">
      <c r="C46" s="427">
        <v>46</v>
      </c>
      <c r="D46" s="435" t="s">
        <v>1142</v>
      </c>
      <c r="E46" s="449"/>
      <c r="F46" s="449"/>
      <c r="G46" s="449"/>
      <c r="H46" s="449"/>
      <c r="T46" s="77"/>
      <c r="U46" s="445">
        <v>31</v>
      </c>
      <c r="V46" s="435" t="s">
        <v>1115</v>
      </c>
      <c r="W46" s="434" t="s">
        <v>1116</v>
      </c>
      <c r="X46" s="434">
        <v>326</v>
      </c>
    </row>
    <row r="47" spans="3:24" ht="14.25" customHeight="1">
      <c r="C47" s="427">
        <v>47</v>
      </c>
      <c r="D47" s="435" t="s">
        <v>1144</v>
      </c>
      <c r="E47" s="449"/>
      <c r="F47" s="449"/>
      <c r="G47" s="449"/>
      <c r="H47" s="449"/>
      <c r="T47" s="77"/>
      <c r="U47" s="445">
        <v>32</v>
      </c>
      <c r="V47" s="435" t="s">
        <v>1117</v>
      </c>
      <c r="W47" s="434" t="s">
        <v>1088</v>
      </c>
      <c r="X47" s="434">
        <v>320</v>
      </c>
    </row>
    <row r="48" spans="3:24" ht="14.25" customHeight="1">
      <c r="C48" s="427">
        <v>48</v>
      </c>
      <c r="D48" s="435" t="s">
        <v>1146</v>
      </c>
      <c r="E48" s="449"/>
      <c r="F48" s="449"/>
      <c r="G48" s="449"/>
      <c r="H48" s="449"/>
      <c r="T48" s="77"/>
      <c r="U48" s="445">
        <v>33</v>
      </c>
      <c r="V48" s="435" t="s">
        <v>1118</v>
      </c>
      <c r="W48" s="434" t="s">
        <v>1119</v>
      </c>
      <c r="X48" s="434">
        <v>350</v>
      </c>
    </row>
    <row r="49" spans="20:24" ht="14.25" customHeight="1">
      <c r="T49" s="77"/>
      <c r="U49" s="445">
        <v>34</v>
      </c>
      <c r="V49" s="435" t="s">
        <v>1120</v>
      </c>
      <c r="W49" s="434" t="s">
        <v>1121</v>
      </c>
      <c r="X49" s="434">
        <v>415</v>
      </c>
    </row>
    <row r="50" spans="20:24" ht="14.25" customHeight="1">
      <c r="T50" s="77"/>
      <c r="U50" s="445">
        <v>35</v>
      </c>
      <c r="V50" s="435" t="s">
        <v>1122</v>
      </c>
      <c r="W50" s="434" t="s">
        <v>1123</v>
      </c>
      <c r="X50" s="434">
        <v>369</v>
      </c>
    </row>
    <row r="51" spans="20:24" ht="14.25" customHeight="1">
      <c r="T51" s="77"/>
      <c r="U51" s="445">
        <v>36</v>
      </c>
      <c r="V51" s="435" t="s">
        <v>1124</v>
      </c>
      <c r="W51" s="434" t="s">
        <v>1125</v>
      </c>
      <c r="X51" s="434">
        <v>269</v>
      </c>
    </row>
    <row r="52" spans="20:24" ht="14.25" customHeight="1">
      <c r="T52" s="77"/>
      <c r="U52" s="445">
        <v>37</v>
      </c>
      <c r="V52" s="435" t="s">
        <v>1126</v>
      </c>
      <c r="W52" s="434" t="s">
        <v>1127</v>
      </c>
      <c r="X52" s="434">
        <v>380</v>
      </c>
    </row>
    <row r="53" spans="20:24" ht="14.25" customHeight="1">
      <c r="T53" s="77"/>
      <c r="U53" s="445">
        <v>38</v>
      </c>
      <c r="V53" s="435" t="s">
        <v>1128</v>
      </c>
      <c r="W53" s="434" t="s">
        <v>1076</v>
      </c>
      <c r="X53" s="434">
        <v>264</v>
      </c>
    </row>
    <row r="54" spans="20:24" ht="14.25" customHeight="1">
      <c r="T54" s="77"/>
      <c r="U54" s="445">
        <v>39</v>
      </c>
      <c r="V54" s="435" t="s">
        <v>1129</v>
      </c>
      <c r="W54" s="434" t="s">
        <v>1130</v>
      </c>
      <c r="X54" s="434">
        <v>231</v>
      </c>
    </row>
    <row r="55" spans="20:24" ht="14.25" customHeight="1">
      <c r="T55" s="77"/>
      <c r="U55" s="445">
        <v>40</v>
      </c>
      <c r="V55" s="435" t="s">
        <v>1131</v>
      </c>
      <c r="W55" s="434" t="s">
        <v>1132</v>
      </c>
      <c r="X55" s="434">
        <v>321</v>
      </c>
    </row>
    <row r="56" spans="20:24" ht="14.25" customHeight="1">
      <c r="T56" s="77"/>
      <c r="U56" s="445">
        <v>41</v>
      </c>
      <c r="V56" s="435" t="s">
        <v>1133</v>
      </c>
      <c r="W56" s="434" t="s">
        <v>1134</v>
      </c>
      <c r="X56" s="434">
        <v>215</v>
      </c>
    </row>
    <row r="57" spans="20:24" ht="14.25" customHeight="1">
      <c r="T57" s="77"/>
      <c r="U57" s="445">
        <v>42</v>
      </c>
      <c r="V57" s="435" t="s">
        <v>1135</v>
      </c>
      <c r="W57" s="434" t="s">
        <v>1136</v>
      </c>
      <c r="X57" s="434">
        <v>187</v>
      </c>
    </row>
    <row r="58" spans="20:24" ht="14.25" customHeight="1">
      <c r="T58" s="77"/>
      <c r="U58" s="445">
        <v>43</v>
      </c>
      <c r="V58" s="435" t="s">
        <v>1137</v>
      </c>
      <c r="W58" s="434" t="s">
        <v>1138</v>
      </c>
      <c r="X58" s="434">
        <v>310</v>
      </c>
    </row>
    <row r="59" spans="20:24" ht="14.25" customHeight="1">
      <c r="T59" s="77"/>
      <c r="U59" s="445">
        <v>44</v>
      </c>
      <c r="V59" s="435" t="s">
        <v>1139</v>
      </c>
      <c r="W59" s="434" t="s">
        <v>1140</v>
      </c>
      <c r="X59" s="434">
        <v>255</v>
      </c>
    </row>
    <row r="60" spans="20:24" ht="14.25" customHeight="1">
      <c r="T60" s="77"/>
      <c r="U60" s="445">
        <v>45</v>
      </c>
      <c r="V60" s="435" t="s">
        <v>1141</v>
      </c>
      <c r="W60" s="434" t="s">
        <v>1094</v>
      </c>
      <c r="X60" s="434">
        <v>328</v>
      </c>
    </row>
    <row r="61" spans="20:24" ht="14.25" customHeight="1">
      <c r="T61" s="77"/>
      <c r="U61" s="445">
        <v>46</v>
      </c>
      <c r="V61" s="435" t="s">
        <v>1142</v>
      </c>
      <c r="W61" s="434" t="s">
        <v>1143</v>
      </c>
      <c r="X61" s="434">
        <v>201</v>
      </c>
    </row>
    <row r="62" spans="20:24" ht="14.25" customHeight="1">
      <c r="T62" s="77"/>
      <c r="U62" s="445">
        <v>47</v>
      </c>
      <c r="V62" s="435" t="s">
        <v>1144</v>
      </c>
      <c r="W62" s="434" t="s">
        <v>1145</v>
      </c>
      <c r="X62" s="434">
        <v>135</v>
      </c>
    </row>
    <row r="63" spans="20:24" ht="14.25" customHeight="1">
      <c r="T63" s="77"/>
      <c r="U63" s="445">
        <v>48</v>
      </c>
      <c r="V63" s="435" t="s">
        <v>1146</v>
      </c>
      <c r="W63" s="434" t="s">
        <v>1147</v>
      </c>
      <c r="X63" s="434">
        <v>189</v>
      </c>
    </row>
    <row r="64" spans="20:24" ht="14.25" customHeight="1">
      <c r="T64" s="77"/>
      <c r="U64" s="446" t="s">
        <v>1097</v>
      </c>
      <c r="V64" s="539" t="s">
        <v>1099</v>
      </c>
      <c r="W64" s="439"/>
      <c r="X64" s="440"/>
    </row>
    <row r="65" spans="20:24" ht="14.25" customHeight="1">
      <c r="T65" s="77"/>
      <c r="U65" s="447"/>
      <c r="V65" s="540"/>
      <c r="W65" s="439"/>
      <c r="X65" s="440"/>
    </row>
    <row r="66" spans="20:24" ht="14.25" customHeight="1">
      <c r="T66" s="77"/>
      <c r="U66" s="448" t="s">
        <v>1098</v>
      </c>
      <c r="V66" s="541"/>
      <c r="W66" s="441"/>
      <c r="X66" s="442"/>
    </row>
    <row r="67" spans="20:24" ht="14.25" customHeight="1">
      <c r="T67" s="77"/>
    </row>
    <row r="68" spans="20:24" ht="14.25" customHeight="1">
      <c r="T68" s="77"/>
    </row>
    <row r="69" spans="20:24" ht="14.25" customHeight="1">
      <c r="T69" s="77"/>
    </row>
  </sheetData>
  <mergeCells count="11">
    <mergeCell ref="L1:T1"/>
    <mergeCell ref="L2:T2"/>
    <mergeCell ref="L3:T3"/>
    <mergeCell ref="L4:T4"/>
    <mergeCell ref="L5:T5"/>
    <mergeCell ref="X13:X15"/>
    <mergeCell ref="V64:V66"/>
    <mergeCell ref="V13:V15"/>
    <mergeCell ref="L6:T6"/>
    <mergeCell ref="L7:T7"/>
    <mergeCell ref="L8:T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RowHeight="13.5"/>
  <sheetData/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:N28"/>
  <sheetViews>
    <sheetView tabSelected="1" zoomScale="90" zoomScaleNormal="90" workbookViewId="0">
      <selection activeCell="I23" sqref="I23"/>
    </sheetView>
  </sheetViews>
  <sheetFormatPr defaultRowHeight="13.5"/>
  <cols>
    <col min="1" max="2" width="9" style="77"/>
    <col min="3" max="3" width="11.75" style="77" customWidth="1"/>
    <col min="4" max="4" width="4.75" style="77" customWidth="1"/>
    <col min="5" max="5" width="2.625" style="23" customWidth="1"/>
    <col min="6" max="6" width="4.875" style="77" customWidth="1"/>
    <col min="7" max="7" width="5.125" style="77" customWidth="1"/>
    <col min="8" max="8" width="3.75" style="77" customWidth="1"/>
    <col min="9" max="9" width="4" style="77" customWidth="1"/>
    <col min="10" max="10" width="4.75" style="77" customWidth="1"/>
    <col min="11" max="11" width="4" style="77" customWidth="1"/>
    <col min="12" max="12" width="7.625" style="77" customWidth="1"/>
    <col min="13" max="13" width="8" style="77" customWidth="1"/>
    <col min="14" max="17" width="5.5" style="77" customWidth="1"/>
    <col min="18" max="16384" width="9" style="77"/>
  </cols>
  <sheetData>
    <row r="1" spans="1:14">
      <c r="A1" s="532" t="s">
        <v>109</v>
      </c>
      <c r="B1" s="532"/>
      <c r="C1" s="532"/>
      <c r="E1" s="20"/>
    </row>
    <row r="2" spans="1:14">
      <c r="A2" s="532"/>
      <c r="B2" s="532"/>
      <c r="C2" s="532"/>
      <c r="E2" s="21"/>
      <c r="J2" s="77" t="s">
        <v>452</v>
      </c>
      <c r="K2" s="77" t="s">
        <v>453</v>
      </c>
    </row>
    <row r="3" spans="1:14">
      <c r="A3" s="466" t="s">
        <v>54</v>
      </c>
      <c r="B3" s="466"/>
      <c r="C3" s="2" t="s">
        <v>327</v>
      </c>
      <c r="D3" s="12" t="s">
        <v>110</v>
      </c>
      <c r="E3" s="22">
        <v>1</v>
      </c>
      <c r="F3" s="135">
        <v>620</v>
      </c>
      <c r="G3" s="135">
        <f>F3*80%</f>
        <v>496</v>
      </c>
      <c r="H3" s="78">
        <f t="shared" ref="H3:H12" si="0">(G3/F3)*100</f>
        <v>80</v>
      </c>
      <c r="I3" s="78">
        <f t="shared" ref="I3:I12" si="1">J3/F3*100</f>
        <v>98.548387096774192</v>
      </c>
      <c r="J3" s="136">
        <v>611</v>
      </c>
      <c r="K3" s="135">
        <f t="shared" ref="K3:K12" si="2">F3-J3</f>
        <v>9</v>
      </c>
      <c r="L3" s="7" t="s">
        <v>210</v>
      </c>
    </row>
    <row r="4" spans="1:14">
      <c r="A4" s="467"/>
      <c r="B4" s="467"/>
      <c r="C4" s="2" t="s">
        <v>331</v>
      </c>
      <c r="D4" s="12" t="s">
        <v>111</v>
      </c>
      <c r="E4" s="22">
        <v>2</v>
      </c>
      <c r="F4" s="135">
        <v>1820</v>
      </c>
      <c r="G4" s="135">
        <f>F4*80%</f>
        <v>1456</v>
      </c>
      <c r="H4" s="78">
        <f t="shared" si="0"/>
        <v>80</v>
      </c>
      <c r="I4" s="78">
        <f t="shared" si="1"/>
        <v>83.626373626373635</v>
      </c>
      <c r="J4" s="110">
        <v>1522</v>
      </c>
      <c r="K4" s="77">
        <f t="shared" si="2"/>
        <v>298</v>
      </c>
      <c r="L4" s="42" t="s">
        <v>211</v>
      </c>
    </row>
    <row r="5" spans="1:14">
      <c r="A5" s="533" t="s">
        <v>1</v>
      </c>
      <c r="B5" s="533"/>
      <c r="C5" s="533"/>
      <c r="D5" s="12" t="s">
        <v>112</v>
      </c>
      <c r="E5" s="22">
        <v>3</v>
      </c>
      <c r="F5" s="135">
        <v>2100</v>
      </c>
      <c r="G5" s="135">
        <f>F5*85%</f>
        <v>1785</v>
      </c>
      <c r="H5" s="78">
        <f t="shared" si="0"/>
        <v>85</v>
      </c>
      <c r="I5" s="78">
        <f t="shared" si="1"/>
        <v>86.095238095238088</v>
      </c>
      <c r="J5" s="110">
        <v>1808</v>
      </c>
      <c r="K5" s="77">
        <f t="shared" si="2"/>
        <v>292</v>
      </c>
      <c r="L5" s="42" t="s">
        <v>212</v>
      </c>
    </row>
    <row r="6" spans="1:14">
      <c r="A6" s="528" t="s">
        <v>325</v>
      </c>
      <c r="B6" s="529"/>
      <c r="C6" s="530"/>
      <c r="D6" s="12" t="s">
        <v>113</v>
      </c>
      <c r="E6" s="22">
        <v>4</v>
      </c>
      <c r="F6" s="135">
        <v>300</v>
      </c>
      <c r="G6" s="135">
        <f>F6*100%</f>
        <v>300</v>
      </c>
      <c r="H6" s="78">
        <f t="shared" si="0"/>
        <v>100</v>
      </c>
      <c r="I6" s="78">
        <f t="shared" si="1"/>
        <v>100</v>
      </c>
      <c r="J6" s="136">
        <v>300</v>
      </c>
      <c r="K6" s="135">
        <f t="shared" si="2"/>
        <v>0</v>
      </c>
      <c r="L6" s="43" t="s">
        <v>215</v>
      </c>
    </row>
    <row r="7" spans="1:14">
      <c r="A7" s="528" t="s">
        <v>326</v>
      </c>
      <c r="B7" s="529"/>
      <c r="C7" s="530"/>
      <c r="D7" s="12" t="s">
        <v>114</v>
      </c>
      <c r="E7" s="22">
        <v>5</v>
      </c>
      <c r="F7" s="135">
        <v>900</v>
      </c>
      <c r="G7" s="135">
        <f>F7*80%</f>
        <v>720</v>
      </c>
      <c r="H7" s="78">
        <f t="shared" si="0"/>
        <v>80</v>
      </c>
      <c r="I7" s="78">
        <f t="shared" si="1"/>
        <v>100</v>
      </c>
      <c r="J7" s="136">
        <v>900</v>
      </c>
      <c r="K7" s="135">
        <f t="shared" si="2"/>
        <v>0</v>
      </c>
      <c r="L7" s="43" t="s">
        <v>216</v>
      </c>
    </row>
    <row r="8" spans="1:14">
      <c r="A8" s="533" t="s">
        <v>301</v>
      </c>
      <c r="B8" s="533"/>
      <c r="C8" s="533"/>
      <c r="D8" s="12" t="s">
        <v>115</v>
      </c>
      <c r="E8" s="98">
        <v>6</v>
      </c>
      <c r="F8" s="135">
        <v>350</v>
      </c>
      <c r="G8" s="135">
        <f>F8*100%</f>
        <v>350</v>
      </c>
      <c r="H8" s="78">
        <f t="shared" si="0"/>
        <v>100</v>
      </c>
      <c r="I8" s="78">
        <f t="shared" si="1"/>
        <v>100</v>
      </c>
      <c r="J8" s="136">
        <v>350</v>
      </c>
      <c r="K8" s="135">
        <f t="shared" si="2"/>
        <v>0</v>
      </c>
      <c r="L8" s="43" t="s">
        <v>221</v>
      </c>
    </row>
    <row r="9" spans="1:14">
      <c r="A9" s="521" t="s">
        <v>330</v>
      </c>
      <c r="B9" s="521"/>
      <c r="C9" s="521"/>
      <c r="D9" s="12" t="s">
        <v>116</v>
      </c>
      <c r="E9" s="98">
        <v>7</v>
      </c>
      <c r="F9" s="135">
        <v>2470</v>
      </c>
      <c r="G9" s="135">
        <f>F9*85%</f>
        <v>2099.5</v>
      </c>
      <c r="H9" s="78">
        <f t="shared" si="0"/>
        <v>85</v>
      </c>
      <c r="I9" s="78">
        <f t="shared" si="1"/>
        <v>92.186234817813755</v>
      </c>
      <c r="J9" s="13">
        <v>2277</v>
      </c>
      <c r="K9" s="77">
        <f t="shared" si="2"/>
        <v>193</v>
      </c>
      <c r="L9" s="43" t="s">
        <v>214</v>
      </c>
    </row>
    <row r="10" spans="1:14">
      <c r="A10" s="480"/>
      <c r="B10" s="480"/>
      <c r="C10" s="481"/>
      <c r="D10" s="9" t="s">
        <v>117</v>
      </c>
      <c r="E10" s="22">
        <v>8</v>
      </c>
      <c r="F10" s="135">
        <v>1740</v>
      </c>
      <c r="G10" s="135">
        <f>F10*90%</f>
        <v>1566</v>
      </c>
      <c r="H10" s="78">
        <f t="shared" si="0"/>
        <v>90</v>
      </c>
      <c r="I10" s="78">
        <f t="shared" si="1"/>
        <v>94.310344827586206</v>
      </c>
      <c r="J10" s="110">
        <v>1641</v>
      </c>
      <c r="K10" s="77">
        <f t="shared" si="2"/>
        <v>99</v>
      </c>
      <c r="L10" s="42" t="s">
        <v>219</v>
      </c>
      <c r="M10" s="77" t="s">
        <v>298</v>
      </c>
    </row>
    <row r="11" spans="1:14">
      <c r="A11" s="79">
        <v>1579</v>
      </c>
      <c r="B11" s="79" t="s">
        <v>289</v>
      </c>
      <c r="C11" s="2"/>
      <c r="D11" s="9" t="s">
        <v>118</v>
      </c>
      <c r="E11" s="22">
        <v>9</v>
      </c>
      <c r="F11" s="135">
        <v>1000</v>
      </c>
      <c r="G11" s="135">
        <f>F11*80%</f>
        <v>800</v>
      </c>
      <c r="H11" s="78">
        <f t="shared" si="0"/>
        <v>80</v>
      </c>
      <c r="I11" s="78">
        <f t="shared" si="1"/>
        <v>80.300000000000011</v>
      </c>
      <c r="J11" s="13">
        <v>803</v>
      </c>
      <c r="K11" s="77">
        <f t="shared" si="2"/>
        <v>197</v>
      </c>
      <c r="L11" s="42" t="s">
        <v>220</v>
      </c>
    </row>
    <row r="12" spans="1:14">
      <c r="A12" s="2">
        <v>35</v>
      </c>
      <c r="B12" s="2">
        <v>0</v>
      </c>
      <c r="C12" s="78">
        <f>A12-B12</f>
        <v>35</v>
      </c>
      <c r="D12" s="9" t="s">
        <v>119</v>
      </c>
      <c r="E12" s="22">
        <v>10</v>
      </c>
      <c r="F12" s="135">
        <v>1100</v>
      </c>
      <c r="G12" s="135">
        <f>F12*80%</f>
        <v>880</v>
      </c>
      <c r="H12" s="78">
        <f t="shared" si="0"/>
        <v>80</v>
      </c>
      <c r="I12" s="78">
        <f t="shared" si="1"/>
        <v>82.090909090909093</v>
      </c>
      <c r="J12" s="110">
        <v>903</v>
      </c>
      <c r="K12" s="77">
        <f t="shared" si="2"/>
        <v>197</v>
      </c>
      <c r="L12" s="7" t="s">
        <v>213</v>
      </c>
    </row>
    <row r="13" spans="1:14">
      <c r="A13" s="2"/>
      <c r="B13" s="79" t="s">
        <v>290</v>
      </c>
      <c r="C13" s="2"/>
      <c r="E13" s="22">
        <v>11</v>
      </c>
      <c r="L13" s="42" t="s">
        <v>267</v>
      </c>
    </row>
    <row r="14" spans="1:14">
      <c r="A14" s="2">
        <v>33</v>
      </c>
      <c r="B14" s="2">
        <v>1</v>
      </c>
      <c r="C14" s="78">
        <f>C12+B14</f>
        <v>36</v>
      </c>
      <c r="E14" s="22">
        <v>12</v>
      </c>
      <c r="L14" s="7" t="s">
        <v>31</v>
      </c>
      <c r="M14" s="77" t="s">
        <v>306</v>
      </c>
      <c r="N14" s="77">
        <v>1586</v>
      </c>
    </row>
    <row r="15" spans="1:14">
      <c r="B15" s="79" t="s">
        <v>291</v>
      </c>
      <c r="C15" s="2" t="s">
        <v>292</v>
      </c>
      <c r="E15" s="22">
        <v>13</v>
      </c>
    </row>
    <row r="16" spans="1:14">
      <c r="A16" s="77">
        <f>C14-A14</f>
        <v>3</v>
      </c>
      <c r="B16" s="2">
        <v>10</v>
      </c>
      <c r="C16" s="78">
        <f>C14/B16</f>
        <v>3.6</v>
      </c>
      <c r="E16" s="22">
        <v>14</v>
      </c>
    </row>
    <row r="17" spans="1:5">
      <c r="E17" s="22">
        <v>15</v>
      </c>
    </row>
    <row r="18" spans="1:5">
      <c r="A18" s="79" t="s">
        <v>294</v>
      </c>
      <c r="B18" s="94" t="s">
        <v>293</v>
      </c>
      <c r="C18" s="79" t="s">
        <v>295</v>
      </c>
      <c r="E18" s="22">
        <v>16</v>
      </c>
    </row>
    <row r="19" spans="1:5">
      <c r="A19" s="2">
        <v>13</v>
      </c>
      <c r="B19" s="2">
        <v>22</v>
      </c>
      <c r="C19" s="2"/>
      <c r="E19" s="22">
        <v>17</v>
      </c>
    </row>
    <row r="20" spans="1:5">
      <c r="A20" s="78">
        <f>A19*100</f>
        <v>1300</v>
      </c>
      <c r="B20" s="78">
        <f>B19*75</f>
        <v>1650</v>
      </c>
      <c r="C20" s="78">
        <f>A20+B20</f>
        <v>2950</v>
      </c>
      <c r="E20" s="22">
        <v>18</v>
      </c>
    </row>
    <row r="21" spans="1:5">
      <c r="A21" s="79" t="s">
        <v>296</v>
      </c>
      <c r="B21" s="79"/>
      <c r="C21" s="79"/>
      <c r="E21" s="22">
        <v>19</v>
      </c>
    </row>
    <row r="22" spans="1:5">
      <c r="A22" s="2">
        <v>0</v>
      </c>
      <c r="B22" s="2">
        <v>1</v>
      </c>
      <c r="C22" s="2"/>
      <c r="E22" s="22">
        <v>20</v>
      </c>
    </row>
    <row r="23" spans="1:5">
      <c r="A23" s="78">
        <f>A22*100</f>
        <v>0</v>
      </c>
      <c r="B23" s="78">
        <f>B22*75</f>
        <v>75</v>
      </c>
      <c r="C23" s="78">
        <f>C20+A23+B23</f>
        <v>3025</v>
      </c>
      <c r="E23" s="22">
        <v>21</v>
      </c>
    </row>
    <row r="24" spans="1:5">
      <c r="E24" s="22"/>
    </row>
    <row r="25" spans="1:5">
      <c r="E25" s="22"/>
    </row>
    <row r="26" spans="1:5">
      <c r="E26" s="22"/>
    </row>
    <row r="27" spans="1:5">
      <c r="E27" s="22"/>
    </row>
    <row r="28" spans="1:5">
      <c r="E28" s="22"/>
    </row>
  </sheetData>
  <mergeCells count="8">
    <mergeCell ref="A9:C9"/>
    <mergeCell ref="A10:C10"/>
    <mergeCell ref="A1:C2"/>
    <mergeCell ref="A3:B4"/>
    <mergeCell ref="A5:C5"/>
    <mergeCell ref="A6:C6"/>
    <mergeCell ref="A7:C7"/>
    <mergeCell ref="A8:C8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Normal="100" workbookViewId="0">
      <selection activeCell="M5" sqref="M5"/>
    </sheetView>
  </sheetViews>
  <sheetFormatPr defaultRowHeight="13.5" customHeight="1"/>
  <cols>
    <col min="3" max="3" width="8.125" customWidth="1"/>
    <col min="4" max="4" width="0.125" customWidth="1"/>
    <col min="5" max="5" width="5.75" customWidth="1"/>
    <col min="6" max="6" width="2.625" style="170" customWidth="1"/>
    <col min="7" max="7" width="4.875" customWidth="1"/>
    <col min="8" max="8" width="4.75" style="77" customWidth="1"/>
    <col min="9" max="9" width="4.5" style="77" customWidth="1"/>
    <col min="10" max="10" width="5.5" style="77" customWidth="1"/>
    <col min="11" max="11" width="2" style="8" customWidth="1"/>
    <col min="12" max="12" width="10.125" customWidth="1"/>
    <col min="13" max="15" width="3.875" style="77" customWidth="1"/>
    <col min="16" max="17" width="4.75" customWidth="1"/>
  </cols>
  <sheetData>
    <row r="1" spans="1:16" ht="13.5" customHeight="1">
      <c r="A1" s="465" t="s">
        <v>340</v>
      </c>
      <c r="B1" s="465"/>
      <c r="C1" s="465"/>
      <c r="D1" s="465"/>
      <c r="F1" s="168"/>
    </row>
    <row r="2" spans="1:16" ht="13.5" customHeight="1">
      <c r="A2" s="465"/>
      <c r="B2" s="465"/>
      <c r="C2" s="465"/>
      <c r="D2" s="465"/>
      <c r="F2" s="169"/>
      <c r="H2" s="77" t="s">
        <v>452</v>
      </c>
      <c r="J2" s="77" t="s">
        <v>453</v>
      </c>
      <c r="L2" s="77"/>
    </row>
    <row r="3" spans="1:16" ht="13.5" customHeight="1">
      <c r="A3" s="466" t="s">
        <v>54</v>
      </c>
      <c r="B3" s="466"/>
      <c r="C3" s="2" t="s">
        <v>327</v>
      </c>
      <c r="E3" s="12" t="s">
        <v>132</v>
      </c>
      <c r="F3" s="22">
        <v>1</v>
      </c>
      <c r="G3" s="135">
        <v>1410</v>
      </c>
      <c r="H3" s="110">
        <v>1251</v>
      </c>
      <c r="I3" s="78">
        <f t="shared" ref="I3:I17" si="0">H3/G3*100</f>
        <v>88.723404255319153</v>
      </c>
      <c r="J3" s="77">
        <f t="shared" ref="J3:J17" si="1">G3-H3</f>
        <v>159</v>
      </c>
      <c r="L3" s="296" t="s">
        <v>724</v>
      </c>
      <c r="M3" s="296">
        <v>183</v>
      </c>
      <c r="N3" s="296">
        <v>186</v>
      </c>
      <c r="O3" s="296">
        <f t="shared" ref="O3:O26" si="2">N3-M3</f>
        <v>3</v>
      </c>
      <c r="P3" s="295" t="s">
        <v>405</v>
      </c>
    </row>
    <row r="4" spans="1:16" ht="13.5" customHeight="1">
      <c r="A4" s="467"/>
      <c r="B4" s="467"/>
      <c r="C4" s="2" t="s">
        <v>328</v>
      </c>
      <c r="E4" s="12" t="s">
        <v>133</v>
      </c>
      <c r="F4" s="22">
        <v>2</v>
      </c>
      <c r="G4" s="135">
        <v>1830</v>
      </c>
      <c r="H4" s="110">
        <v>1661</v>
      </c>
      <c r="I4" s="78">
        <f t="shared" si="0"/>
        <v>90.765027322404364</v>
      </c>
      <c r="J4" s="77">
        <f t="shared" si="1"/>
        <v>169</v>
      </c>
      <c r="L4" s="384" t="s">
        <v>749</v>
      </c>
      <c r="M4" s="165">
        <v>108</v>
      </c>
      <c r="N4" s="416">
        <v>184</v>
      </c>
      <c r="O4" s="384">
        <f t="shared" si="2"/>
        <v>76</v>
      </c>
      <c r="P4" s="385" t="s">
        <v>405</v>
      </c>
    </row>
    <row r="5" spans="1:16" ht="13.5" customHeight="1">
      <c r="A5" s="79">
        <v>1579</v>
      </c>
      <c r="B5" s="79" t="s">
        <v>289</v>
      </c>
      <c r="C5" s="2"/>
      <c r="D5" s="2"/>
      <c r="E5" s="12" t="s">
        <v>134</v>
      </c>
      <c r="F5" s="22">
        <v>3</v>
      </c>
      <c r="G5" s="135">
        <v>620</v>
      </c>
      <c r="H5" s="136">
        <v>620</v>
      </c>
      <c r="I5" s="78">
        <f t="shared" si="0"/>
        <v>100</v>
      </c>
      <c r="J5" s="135">
        <f t="shared" si="1"/>
        <v>0</v>
      </c>
      <c r="L5" s="296" t="s">
        <v>731</v>
      </c>
      <c r="M5" s="296">
        <v>160</v>
      </c>
      <c r="N5" s="296">
        <v>160</v>
      </c>
      <c r="O5" s="296">
        <f t="shared" si="2"/>
        <v>0</v>
      </c>
      <c r="P5" s="295" t="s">
        <v>405</v>
      </c>
    </row>
    <row r="6" spans="1:16" ht="13.5" customHeight="1">
      <c r="A6" s="2">
        <v>46</v>
      </c>
      <c r="B6" s="2">
        <v>0</v>
      </c>
      <c r="C6" s="78">
        <f>A6-B6</f>
        <v>46</v>
      </c>
      <c r="D6" s="2"/>
      <c r="E6" s="12" t="s">
        <v>135</v>
      </c>
      <c r="F6" s="22">
        <v>4</v>
      </c>
      <c r="G6" s="135">
        <v>2160</v>
      </c>
      <c r="H6" s="110">
        <v>2024</v>
      </c>
      <c r="I6" s="78">
        <f t="shared" si="0"/>
        <v>93.703703703703695</v>
      </c>
      <c r="J6" s="77">
        <f t="shared" si="1"/>
        <v>136</v>
      </c>
      <c r="L6" s="384" t="s">
        <v>734</v>
      </c>
      <c r="M6" s="165">
        <v>97</v>
      </c>
      <c r="N6" s="416">
        <v>158</v>
      </c>
      <c r="O6" s="384">
        <f t="shared" si="2"/>
        <v>61</v>
      </c>
      <c r="P6" s="392" t="s">
        <v>405</v>
      </c>
    </row>
    <row r="7" spans="1:16" ht="13.5" customHeight="1">
      <c r="A7" s="2"/>
      <c r="B7" s="79" t="s">
        <v>290</v>
      </c>
      <c r="C7" s="2"/>
      <c r="D7" s="2"/>
      <c r="E7" s="12" t="s">
        <v>136</v>
      </c>
      <c r="F7" s="22">
        <v>5</v>
      </c>
      <c r="G7" s="135">
        <v>2470</v>
      </c>
      <c r="H7" s="110">
        <v>2390</v>
      </c>
      <c r="I7" s="78">
        <f t="shared" si="0"/>
        <v>96.761133603238875</v>
      </c>
      <c r="J7" s="77">
        <f t="shared" si="1"/>
        <v>80</v>
      </c>
      <c r="L7" s="384" t="s">
        <v>741</v>
      </c>
      <c r="M7" s="165">
        <v>74</v>
      </c>
      <c r="N7" s="416">
        <v>154</v>
      </c>
      <c r="O7" s="384">
        <f t="shared" si="2"/>
        <v>80</v>
      </c>
      <c r="P7" s="385" t="s">
        <v>49</v>
      </c>
    </row>
    <row r="8" spans="1:16" ht="13.5" customHeight="1">
      <c r="A8" s="2">
        <v>45</v>
      </c>
      <c r="B8" s="2">
        <v>1</v>
      </c>
      <c r="C8" s="78">
        <f>C6+B8</f>
        <v>47</v>
      </c>
      <c r="D8" s="2"/>
      <c r="E8" s="12" t="s">
        <v>137</v>
      </c>
      <c r="F8" s="22">
        <v>6</v>
      </c>
      <c r="G8" s="135">
        <v>2400</v>
      </c>
      <c r="H8" s="136">
        <v>2400</v>
      </c>
      <c r="I8" s="78">
        <f t="shared" si="0"/>
        <v>100</v>
      </c>
      <c r="J8" s="135">
        <f t="shared" si="1"/>
        <v>0</v>
      </c>
      <c r="L8" s="384" t="s">
        <v>736</v>
      </c>
      <c r="M8" s="165">
        <v>62</v>
      </c>
      <c r="N8" s="416">
        <v>148</v>
      </c>
      <c r="O8" s="384">
        <f t="shared" si="2"/>
        <v>86</v>
      </c>
      <c r="P8" s="385" t="s">
        <v>405</v>
      </c>
    </row>
    <row r="9" spans="1:16" ht="13.5" customHeight="1">
      <c r="A9" s="77"/>
      <c r="B9" s="79" t="s">
        <v>291</v>
      </c>
      <c r="C9" s="2" t="s">
        <v>292</v>
      </c>
      <c r="D9" s="2"/>
      <c r="E9" s="12" t="s">
        <v>138</v>
      </c>
      <c r="F9" s="22">
        <v>7</v>
      </c>
      <c r="G9" s="135">
        <v>2500</v>
      </c>
      <c r="H9" s="110">
        <v>2373</v>
      </c>
      <c r="I9" s="78">
        <f t="shared" si="0"/>
        <v>94.92</v>
      </c>
      <c r="J9" s="77">
        <f t="shared" si="1"/>
        <v>127</v>
      </c>
      <c r="L9" s="384" t="s">
        <v>720</v>
      </c>
      <c r="M9" s="165">
        <v>68</v>
      </c>
      <c r="N9" s="416">
        <v>134</v>
      </c>
      <c r="O9" s="384">
        <f t="shared" si="2"/>
        <v>66</v>
      </c>
      <c r="P9" s="385" t="s">
        <v>405</v>
      </c>
    </row>
    <row r="10" spans="1:16" ht="13.5" customHeight="1">
      <c r="A10" s="97">
        <f>C8-A8</f>
        <v>2</v>
      </c>
      <c r="B10" s="2">
        <v>14</v>
      </c>
      <c r="C10" s="78">
        <f>C8/B10</f>
        <v>3.3571428571428572</v>
      </c>
      <c r="D10" s="2"/>
      <c r="E10" s="12" t="s">
        <v>139</v>
      </c>
      <c r="F10" s="22">
        <v>8</v>
      </c>
      <c r="G10" s="135">
        <v>1960</v>
      </c>
      <c r="H10" s="110">
        <v>1850</v>
      </c>
      <c r="I10" s="78">
        <f t="shared" si="0"/>
        <v>94.387755102040813</v>
      </c>
      <c r="J10" s="77">
        <f t="shared" si="1"/>
        <v>110</v>
      </c>
      <c r="L10" s="384" t="s">
        <v>756</v>
      </c>
      <c r="M10" s="165">
        <v>71</v>
      </c>
      <c r="N10" s="416">
        <v>132</v>
      </c>
      <c r="O10" s="384">
        <f t="shared" si="2"/>
        <v>61</v>
      </c>
      <c r="P10" s="385" t="s">
        <v>405</v>
      </c>
    </row>
    <row r="11" spans="1:16" ht="13.5" customHeight="1">
      <c r="A11" s="77"/>
      <c r="D11" s="2"/>
      <c r="E11" s="12" t="s">
        <v>140</v>
      </c>
      <c r="F11" s="22">
        <v>9</v>
      </c>
      <c r="G11" s="135">
        <v>2480</v>
      </c>
      <c r="H11" s="110">
        <v>2333</v>
      </c>
      <c r="I11" s="78">
        <f t="shared" si="0"/>
        <v>94.072580645161281</v>
      </c>
      <c r="J11" s="77">
        <f t="shared" si="1"/>
        <v>147</v>
      </c>
      <c r="L11" s="384" t="s">
        <v>727</v>
      </c>
      <c r="M11" s="165">
        <v>60</v>
      </c>
      <c r="N11" s="416">
        <v>120</v>
      </c>
      <c r="O11" s="384">
        <f t="shared" si="2"/>
        <v>60</v>
      </c>
      <c r="P11" s="385" t="s">
        <v>405</v>
      </c>
    </row>
    <row r="12" spans="1:16" ht="13.5" customHeight="1">
      <c r="A12" s="79" t="s">
        <v>294</v>
      </c>
      <c r="B12" s="94" t="s">
        <v>293</v>
      </c>
      <c r="C12" s="79" t="s">
        <v>295</v>
      </c>
      <c r="D12" s="2"/>
      <c r="E12" s="12" t="s">
        <v>141</v>
      </c>
      <c r="F12" s="22">
        <v>10</v>
      </c>
      <c r="G12" s="135">
        <v>2320</v>
      </c>
      <c r="H12" s="110">
        <v>2174</v>
      </c>
      <c r="I12" s="78">
        <f t="shared" si="0"/>
        <v>93.706896551724142</v>
      </c>
      <c r="J12" s="77">
        <f t="shared" si="1"/>
        <v>146</v>
      </c>
      <c r="L12" s="384" t="s">
        <v>751</v>
      </c>
      <c r="M12" s="165">
        <v>48</v>
      </c>
      <c r="N12" s="416">
        <v>118</v>
      </c>
      <c r="O12" s="384">
        <f t="shared" si="2"/>
        <v>70</v>
      </c>
      <c r="P12" s="385" t="s">
        <v>49</v>
      </c>
    </row>
    <row r="13" spans="1:16" ht="13.5" customHeight="1">
      <c r="A13" s="2">
        <v>19</v>
      </c>
      <c r="B13" s="2">
        <v>27</v>
      </c>
      <c r="C13" s="2"/>
      <c r="D13" s="2"/>
      <c r="E13" s="12" t="s">
        <v>142</v>
      </c>
      <c r="F13" s="22">
        <v>11</v>
      </c>
      <c r="G13" s="135">
        <v>1880</v>
      </c>
      <c r="H13" s="110">
        <v>1878</v>
      </c>
      <c r="I13" s="78">
        <f t="shared" si="0"/>
        <v>99.893617021276597</v>
      </c>
      <c r="J13" s="77">
        <f t="shared" si="1"/>
        <v>2</v>
      </c>
      <c r="L13" s="384" t="s">
        <v>745</v>
      </c>
      <c r="M13" s="165">
        <v>68</v>
      </c>
      <c r="N13" s="416">
        <v>118</v>
      </c>
      <c r="O13" s="384">
        <f t="shared" si="2"/>
        <v>50</v>
      </c>
      <c r="P13" s="385" t="s">
        <v>49</v>
      </c>
    </row>
    <row r="14" spans="1:16" ht="13.5" customHeight="1">
      <c r="A14" s="78">
        <f>A13*100</f>
        <v>1900</v>
      </c>
      <c r="B14" s="78">
        <f>B13*75</f>
        <v>2025</v>
      </c>
      <c r="C14" s="78">
        <f>A14+B14</f>
        <v>3925</v>
      </c>
      <c r="D14" s="2"/>
      <c r="E14" s="12" t="s">
        <v>143</v>
      </c>
      <c r="F14" s="22">
        <v>12</v>
      </c>
      <c r="G14" s="135">
        <v>1300</v>
      </c>
      <c r="H14" s="13">
        <v>1145</v>
      </c>
      <c r="I14" s="78">
        <f t="shared" si="0"/>
        <v>88.07692307692308</v>
      </c>
      <c r="J14" s="77">
        <f t="shared" si="1"/>
        <v>155</v>
      </c>
      <c r="L14" s="384" t="s">
        <v>735</v>
      </c>
      <c r="M14" s="165">
        <v>46</v>
      </c>
      <c r="N14" s="416">
        <v>116</v>
      </c>
      <c r="O14" s="384">
        <f t="shared" si="2"/>
        <v>70</v>
      </c>
      <c r="P14" s="385" t="s">
        <v>49</v>
      </c>
    </row>
    <row r="15" spans="1:16" ht="13.5" customHeight="1">
      <c r="A15" s="79" t="s">
        <v>296</v>
      </c>
      <c r="B15" s="79"/>
      <c r="C15" s="79"/>
      <c r="D15" s="2"/>
      <c r="E15" s="12" t="s">
        <v>144</v>
      </c>
      <c r="F15" s="22">
        <v>13</v>
      </c>
      <c r="G15" s="135">
        <v>500</v>
      </c>
      <c r="H15" s="136">
        <v>500</v>
      </c>
      <c r="I15" s="78">
        <f t="shared" si="0"/>
        <v>100</v>
      </c>
      <c r="J15" s="135">
        <f t="shared" si="1"/>
        <v>0</v>
      </c>
      <c r="L15" s="384" t="s">
        <v>758</v>
      </c>
      <c r="M15" s="165">
        <v>68</v>
      </c>
      <c r="N15" s="416">
        <v>114</v>
      </c>
      <c r="O15" s="384">
        <f t="shared" si="2"/>
        <v>46</v>
      </c>
      <c r="P15" s="385" t="s">
        <v>49</v>
      </c>
    </row>
    <row r="16" spans="1:16" ht="13.5" customHeight="1">
      <c r="A16" s="2">
        <v>0</v>
      </c>
      <c r="B16" s="2">
        <v>1</v>
      </c>
      <c r="C16" s="2"/>
      <c r="D16" s="2"/>
      <c r="E16" s="12" t="s">
        <v>145</v>
      </c>
      <c r="F16" s="22">
        <v>14</v>
      </c>
      <c r="G16" s="135">
        <v>2500</v>
      </c>
      <c r="H16" s="110">
        <v>2329</v>
      </c>
      <c r="I16" s="78">
        <f t="shared" si="0"/>
        <v>93.16</v>
      </c>
      <c r="J16" s="77">
        <f t="shared" si="1"/>
        <v>171</v>
      </c>
      <c r="L16" s="384" t="s">
        <v>733</v>
      </c>
      <c r="M16" s="165">
        <v>38</v>
      </c>
      <c r="N16" s="416">
        <v>114</v>
      </c>
      <c r="O16" s="384">
        <f t="shared" si="2"/>
        <v>76</v>
      </c>
      <c r="P16" s="385" t="s">
        <v>405</v>
      </c>
    </row>
    <row r="17" spans="1:16" ht="13.5" customHeight="1">
      <c r="A17" s="78">
        <f>A16*100</f>
        <v>0</v>
      </c>
      <c r="B17" s="78">
        <f>B16*75</f>
        <v>75</v>
      </c>
      <c r="C17" s="78">
        <f>C14+A17+B17</f>
        <v>4000</v>
      </c>
      <c r="D17" s="2"/>
      <c r="E17" s="12" t="s">
        <v>400</v>
      </c>
      <c r="F17" s="22">
        <v>15</v>
      </c>
      <c r="G17" s="135">
        <v>450</v>
      </c>
      <c r="H17" s="136">
        <v>450</v>
      </c>
      <c r="I17" s="78">
        <f t="shared" si="0"/>
        <v>100</v>
      </c>
      <c r="J17" s="135">
        <f t="shared" si="1"/>
        <v>0</v>
      </c>
      <c r="L17" s="384" t="s">
        <v>742</v>
      </c>
      <c r="M17" s="165">
        <v>70</v>
      </c>
      <c r="N17" s="416">
        <v>112</v>
      </c>
      <c r="O17" s="384">
        <f t="shared" si="2"/>
        <v>42</v>
      </c>
      <c r="P17" s="385" t="s">
        <v>405</v>
      </c>
    </row>
    <row r="18" spans="1:16" ht="13.5" customHeight="1">
      <c r="L18" s="384" t="s">
        <v>732</v>
      </c>
      <c r="M18" s="165">
        <v>52</v>
      </c>
      <c r="N18" s="416">
        <v>110</v>
      </c>
      <c r="O18" s="384">
        <f t="shared" si="2"/>
        <v>58</v>
      </c>
      <c r="P18" s="385" t="s">
        <v>49</v>
      </c>
    </row>
    <row r="19" spans="1:16" ht="13.5" customHeight="1">
      <c r="L19" s="384" t="s">
        <v>746</v>
      </c>
      <c r="M19" s="165">
        <v>68</v>
      </c>
      <c r="N19" s="416">
        <v>106</v>
      </c>
      <c r="O19" s="384">
        <f t="shared" si="2"/>
        <v>38</v>
      </c>
      <c r="P19" s="385" t="s">
        <v>49</v>
      </c>
    </row>
    <row r="20" spans="1:16" ht="13.5" customHeight="1">
      <c r="L20" s="384" t="s">
        <v>713</v>
      </c>
      <c r="M20" s="165">
        <v>33</v>
      </c>
      <c r="N20" s="416">
        <v>104</v>
      </c>
      <c r="O20" s="384">
        <f t="shared" si="2"/>
        <v>71</v>
      </c>
      <c r="P20" s="385" t="s">
        <v>405</v>
      </c>
    </row>
    <row r="21" spans="1:16" ht="13.5" customHeight="1">
      <c r="L21" s="384" t="s">
        <v>743</v>
      </c>
      <c r="M21" s="165">
        <v>46</v>
      </c>
      <c r="N21" s="416">
        <v>104</v>
      </c>
      <c r="O21" s="384">
        <f t="shared" si="2"/>
        <v>58</v>
      </c>
      <c r="P21" s="385" t="s">
        <v>49</v>
      </c>
    </row>
    <row r="22" spans="1:16" ht="13.5" customHeight="1">
      <c r="L22" s="384" t="s">
        <v>728</v>
      </c>
      <c r="M22" s="165">
        <v>47</v>
      </c>
      <c r="N22" s="416">
        <v>102</v>
      </c>
      <c r="O22" s="384">
        <f t="shared" si="2"/>
        <v>55</v>
      </c>
      <c r="P22" s="385" t="s">
        <v>49</v>
      </c>
    </row>
    <row r="23" spans="1:16" ht="13.5" customHeight="1">
      <c r="L23" s="384" t="s">
        <v>714</v>
      </c>
      <c r="M23" s="165">
        <v>95</v>
      </c>
      <c r="N23" s="416">
        <v>100</v>
      </c>
      <c r="O23" s="384">
        <f t="shared" si="2"/>
        <v>5</v>
      </c>
      <c r="P23" s="385" t="s">
        <v>405</v>
      </c>
    </row>
    <row r="24" spans="1:16" ht="13.5" customHeight="1">
      <c r="L24" s="384" t="s">
        <v>740</v>
      </c>
      <c r="M24" s="165">
        <v>37</v>
      </c>
      <c r="N24" s="416">
        <v>96</v>
      </c>
      <c r="O24" s="384">
        <f t="shared" si="2"/>
        <v>59</v>
      </c>
      <c r="P24" s="385" t="s">
        <v>49</v>
      </c>
    </row>
    <row r="25" spans="1:16" ht="13.5" customHeight="1">
      <c r="L25" s="384" t="s">
        <v>752</v>
      </c>
      <c r="M25" s="165">
        <v>60</v>
      </c>
      <c r="N25" s="416">
        <v>92</v>
      </c>
      <c r="O25" s="384">
        <f t="shared" si="2"/>
        <v>32</v>
      </c>
      <c r="P25" s="385" t="s">
        <v>405</v>
      </c>
    </row>
    <row r="26" spans="1:16" ht="13.5" customHeight="1">
      <c r="L26" s="384" t="s">
        <v>725</v>
      </c>
      <c r="M26" s="165">
        <v>56</v>
      </c>
      <c r="N26" s="416">
        <v>90</v>
      </c>
      <c r="O26" s="384">
        <f t="shared" si="2"/>
        <v>34</v>
      </c>
      <c r="P26" s="385" t="s">
        <v>49</v>
      </c>
    </row>
    <row r="27" spans="1:16" ht="13.5" customHeight="1">
      <c r="L27" s="384" t="s">
        <v>760</v>
      </c>
      <c r="M27" s="165">
        <v>25</v>
      </c>
      <c r="N27" s="416">
        <v>84</v>
      </c>
      <c r="O27" s="384">
        <f t="shared" ref="O27" si="3">N27-M27</f>
        <v>59</v>
      </c>
      <c r="P27" s="385" t="s">
        <v>49</v>
      </c>
    </row>
  </sheetData>
  <mergeCells count="2">
    <mergeCell ref="A1:D2"/>
    <mergeCell ref="A3:B4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Normal="100" workbookViewId="0">
      <selection activeCell="O17" sqref="O17"/>
    </sheetView>
  </sheetViews>
  <sheetFormatPr defaultRowHeight="14.25" customHeight="1"/>
  <cols>
    <col min="1" max="1" width="9" style="1"/>
    <col min="2" max="2" width="8.125" style="1" customWidth="1"/>
    <col min="3" max="3" width="9" style="1"/>
    <col min="4" max="4" width="6.125" style="1" customWidth="1"/>
    <col min="5" max="5" width="2.625" style="170" customWidth="1"/>
    <col min="6" max="6" width="5" style="1" customWidth="1"/>
    <col min="7" max="8" width="4.875" style="77" customWidth="1"/>
    <col min="9" max="9" width="4.625" style="77" customWidth="1"/>
    <col min="10" max="10" width="1.625" style="1" customWidth="1"/>
    <col min="11" max="11" width="10.125" style="1" customWidth="1"/>
    <col min="12" max="14" width="3.875" style="1" customWidth="1"/>
    <col min="15" max="15" width="4.125" style="1" customWidth="1"/>
    <col min="16" max="16384" width="9" style="1"/>
  </cols>
  <sheetData>
    <row r="1" spans="1:15" ht="14.25" customHeight="1">
      <c r="A1" s="465" t="s">
        <v>807</v>
      </c>
      <c r="B1" s="465"/>
      <c r="C1" s="465"/>
      <c r="E1" s="168"/>
      <c r="J1" s="77"/>
      <c r="K1" s="37"/>
    </row>
    <row r="2" spans="1:15" ht="14.25" customHeight="1">
      <c r="A2" s="465"/>
      <c r="B2" s="465"/>
      <c r="C2" s="465"/>
      <c r="E2" s="169"/>
      <c r="G2" s="77" t="s">
        <v>452</v>
      </c>
      <c r="I2" s="77" t="s">
        <v>453</v>
      </c>
      <c r="J2" s="8"/>
      <c r="K2" s="37"/>
    </row>
    <row r="3" spans="1:15" ht="14.25" customHeight="1">
      <c r="A3" s="466" t="s">
        <v>54</v>
      </c>
      <c r="B3" s="466"/>
      <c r="C3" s="2" t="s">
        <v>327</v>
      </c>
      <c r="D3" s="12" t="s">
        <v>154</v>
      </c>
      <c r="E3" s="22">
        <v>1</v>
      </c>
      <c r="F3" s="135">
        <v>1500</v>
      </c>
      <c r="G3" s="110">
        <v>1385</v>
      </c>
      <c r="H3" s="78">
        <f t="shared" ref="H3:H15" si="0">G3/F3*100</f>
        <v>92.333333333333329</v>
      </c>
      <c r="I3" s="77">
        <f t="shared" ref="I3:I15" si="1">F3-G3</f>
        <v>115</v>
      </c>
      <c r="J3" s="77"/>
      <c r="K3" s="165" t="s">
        <v>827</v>
      </c>
      <c r="L3" s="11">
        <v>153</v>
      </c>
      <c r="M3" s="393">
        <v>154</v>
      </c>
      <c r="N3" s="394">
        <f t="shared" ref="N3:N14" si="2">M3-L3</f>
        <v>1</v>
      </c>
      <c r="O3" s="206" t="s">
        <v>405</v>
      </c>
    </row>
    <row r="4" spans="1:15" ht="14.25" customHeight="1">
      <c r="A4" s="467"/>
      <c r="B4" s="467"/>
      <c r="C4" s="2" t="s">
        <v>334</v>
      </c>
      <c r="D4" s="12" t="s">
        <v>155</v>
      </c>
      <c r="E4" s="22">
        <v>2</v>
      </c>
      <c r="F4" s="135">
        <v>2430</v>
      </c>
      <c r="G4" s="110">
        <v>2305</v>
      </c>
      <c r="H4" s="78">
        <f t="shared" si="0"/>
        <v>94.855967078189295</v>
      </c>
      <c r="I4" s="8">
        <f t="shared" si="1"/>
        <v>125</v>
      </c>
      <c r="K4" s="165" t="s">
        <v>819</v>
      </c>
      <c r="L4" s="11">
        <v>88</v>
      </c>
      <c r="M4" s="393">
        <v>142</v>
      </c>
      <c r="N4" s="394">
        <f t="shared" si="2"/>
        <v>54</v>
      </c>
    </row>
    <row r="5" spans="1:15" ht="14.25" customHeight="1">
      <c r="A5" s="79">
        <v>1579</v>
      </c>
      <c r="B5" s="79" t="s">
        <v>289</v>
      </c>
      <c r="C5" s="2"/>
      <c r="D5" s="12" t="s">
        <v>156</v>
      </c>
      <c r="E5" s="22">
        <v>3</v>
      </c>
      <c r="F5" s="135">
        <v>2140</v>
      </c>
      <c r="G5" s="110">
        <v>2013</v>
      </c>
      <c r="H5" s="78">
        <f t="shared" si="0"/>
        <v>94.065420560747654</v>
      </c>
      <c r="I5" s="77">
        <f t="shared" si="1"/>
        <v>127</v>
      </c>
      <c r="K5" s="165" t="s">
        <v>830</v>
      </c>
      <c r="L5" s="11">
        <v>85</v>
      </c>
      <c r="M5" s="393">
        <v>140</v>
      </c>
      <c r="N5" s="394">
        <f t="shared" si="2"/>
        <v>55</v>
      </c>
    </row>
    <row r="6" spans="1:15" ht="14.25" customHeight="1">
      <c r="A6" s="2">
        <v>42</v>
      </c>
      <c r="B6" s="2">
        <v>0</v>
      </c>
      <c r="C6" s="78">
        <f>A6-B6</f>
        <v>42</v>
      </c>
      <c r="D6" s="12" t="s">
        <v>157</v>
      </c>
      <c r="E6" s="22">
        <v>4</v>
      </c>
      <c r="F6" s="136">
        <v>1810</v>
      </c>
      <c r="G6" s="110">
        <v>1678</v>
      </c>
      <c r="H6" s="78">
        <f t="shared" si="0"/>
        <v>92.707182320442001</v>
      </c>
      <c r="I6" s="8">
        <f t="shared" si="1"/>
        <v>132</v>
      </c>
      <c r="K6" s="165" t="s">
        <v>837</v>
      </c>
      <c r="L6" s="11">
        <v>48</v>
      </c>
      <c r="M6" s="393">
        <v>130</v>
      </c>
      <c r="N6" s="394">
        <f t="shared" si="2"/>
        <v>82</v>
      </c>
    </row>
    <row r="7" spans="1:15" ht="14.25" customHeight="1">
      <c r="A7" s="2"/>
      <c r="B7" s="79" t="s">
        <v>290</v>
      </c>
      <c r="C7" s="2"/>
      <c r="D7" s="12" t="s">
        <v>158</v>
      </c>
      <c r="E7" s="22">
        <v>5</v>
      </c>
      <c r="F7" s="136">
        <v>2140</v>
      </c>
      <c r="G7" s="110">
        <v>2030</v>
      </c>
      <c r="H7" s="78">
        <f t="shared" si="0"/>
        <v>94.859813084112147</v>
      </c>
      <c r="I7" s="8">
        <f t="shared" si="1"/>
        <v>110</v>
      </c>
      <c r="K7" s="165" t="s">
        <v>810</v>
      </c>
      <c r="L7" s="11">
        <v>72</v>
      </c>
      <c r="M7" s="393">
        <v>130</v>
      </c>
      <c r="N7" s="394">
        <f t="shared" si="2"/>
        <v>58</v>
      </c>
      <c r="O7" s="206" t="s">
        <v>405</v>
      </c>
    </row>
    <row r="8" spans="1:15" ht="14.25" customHeight="1">
      <c r="A8" s="2">
        <v>42</v>
      </c>
      <c r="B8" s="2">
        <v>1</v>
      </c>
      <c r="C8" s="78">
        <f>C6+B8</f>
        <v>43</v>
      </c>
      <c r="D8" s="12" t="s">
        <v>159</v>
      </c>
      <c r="E8" s="22">
        <v>6</v>
      </c>
      <c r="F8" s="136">
        <v>210</v>
      </c>
      <c r="G8" s="136">
        <v>210</v>
      </c>
      <c r="H8" s="78">
        <f t="shared" si="0"/>
        <v>100</v>
      </c>
      <c r="I8" s="135">
        <f t="shared" si="1"/>
        <v>0</v>
      </c>
      <c r="K8" s="165" t="s">
        <v>839</v>
      </c>
      <c r="L8" s="11">
        <v>57</v>
      </c>
      <c r="M8" s="393">
        <v>118</v>
      </c>
      <c r="N8" s="394">
        <f t="shared" si="2"/>
        <v>61</v>
      </c>
      <c r="O8" s="206" t="s">
        <v>405</v>
      </c>
    </row>
    <row r="9" spans="1:15" ht="14.25" customHeight="1">
      <c r="A9" s="77"/>
      <c r="B9" s="79" t="s">
        <v>291</v>
      </c>
      <c r="C9" s="2" t="s">
        <v>292</v>
      </c>
      <c r="D9" s="12" t="s">
        <v>160</v>
      </c>
      <c r="E9" s="22">
        <v>7</v>
      </c>
      <c r="F9" s="136">
        <v>490</v>
      </c>
      <c r="G9" s="136">
        <v>490</v>
      </c>
      <c r="H9" s="78">
        <f t="shared" si="0"/>
        <v>100</v>
      </c>
      <c r="I9" s="135">
        <f t="shared" si="1"/>
        <v>0</v>
      </c>
      <c r="J9" s="77"/>
      <c r="K9" s="165" t="s">
        <v>851</v>
      </c>
      <c r="L9" s="11">
        <v>53</v>
      </c>
      <c r="M9" s="393">
        <v>116</v>
      </c>
      <c r="N9" s="394">
        <f t="shared" si="2"/>
        <v>63</v>
      </c>
    </row>
    <row r="10" spans="1:15" ht="14.25" customHeight="1">
      <c r="A10" s="77">
        <f>C8-A8</f>
        <v>1</v>
      </c>
      <c r="B10" s="2">
        <v>13</v>
      </c>
      <c r="C10" s="78">
        <f>C8/B10</f>
        <v>3.3076923076923075</v>
      </c>
      <c r="D10" s="12" t="s">
        <v>161</v>
      </c>
      <c r="E10" s="22">
        <v>8</v>
      </c>
      <c r="F10" s="135">
        <v>2500</v>
      </c>
      <c r="G10" s="110">
        <v>2334</v>
      </c>
      <c r="H10" s="78">
        <f t="shared" si="0"/>
        <v>93.36</v>
      </c>
      <c r="I10" s="8">
        <f t="shared" si="1"/>
        <v>166</v>
      </c>
      <c r="J10" s="77"/>
      <c r="K10" s="389" t="s">
        <v>823</v>
      </c>
      <c r="L10" s="127">
        <v>110</v>
      </c>
      <c r="M10" s="393">
        <v>110</v>
      </c>
      <c r="N10" s="394">
        <f t="shared" si="2"/>
        <v>0</v>
      </c>
      <c r="O10" s="390" t="s">
        <v>405</v>
      </c>
    </row>
    <row r="11" spans="1:15" ht="14.25" customHeight="1">
      <c r="A11" s="77"/>
      <c r="D11" s="12" t="s">
        <v>162</v>
      </c>
      <c r="E11" s="22">
        <v>9</v>
      </c>
      <c r="F11" s="135">
        <v>1520</v>
      </c>
      <c r="G11" s="110">
        <v>1458</v>
      </c>
      <c r="H11" s="78">
        <f t="shared" si="0"/>
        <v>95.921052631578945</v>
      </c>
      <c r="I11" s="77">
        <f t="shared" si="1"/>
        <v>62</v>
      </c>
      <c r="J11" s="77"/>
      <c r="K11" s="165" t="s">
        <v>853</v>
      </c>
      <c r="L11" s="11">
        <v>35</v>
      </c>
      <c r="M11" s="393">
        <v>104</v>
      </c>
      <c r="N11" s="394">
        <f t="shared" si="2"/>
        <v>69</v>
      </c>
      <c r="O11" s="206" t="s">
        <v>405</v>
      </c>
    </row>
    <row r="12" spans="1:15" ht="14.25" customHeight="1">
      <c r="A12" s="79" t="s">
        <v>294</v>
      </c>
      <c r="B12" s="94" t="s">
        <v>293</v>
      </c>
      <c r="C12" s="79" t="s">
        <v>295</v>
      </c>
      <c r="D12" s="12" t="s">
        <v>163</v>
      </c>
      <c r="E12" s="22">
        <v>10</v>
      </c>
      <c r="F12" s="135">
        <v>2500</v>
      </c>
      <c r="G12" s="110">
        <v>2315</v>
      </c>
      <c r="H12" s="78">
        <f t="shared" si="0"/>
        <v>92.600000000000009</v>
      </c>
      <c r="I12" s="8">
        <f t="shared" si="1"/>
        <v>185</v>
      </c>
      <c r="K12" s="165" t="s">
        <v>852</v>
      </c>
      <c r="L12" s="11">
        <v>37</v>
      </c>
      <c r="M12" s="393">
        <v>86</v>
      </c>
      <c r="N12" s="394">
        <f t="shared" si="2"/>
        <v>49</v>
      </c>
    </row>
    <row r="13" spans="1:15" ht="14.25" customHeight="1">
      <c r="A13" s="2">
        <v>22</v>
      </c>
      <c r="B13" s="2">
        <v>20</v>
      </c>
      <c r="C13" s="2"/>
      <c r="D13" s="12" t="s">
        <v>164</v>
      </c>
      <c r="E13" s="22">
        <v>11</v>
      </c>
      <c r="F13" s="135">
        <v>2080</v>
      </c>
      <c r="G13" s="13">
        <v>1947</v>
      </c>
      <c r="H13" s="78">
        <f t="shared" si="0"/>
        <v>93.605769230769226</v>
      </c>
      <c r="I13" s="77">
        <f t="shared" si="1"/>
        <v>133</v>
      </c>
      <c r="K13" s="165" t="s">
        <v>843</v>
      </c>
      <c r="L13" s="11">
        <v>37</v>
      </c>
      <c r="M13" s="393">
        <v>82</v>
      </c>
      <c r="N13" s="394">
        <f t="shared" si="2"/>
        <v>45</v>
      </c>
    </row>
    <row r="14" spans="1:15" ht="14.25" customHeight="1">
      <c r="A14" s="78">
        <f>A13*100</f>
        <v>2200</v>
      </c>
      <c r="B14" s="78">
        <f>B13*75</f>
        <v>1500</v>
      </c>
      <c r="C14" s="78">
        <f>A14+B14</f>
        <v>3700</v>
      </c>
      <c r="D14" s="12" t="s">
        <v>165</v>
      </c>
      <c r="E14" s="22">
        <v>12</v>
      </c>
      <c r="F14" s="136">
        <v>2440</v>
      </c>
      <c r="G14" s="13">
        <v>2254</v>
      </c>
      <c r="H14" s="78">
        <f t="shared" si="0"/>
        <v>92.377049180327859</v>
      </c>
      <c r="I14" s="77">
        <f t="shared" si="1"/>
        <v>186</v>
      </c>
      <c r="K14" s="389" t="s">
        <v>824</v>
      </c>
      <c r="L14" s="127">
        <v>29</v>
      </c>
      <c r="M14" s="411">
        <v>60</v>
      </c>
      <c r="N14" s="127">
        <f t="shared" si="2"/>
        <v>31</v>
      </c>
      <c r="O14" s="390" t="s">
        <v>405</v>
      </c>
    </row>
    <row r="15" spans="1:15" ht="14.25" customHeight="1">
      <c r="A15" s="79" t="s">
        <v>296</v>
      </c>
      <c r="B15" s="79"/>
      <c r="C15" s="79"/>
      <c r="D15" s="12" t="s">
        <v>166</v>
      </c>
      <c r="E15" s="22">
        <v>13</v>
      </c>
      <c r="F15" s="135">
        <v>480</v>
      </c>
      <c r="G15" s="136">
        <v>480</v>
      </c>
      <c r="H15" s="78">
        <f t="shared" si="0"/>
        <v>100</v>
      </c>
      <c r="I15" s="135">
        <f t="shared" si="1"/>
        <v>0</v>
      </c>
      <c r="K15" s="389" t="s">
        <v>838</v>
      </c>
      <c r="L15" s="127">
        <v>19</v>
      </c>
      <c r="M15" s="411">
        <v>56</v>
      </c>
      <c r="N15" s="127">
        <f t="shared" ref="N15" si="3">M15-L15</f>
        <v>37</v>
      </c>
      <c r="O15" s="412"/>
    </row>
    <row r="16" spans="1:15" ht="14.25" customHeight="1">
      <c r="A16" s="2">
        <v>0</v>
      </c>
      <c r="B16" s="2">
        <v>0</v>
      </c>
      <c r="C16" s="2"/>
      <c r="K16" s="1">
        <v>60</v>
      </c>
    </row>
    <row r="17" spans="1:6" ht="14.25" customHeight="1">
      <c r="A17" s="78">
        <f>A16*100</f>
        <v>0</v>
      </c>
      <c r="B17" s="78">
        <f>B16*75</f>
        <v>0</v>
      </c>
      <c r="C17" s="78">
        <f>C14+A17+B17</f>
        <v>3700</v>
      </c>
      <c r="F17" s="77" t="s">
        <v>933</v>
      </c>
    </row>
  </sheetData>
  <mergeCells count="2">
    <mergeCell ref="A1:C2"/>
    <mergeCell ref="A3:B4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Normal="100" workbookViewId="0">
      <selection activeCell="P8" sqref="P8"/>
    </sheetView>
  </sheetViews>
  <sheetFormatPr defaultRowHeight="13.5" customHeight="1"/>
  <cols>
    <col min="1" max="2" width="6.25" style="1" customWidth="1"/>
    <col min="3" max="3" width="9.125" style="1" customWidth="1"/>
    <col min="4" max="4" width="6.5" style="1" customWidth="1"/>
    <col min="5" max="5" width="2.75" style="8" customWidth="1"/>
    <col min="6" max="6" width="5" style="1" customWidth="1"/>
    <col min="7" max="9" width="4.75" style="77" customWidth="1"/>
    <col min="10" max="10" width="1.25" style="1" customWidth="1"/>
    <col min="11" max="11" width="10" style="1" customWidth="1"/>
    <col min="12" max="12" width="3.875" style="77" customWidth="1"/>
    <col min="13" max="13" width="3.875" style="1" customWidth="1"/>
    <col min="14" max="14" width="3.875" style="77" customWidth="1"/>
    <col min="15" max="15" width="3.875" style="1" customWidth="1"/>
    <col min="16" max="16" width="5.125" style="1" customWidth="1"/>
    <col min="17" max="16384" width="9" style="1"/>
  </cols>
  <sheetData>
    <row r="1" spans="1:17" ht="13.5" customHeight="1">
      <c r="A1" s="468" t="s">
        <v>954</v>
      </c>
      <c r="B1" s="469"/>
      <c r="C1" s="470"/>
      <c r="E1" s="107"/>
    </row>
    <row r="2" spans="1:17" ht="13.5" customHeight="1">
      <c r="A2" s="471"/>
      <c r="B2" s="472"/>
      <c r="C2" s="473"/>
      <c r="E2" s="156"/>
    </row>
    <row r="3" spans="1:17" ht="13.5" customHeight="1">
      <c r="A3" s="466" t="s">
        <v>54</v>
      </c>
      <c r="B3" s="466"/>
      <c r="C3" s="2" t="s">
        <v>327</v>
      </c>
      <c r="D3" s="12" t="s">
        <v>167</v>
      </c>
      <c r="E3" s="19">
        <v>1</v>
      </c>
      <c r="F3" s="78">
        <v>1180</v>
      </c>
      <c r="G3" s="110">
        <v>1025</v>
      </c>
      <c r="H3" s="78">
        <f t="shared" ref="H3:H16" si="0">G3/F3*100</f>
        <v>86.864406779661024</v>
      </c>
      <c r="I3" s="77">
        <f t="shared" ref="I3:I16" si="1">F3-G3</f>
        <v>155</v>
      </c>
      <c r="K3" s="165" t="s">
        <v>769</v>
      </c>
      <c r="L3" s="165">
        <v>83</v>
      </c>
      <c r="M3" s="394">
        <v>144</v>
      </c>
      <c r="N3" s="394">
        <f t="shared" ref="N3:N12" si="2">M3-L3</f>
        <v>61</v>
      </c>
      <c r="O3" s="385" t="s">
        <v>405</v>
      </c>
      <c r="Q3" s="1">
        <v>11</v>
      </c>
    </row>
    <row r="4" spans="1:17" ht="13.5" customHeight="1">
      <c r="A4" s="467"/>
      <c r="B4" s="467"/>
      <c r="C4" s="300" t="s">
        <v>332</v>
      </c>
      <c r="D4" s="12" t="s">
        <v>168</v>
      </c>
      <c r="E4" s="19">
        <v>2</v>
      </c>
      <c r="F4" s="78">
        <v>2130</v>
      </c>
      <c r="G4" s="110">
        <v>2004</v>
      </c>
      <c r="H4" s="78">
        <f t="shared" si="0"/>
        <v>94.08450704225352</v>
      </c>
      <c r="I4" s="77">
        <f t="shared" si="1"/>
        <v>126</v>
      </c>
      <c r="K4" s="165" t="s">
        <v>773</v>
      </c>
      <c r="L4" s="165">
        <v>79</v>
      </c>
      <c r="M4" s="394">
        <v>138</v>
      </c>
      <c r="N4" s="394">
        <f t="shared" si="2"/>
        <v>59</v>
      </c>
      <c r="O4" s="385" t="s">
        <v>405</v>
      </c>
    </row>
    <row r="5" spans="1:17" ht="13.5" customHeight="1">
      <c r="A5" s="79">
        <v>1579</v>
      </c>
      <c r="B5" s="79" t="s">
        <v>923</v>
      </c>
      <c r="C5" s="2"/>
      <c r="D5" s="12" t="s">
        <v>195</v>
      </c>
      <c r="E5" s="19">
        <v>3</v>
      </c>
      <c r="F5" s="78">
        <v>2450</v>
      </c>
      <c r="G5" s="110">
        <v>2302</v>
      </c>
      <c r="H5" s="78">
        <f t="shared" si="0"/>
        <v>93.959183673469397</v>
      </c>
      <c r="I5" s="77">
        <f t="shared" si="1"/>
        <v>148</v>
      </c>
      <c r="K5" s="165" t="s">
        <v>781</v>
      </c>
      <c r="L5" s="165">
        <v>69</v>
      </c>
      <c r="M5" s="394">
        <v>136</v>
      </c>
      <c r="N5" s="394">
        <f t="shared" si="2"/>
        <v>67</v>
      </c>
      <c r="O5" s="385" t="s">
        <v>405</v>
      </c>
    </row>
    <row r="6" spans="1:17" ht="13.5" customHeight="1">
      <c r="A6" s="2">
        <v>46</v>
      </c>
      <c r="B6" s="2">
        <v>0</v>
      </c>
      <c r="C6" s="78">
        <f>A6-B6</f>
        <v>46</v>
      </c>
      <c r="D6" s="12" t="s">
        <v>169</v>
      </c>
      <c r="E6" s="19">
        <v>4</v>
      </c>
      <c r="F6" s="78">
        <v>1820</v>
      </c>
      <c r="G6" s="13">
        <v>1669</v>
      </c>
      <c r="H6" s="78">
        <f t="shared" si="0"/>
        <v>91.703296703296701</v>
      </c>
      <c r="I6" s="77">
        <f t="shared" si="1"/>
        <v>151</v>
      </c>
      <c r="K6" s="165" t="s">
        <v>768</v>
      </c>
      <c r="L6" s="165">
        <v>66</v>
      </c>
      <c r="M6" s="394">
        <v>134</v>
      </c>
      <c r="N6" s="394">
        <f t="shared" si="2"/>
        <v>68</v>
      </c>
      <c r="O6" s="385" t="s">
        <v>405</v>
      </c>
    </row>
    <row r="7" spans="1:17" ht="13.5" customHeight="1">
      <c r="A7" s="2"/>
      <c r="B7" s="79" t="s">
        <v>922</v>
      </c>
      <c r="C7" s="2"/>
      <c r="D7" s="12" t="s">
        <v>170</v>
      </c>
      <c r="E7" s="19">
        <v>5</v>
      </c>
      <c r="F7" s="78">
        <v>1220</v>
      </c>
      <c r="G7" s="110">
        <v>1057</v>
      </c>
      <c r="H7" s="78">
        <f t="shared" si="0"/>
        <v>86.639344262295083</v>
      </c>
      <c r="I7" s="77">
        <f t="shared" si="1"/>
        <v>163</v>
      </c>
      <c r="K7" s="165" t="s">
        <v>795</v>
      </c>
      <c r="L7" s="165">
        <v>50</v>
      </c>
      <c r="M7" s="394">
        <v>134</v>
      </c>
      <c r="N7" s="394">
        <f t="shared" si="2"/>
        <v>84</v>
      </c>
      <c r="O7" s="385" t="s">
        <v>49</v>
      </c>
    </row>
    <row r="8" spans="1:17" ht="13.5" customHeight="1">
      <c r="A8" s="2">
        <v>45</v>
      </c>
      <c r="B8" s="2">
        <v>0</v>
      </c>
      <c r="C8" s="78">
        <f>C6+B8</f>
        <v>46</v>
      </c>
      <c r="D8" s="12" t="s">
        <v>171</v>
      </c>
      <c r="E8" s="19">
        <v>6</v>
      </c>
      <c r="F8" s="78">
        <v>1320</v>
      </c>
      <c r="G8" s="110">
        <v>1172</v>
      </c>
      <c r="H8" s="78">
        <f t="shared" si="0"/>
        <v>88.787878787878796</v>
      </c>
      <c r="I8" s="77">
        <f t="shared" si="1"/>
        <v>148</v>
      </c>
      <c r="K8" s="165" t="s">
        <v>802</v>
      </c>
      <c r="L8" s="165">
        <v>88</v>
      </c>
      <c r="M8" s="394">
        <v>132</v>
      </c>
      <c r="N8" s="394">
        <f t="shared" si="2"/>
        <v>44</v>
      </c>
      <c r="O8" s="385" t="s">
        <v>49</v>
      </c>
    </row>
    <row r="9" spans="1:17" ht="13.5" customHeight="1">
      <c r="A9" s="77"/>
      <c r="B9" s="79" t="s">
        <v>925</v>
      </c>
      <c r="C9" s="2" t="s">
        <v>292</v>
      </c>
      <c r="D9" s="12" t="s">
        <v>172</v>
      </c>
      <c r="E9" s="19">
        <v>7</v>
      </c>
      <c r="F9" s="78">
        <v>1230</v>
      </c>
      <c r="G9" s="110">
        <v>1103</v>
      </c>
      <c r="H9" s="78">
        <f t="shared" si="0"/>
        <v>89.674796747967477</v>
      </c>
      <c r="I9" s="77">
        <f t="shared" si="1"/>
        <v>127</v>
      </c>
      <c r="K9" s="165" t="s">
        <v>767</v>
      </c>
      <c r="L9" s="165">
        <v>68</v>
      </c>
      <c r="M9" s="394">
        <v>130</v>
      </c>
      <c r="N9" s="394">
        <f t="shared" si="2"/>
        <v>62</v>
      </c>
      <c r="O9" s="385" t="s">
        <v>405</v>
      </c>
    </row>
    <row r="10" spans="1:17" ht="13.5" customHeight="1">
      <c r="A10" s="77">
        <f>C8-A8</f>
        <v>1</v>
      </c>
      <c r="B10" s="2">
        <v>14</v>
      </c>
      <c r="C10" s="78">
        <f>C8/B10</f>
        <v>3.2857142857142856</v>
      </c>
      <c r="D10" s="12" t="s">
        <v>173</v>
      </c>
      <c r="E10" s="19">
        <v>8</v>
      </c>
      <c r="F10" s="78">
        <v>1600</v>
      </c>
      <c r="G10" s="110">
        <v>1457</v>
      </c>
      <c r="H10" s="78">
        <f t="shared" si="0"/>
        <v>91.0625</v>
      </c>
      <c r="I10" s="77">
        <f t="shared" si="1"/>
        <v>143</v>
      </c>
      <c r="K10" s="165" t="s">
        <v>805</v>
      </c>
      <c r="L10" s="165">
        <v>50</v>
      </c>
      <c r="M10" s="394">
        <v>130</v>
      </c>
      <c r="N10" s="394">
        <f t="shared" si="2"/>
        <v>80</v>
      </c>
      <c r="O10" s="385" t="s">
        <v>49</v>
      </c>
    </row>
    <row r="11" spans="1:17" ht="13.5" customHeight="1">
      <c r="D11" s="12" t="s">
        <v>174</v>
      </c>
      <c r="E11" s="19">
        <v>9</v>
      </c>
      <c r="F11" s="78">
        <v>2500</v>
      </c>
      <c r="G11" s="110">
        <v>2329</v>
      </c>
      <c r="H11" s="78">
        <f t="shared" si="0"/>
        <v>93.16</v>
      </c>
      <c r="I11" s="77">
        <f t="shared" si="1"/>
        <v>171</v>
      </c>
      <c r="K11" s="165" t="s">
        <v>766</v>
      </c>
      <c r="L11" s="165">
        <v>48</v>
      </c>
      <c r="M11" s="394">
        <v>128</v>
      </c>
      <c r="N11" s="394">
        <f t="shared" si="2"/>
        <v>80</v>
      </c>
      <c r="O11" s="385" t="s">
        <v>405</v>
      </c>
    </row>
    <row r="12" spans="1:17" ht="13.5" customHeight="1">
      <c r="A12" s="79" t="s">
        <v>921</v>
      </c>
      <c r="B12" s="94" t="s">
        <v>293</v>
      </c>
      <c r="C12" s="79" t="s">
        <v>295</v>
      </c>
      <c r="D12" s="12" t="s">
        <v>175</v>
      </c>
      <c r="E12" s="19">
        <v>10</v>
      </c>
      <c r="F12" s="78">
        <v>2500</v>
      </c>
      <c r="G12" s="136">
        <v>2500</v>
      </c>
      <c r="H12" s="78">
        <f t="shared" si="0"/>
        <v>100</v>
      </c>
      <c r="I12" s="135">
        <f t="shared" si="1"/>
        <v>0</v>
      </c>
      <c r="K12" s="165" t="s">
        <v>785</v>
      </c>
      <c r="L12" s="165">
        <v>68</v>
      </c>
      <c r="M12" s="394">
        <v>126</v>
      </c>
      <c r="N12" s="394">
        <f t="shared" si="2"/>
        <v>58</v>
      </c>
      <c r="O12" s="385" t="s">
        <v>49</v>
      </c>
    </row>
    <row r="13" spans="1:17" ht="13.5" customHeight="1">
      <c r="A13" s="2">
        <v>21</v>
      </c>
      <c r="B13" s="2">
        <f>A6-A13</f>
        <v>25</v>
      </c>
      <c r="C13" s="2"/>
      <c r="D13" s="12" t="s">
        <v>176</v>
      </c>
      <c r="E13" s="19">
        <v>11</v>
      </c>
      <c r="F13" s="78">
        <v>2480</v>
      </c>
      <c r="G13" s="110">
        <v>2348</v>
      </c>
      <c r="H13" s="78">
        <f t="shared" si="0"/>
        <v>94.677419354838705</v>
      </c>
      <c r="I13" s="77">
        <f t="shared" si="1"/>
        <v>132</v>
      </c>
      <c r="K13" s="165" t="s">
        <v>775</v>
      </c>
      <c r="L13" s="165">
        <v>66</v>
      </c>
      <c r="M13" s="394">
        <v>122</v>
      </c>
      <c r="N13" s="394">
        <f t="shared" ref="N13:N18" si="3">M13-L13</f>
        <v>56</v>
      </c>
      <c r="O13" s="385" t="s">
        <v>49</v>
      </c>
    </row>
    <row r="14" spans="1:17" ht="13.5" customHeight="1">
      <c r="A14" s="78">
        <f>A13*100</f>
        <v>2100</v>
      </c>
      <c r="B14" s="78">
        <f>B13*75</f>
        <v>1875</v>
      </c>
      <c r="C14" s="78">
        <f>A14+B14</f>
        <v>3975</v>
      </c>
      <c r="D14" s="12" t="s">
        <v>177</v>
      </c>
      <c r="E14" s="19">
        <v>12</v>
      </c>
      <c r="F14" s="78">
        <v>1010</v>
      </c>
      <c r="G14" s="110">
        <v>972</v>
      </c>
      <c r="H14" s="78">
        <f t="shared" si="0"/>
        <v>96.237623762376231</v>
      </c>
      <c r="I14" s="77">
        <f t="shared" si="1"/>
        <v>38</v>
      </c>
      <c r="K14" s="165" t="s">
        <v>765</v>
      </c>
      <c r="L14" s="165">
        <v>105</v>
      </c>
      <c r="M14" s="394">
        <v>108</v>
      </c>
      <c r="N14" s="394">
        <f>M14-L14</f>
        <v>3</v>
      </c>
      <c r="O14" s="392" t="s">
        <v>405</v>
      </c>
    </row>
    <row r="15" spans="1:17" ht="13.5" customHeight="1">
      <c r="A15" s="79" t="s">
        <v>296</v>
      </c>
      <c r="B15" s="79"/>
      <c r="C15" s="79"/>
      <c r="D15" s="12" t="s">
        <v>178</v>
      </c>
      <c r="E15" s="19">
        <v>13</v>
      </c>
      <c r="F15" s="78">
        <v>1940</v>
      </c>
      <c r="G15" s="110">
        <v>1760</v>
      </c>
      <c r="H15" s="78">
        <f t="shared" si="0"/>
        <v>90.721649484536087</v>
      </c>
      <c r="I15" s="77">
        <f t="shared" si="1"/>
        <v>180</v>
      </c>
      <c r="K15" s="165" t="s">
        <v>791</v>
      </c>
      <c r="L15" s="165">
        <v>64</v>
      </c>
      <c r="M15" s="394">
        <v>100</v>
      </c>
      <c r="N15" s="394">
        <f>M15-L15</f>
        <v>36</v>
      </c>
      <c r="O15" s="385" t="s">
        <v>405</v>
      </c>
    </row>
    <row r="16" spans="1:17" ht="13.5" customHeight="1">
      <c r="A16" s="2">
        <v>0</v>
      </c>
      <c r="B16" s="2">
        <v>0</v>
      </c>
      <c r="C16" s="2"/>
      <c r="D16" s="12" t="s">
        <v>179</v>
      </c>
      <c r="E16" s="19">
        <v>14</v>
      </c>
      <c r="F16" s="78">
        <v>860</v>
      </c>
      <c r="G16" s="136">
        <v>860</v>
      </c>
      <c r="H16" s="78">
        <f t="shared" si="0"/>
        <v>100</v>
      </c>
      <c r="I16" s="135">
        <f t="shared" si="1"/>
        <v>0</v>
      </c>
      <c r="K16" s="165" t="s">
        <v>801</v>
      </c>
      <c r="L16" s="165">
        <v>36</v>
      </c>
      <c r="M16" s="394">
        <v>78</v>
      </c>
      <c r="N16" s="394">
        <f>M16-L16</f>
        <v>42</v>
      </c>
      <c r="O16" s="385" t="s">
        <v>49</v>
      </c>
    </row>
    <row r="17" spans="1:15" ht="13.5" customHeight="1">
      <c r="A17" s="78">
        <f>A16*100</f>
        <v>0</v>
      </c>
      <c r="B17" s="78">
        <f>B16*75</f>
        <v>0</v>
      </c>
      <c r="C17" s="78">
        <f>C14+A17+B17</f>
        <v>3975</v>
      </c>
      <c r="D17" s="474" t="s">
        <v>1030</v>
      </c>
      <c r="E17" s="475"/>
      <c r="F17" s="475"/>
      <c r="G17" s="475"/>
      <c r="H17" s="475"/>
      <c r="I17" s="475"/>
      <c r="K17" s="187" t="s">
        <v>764</v>
      </c>
      <c r="L17" s="187">
        <v>25</v>
      </c>
      <c r="M17" s="95">
        <v>60</v>
      </c>
      <c r="N17" s="95">
        <f>M17-L17</f>
        <v>35</v>
      </c>
      <c r="O17" s="335" t="s">
        <v>405</v>
      </c>
    </row>
    <row r="18" spans="1:15" ht="13.5" customHeight="1">
      <c r="D18" s="474" t="s">
        <v>1031</v>
      </c>
      <c r="E18" s="475"/>
      <c r="F18" s="475"/>
      <c r="G18" s="475"/>
      <c r="H18" s="475"/>
      <c r="I18" s="475"/>
      <c r="K18" s="165" t="s">
        <v>803</v>
      </c>
      <c r="L18" s="165">
        <v>21</v>
      </c>
      <c r="M18" s="394">
        <v>50</v>
      </c>
      <c r="N18" s="394">
        <f t="shared" si="3"/>
        <v>29</v>
      </c>
      <c r="O18" s="385" t="s">
        <v>49</v>
      </c>
    </row>
    <row r="19" spans="1:15" ht="13.5" customHeight="1">
      <c r="D19" s="474" t="s">
        <v>1032</v>
      </c>
      <c r="E19" s="475"/>
      <c r="F19" s="475"/>
      <c r="G19" s="475"/>
      <c r="H19" s="475"/>
      <c r="I19" s="475"/>
      <c r="K19" s="1">
        <v>75</v>
      </c>
    </row>
  </sheetData>
  <mergeCells count="5">
    <mergeCell ref="A1:C2"/>
    <mergeCell ref="A3:B4"/>
    <mergeCell ref="D17:I17"/>
    <mergeCell ref="D18:I18"/>
    <mergeCell ref="D19:I19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1"/>
  <sheetViews>
    <sheetView zoomScaleNormal="100" workbookViewId="0">
      <pane ySplit="1" topLeftCell="A39" activePane="bottomLeft" state="frozen"/>
      <selection pane="bottomLeft" activeCell="F2" sqref="F2:F46"/>
    </sheetView>
  </sheetViews>
  <sheetFormatPr defaultRowHeight="13.5"/>
  <cols>
    <col min="1" max="1" width="9.875" style="1" customWidth="1"/>
    <col min="2" max="3" width="3.875" style="1" customWidth="1"/>
    <col min="4" max="4" width="3.875" style="77" customWidth="1"/>
    <col min="5" max="5" width="0.875" style="77" customWidth="1"/>
    <col min="6" max="6" width="2.625" style="1" customWidth="1"/>
    <col min="7" max="7" width="6.75" style="1" customWidth="1"/>
    <col min="8" max="8" width="4.75" style="1" customWidth="1"/>
    <col min="9" max="9" width="4.75" style="106" customWidth="1"/>
    <col min="10" max="10" width="3.875" style="101" customWidth="1"/>
    <col min="11" max="11" width="4.125" style="101" customWidth="1"/>
    <col min="12" max="12" width="10" style="106" customWidth="1"/>
    <col min="13" max="13" width="4.75" style="171" customWidth="1"/>
    <col min="14" max="15" width="2.75" style="171" customWidth="1"/>
    <col min="16" max="16" width="6.875" style="1" customWidth="1"/>
    <col min="17" max="17" width="4.75" style="1" customWidth="1"/>
    <col min="18" max="18" width="3.75" style="1" customWidth="1"/>
    <col min="19" max="19" width="5.375" style="1" customWidth="1"/>
    <col min="20" max="20" width="10" style="106" customWidth="1"/>
    <col min="21" max="21" width="4.25" style="1" customWidth="1"/>
    <col min="22" max="16384" width="9" style="1"/>
  </cols>
  <sheetData>
    <row r="1" spans="1:19" ht="25.5" customHeight="1">
      <c r="A1" s="485" t="s">
        <v>956</v>
      </c>
      <c r="B1" s="486"/>
      <c r="C1" s="486"/>
      <c r="D1" s="486"/>
      <c r="E1" s="395"/>
      <c r="L1" s="247" t="s">
        <v>909</v>
      </c>
      <c r="M1" s="101"/>
      <c r="O1" s="171" t="s">
        <v>911</v>
      </c>
    </row>
    <row r="2" spans="1:19" ht="13.5" customHeight="1">
      <c r="A2" s="466" t="s">
        <v>54</v>
      </c>
      <c r="B2" s="466"/>
      <c r="C2" s="474" t="s">
        <v>979</v>
      </c>
      <c r="D2" s="475"/>
      <c r="E2" s="396"/>
      <c r="F2" s="401">
        <v>1</v>
      </c>
      <c r="G2" s="253" t="s">
        <v>95</v>
      </c>
      <c r="H2" s="341">
        <v>2460</v>
      </c>
      <c r="I2" s="253">
        <v>2460</v>
      </c>
      <c r="J2" s="340">
        <f t="shared" ref="J2" si="0">H2-I2</f>
        <v>0</v>
      </c>
      <c r="K2" s="340">
        <f t="shared" ref="K2" si="1">I2/H2*100</f>
        <v>100</v>
      </c>
      <c r="L2" s="325" t="s">
        <v>21</v>
      </c>
      <c r="M2" s="84">
        <v>1630</v>
      </c>
      <c r="N2" s="326" t="s">
        <v>49</v>
      </c>
      <c r="O2" s="326" t="s">
        <v>49</v>
      </c>
      <c r="P2" s="13"/>
      <c r="Q2" s="101">
        <v>1588</v>
      </c>
    </row>
    <row r="3" spans="1:19" ht="13.5" customHeight="1">
      <c r="A3" s="467"/>
      <c r="B3" s="467"/>
      <c r="C3" s="487" t="s">
        <v>980</v>
      </c>
      <c r="D3" s="488"/>
      <c r="E3" s="396"/>
      <c r="F3" s="402">
        <v>2</v>
      </c>
      <c r="G3" s="342" t="s">
        <v>35</v>
      </c>
      <c r="H3" s="341">
        <v>1590</v>
      </c>
      <c r="I3" s="342">
        <v>1590</v>
      </c>
      <c r="J3" s="343">
        <f>H3-I3</f>
        <v>0</v>
      </c>
      <c r="K3" s="343">
        <f>I3/H3*100</f>
        <v>100</v>
      </c>
      <c r="L3" s="84" t="s">
        <v>511</v>
      </c>
      <c r="M3" s="84">
        <v>1606</v>
      </c>
      <c r="N3" s="293" t="s">
        <v>49</v>
      </c>
      <c r="O3" s="293" t="s">
        <v>49</v>
      </c>
      <c r="P3" s="77"/>
      <c r="Q3" s="101">
        <v>1588</v>
      </c>
    </row>
    <row r="4" spans="1:19" ht="13.5" customHeight="1">
      <c r="A4" s="479" t="s">
        <v>977</v>
      </c>
      <c r="B4" s="480"/>
      <c r="C4" s="480"/>
      <c r="D4" s="481"/>
      <c r="E4" s="397"/>
      <c r="F4" s="402">
        <v>3</v>
      </c>
      <c r="G4" s="253" t="s">
        <v>99</v>
      </c>
      <c r="H4" s="253">
        <v>710</v>
      </c>
      <c r="I4" s="253">
        <v>710</v>
      </c>
      <c r="J4" s="340">
        <f>H4-I4</f>
        <v>0</v>
      </c>
      <c r="K4" s="340">
        <f>I4/H4*100</f>
        <v>100</v>
      </c>
      <c r="L4" s="315" t="s">
        <v>504</v>
      </c>
      <c r="M4" s="84">
        <v>1626</v>
      </c>
      <c r="N4" s="293" t="s">
        <v>49</v>
      </c>
      <c r="O4" s="293" t="s">
        <v>49</v>
      </c>
      <c r="P4" s="77"/>
      <c r="Q4" s="101">
        <v>1588</v>
      </c>
      <c r="R4" s="77" t="s">
        <v>48</v>
      </c>
      <c r="S4" s="77" t="s">
        <v>914</v>
      </c>
    </row>
    <row r="5" spans="1:19" ht="13.5" customHeight="1">
      <c r="A5" s="482" t="s">
        <v>978</v>
      </c>
      <c r="B5" s="483"/>
      <c r="C5" s="483"/>
      <c r="D5" s="484"/>
      <c r="E5" s="398"/>
      <c r="F5" s="402">
        <v>4</v>
      </c>
      <c r="G5" s="342" t="s">
        <v>98</v>
      </c>
      <c r="H5" s="341">
        <v>1050</v>
      </c>
      <c r="I5" s="342">
        <v>1050</v>
      </c>
      <c r="J5" s="343">
        <f>H5-I5</f>
        <v>0</v>
      </c>
      <c r="K5" s="343">
        <f>I5/H5*100</f>
        <v>100</v>
      </c>
      <c r="L5" s="328" t="s">
        <v>466</v>
      </c>
      <c r="M5" s="329">
        <v>1597</v>
      </c>
      <c r="N5" s="263">
        <f>1600-M5</f>
        <v>3</v>
      </c>
      <c r="O5" s="263">
        <f>M5-Q42</f>
        <v>9</v>
      </c>
      <c r="P5" s="77"/>
      <c r="Q5" s="101">
        <v>1588</v>
      </c>
      <c r="S5" s="13" t="s">
        <v>915</v>
      </c>
    </row>
    <row r="6" spans="1:19" ht="13.5" customHeight="1">
      <c r="A6" s="476"/>
      <c r="B6" s="477"/>
      <c r="C6" s="477"/>
      <c r="D6" s="478"/>
      <c r="E6" s="397"/>
      <c r="F6" s="402">
        <v>5</v>
      </c>
      <c r="G6" s="253" t="s">
        <v>107</v>
      </c>
      <c r="H6" s="253">
        <v>2500</v>
      </c>
      <c r="I6" s="253">
        <v>2500</v>
      </c>
      <c r="J6" s="340">
        <f>H6-I6</f>
        <v>0</v>
      </c>
      <c r="K6" s="340">
        <f>I6/H6*100</f>
        <v>100</v>
      </c>
      <c r="L6" s="83" t="s">
        <v>459</v>
      </c>
      <c r="M6" s="298">
        <v>1631</v>
      </c>
      <c r="N6" s="251" t="s">
        <v>49</v>
      </c>
      <c r="O6" s="251" t="s">
        <v>49</v>
      </c>
      <c r="P6" s="77"/>
      <c r="Q6" s="101">
        <v>1588</v>
      </c>
    </row>
    <row r="7" spans="1:19" ht="13.5" customHeight="1">
      <c r="A7" s="476"/>
      <c r="B7" s="477"/>
      <c r="C7" s="477"/>
      <c r="D7" s="478"/>
      <c r="E7" s="397"/>
      <c r="F7" s="402">
        <v>6</v>
      </c>
      <c r="G7" s="253" t="s">
        <v>97</v>
      </c>
      <c r="H7" s="344">
        <v>1340</v>
      </c>
      <c r="I7" s="253">
        <v>1340</v>
      </c>
      <c r="J7" s="340">
        <f t="shared" ref="J7:J12" si="2">H7-I7</f>
        <v>0</v>
      </c>
      <c r="K7" s="340">
        <f t="shared" ref="K7:K12" si="3">I7/H7*100</f>
        <v>100</v>
      </c>
      <c r="L7" s="84" t="s">
        <v>473</v>
      </c>
      <c r="M7" s="84">
        <v>1603</v>
      </c>
      <c r="N7" s="326" t="s">
        <v>49</v>
      </c>
      <c r="O7" s="326" t="s">
        <v>49</v>
      </c>
      <c r="P7" s="13"/>
      <c r="Q7" s="101">
        <v>1588</v>
      </c>
    </row>
    <row r="8" spans="1:19" ht="13.5" customHeight="1">
      <c r="A8" s="476"/>
      <c r="B8" s="477"/>
      <c r="C8" s="477"/>
      <c r="D8" s="478"/>
      <c r="E8" s="397"/>
      <c r="F8" s="402">
        <v>7</v>
      </c>
      <c r="G8" s="253" t="s">
        <v>102</v>
      </c>
      <c r="H8" s="253">
        <v>2130</v>
      </c>
      <c r="I8" s="253">
        <v>2130</v>
      </c>
      <c r="J8" s="340">
        <f t="shared" si="2"/>
        <v>0</v>
      </c>
      <c r="K8" s="340">
        <f t="shared" si="3"/>
        <v>100</v>
      </c>
      <c r="L8" s="84" t="s">
        <v>496</v>
      </c>
      <c r="M8" s="297">
        <v>1607</v>
      </c>
      <c r="N8" s="251" t="s">
        <v>49</v>
      </c>
      <c r="O8" s="251" t="s">
        <v>49</v>
      </c>
      <c r="P8" s="77"/>
      <c r="Q8" s="101">
        <v>1588</v>
      </c>
    </row>
    <row r="9" spans="1:19" ht="13.5" customHeight="1">
      <c r="A9" s="296" t="s">
        <v>561</v>
      </c>
      <c r="B9" s="84">
        <v>150</v>
      </c>
      <c r="C9" s="84">
        <v>150</v>
      </c>
      <c r="D9" s="84">
        <f t="shared" ref="D9:D22" si="4">C9-B9</f>
        <v>0</v>
      </c>
      <c r="E9" s="399"/>
      <c r="F9" s="402">
        <v>8</v>
      </c>
      <c r="G9" s="339" t="s">
        <v>104</v>
      </c>
      <c r="H9" s="253">
        <v>1860</v>
      </c>
      <c r="I9" s="253">
        <v>1860</v>
      </c>
      <c r="J9" s="340">
        <f t="shared" si="2"/>
        <v>0</v>
      </c>
      <c r="K9" s="340">
        <f t="shared" si="3"/>
        <v>100</v>
      </c>
      <c r="L9" s="84" t="s">
        <v>121</v>
      </c>
      <c r="M9" s="84">
        <v>1603</v>
      </c>
      <c r="N9" s="251" t="s">
        <v>49</v>
      </c>
      <c r="O9" s="251" t="s">
        <v>49</v>
      </c>
      <c r="P9" s="77"/>
      <c r="Q9" s="101">
        <v>1588</v>
      </c>
    </row>
    <row r="10" spans="1:19" ht="13.5" customHeight="1">
      <c r="A10" s="84" t="s">
        <v>962</v>
      </c>
      <c r="B10" s="84">
        <v>148</v>
      </c>
      <c r="C10" s="84">
        <v>148</v>
      </c>
      <c r="D10" s="84">
        <f t="shared" si="4"/>
        <v>0</v>
      </c>
      <c r="E10" s="399"/>
      <c r="F10" s="402">
        <v>9</v>
      </c>
      <c r="G10" s="253" t="s">
        <v>105</v>
      </c>
      <c r="H10" s="253">
        <v>1670</v>
      </c>
      <c r="I10" s="253">
        <v>1670</v>
      </c>
      <c r="J10" s="340">
        <f t="shared" si="2"/>
        <v>0</v>
      </c>
      <c r="K10" s="340">
        <f t="shared" si="3"/>
        <v>100</v>
      </c>
      <c r="L10" s="296" t="s">
        <v>516</v>
      </c>
      <c r="M10" s="84">
        <v>1611</v>
      </c>
      <c r="N10" s="262" t="s">
        <v>49</v>
      </c>
      <c r="O10" s="262" t="s">
        <v>49</v>
      </c>
      <c r="P10" s="77"/>
      <c r="Q10" s="101">
        <v>1588</v>
      </c>
    </row>
    <row r="11" spans="1:19" ht="13.5" customHeight="1">
      <c r="A11" s="84" t="s">
        <v>963</v>
      </c>
      <c r="B11" s="84">
        <v>140</v>
      </c>
      <c r="C11" s="84">
        <v>140</v>
      </c>
      <c r="D11" s="84">
        <f t="shared" si="4"/>
        <v>0</v>
      </c>
      <c r="E11" s="399"/>
      <c r="F11" s="402">
        <v>10</v>
      </c>
      <c r="G11" s="339" t="s">
        <v>100</v>
      </c>
      <c r="H11" s="253">
        <v>1450</v>
      </c>
      <c r="I11" s="253">
        <v>1450</v>
      </c>
      <c r="J11" s="340">
        <f t="shared" si="2"/>
        <v>0</v>
      </c>
      <c r="K11" s="340">
        <f t="shared" si="3"/>
        <v>100</v>
      </c>
      <c r="L11" s="84" t="s">
        <v>486</v>
      </c>
      <c r="M11" s="297">
        <v>1633</v>
      </c>
      <c r="N11" s="251" t="s">
        <v>49</v>
      </c>
      <c r="O11" s="251" t="s">
        <v>49</v>
      </c>
      <c r="P11" s="77"/>
      <c r="Q11" s="101">
        <v>1588</v>
      </c>
    </row>
    <row r="12" spans="1:19" ht="13.5" customHeight="1">
      <c r="A12" s="297" t="s">
        <v>972</v>
      </c>
      <c r="B12" s="84">
        <v>136</v>
      </c>
      <c r="C12" s="84">
        <v>136</v>
      </c>
      <c r="D12" s="84">
        <f t="shared" si="4"/>
        <v>0</v>
      </c>
      <c r="E12" s="399"/>
      <c r="F12" s="402">
        <v>11</v>
      </c>
      <c r="G12" s="253" t="s">
        <v>96</v>
      </c>
      <c r="H12" s="341">
        <v>800</v>
      </c>
      <c r="I12" s="253">
        <v>800</v>
      </c>
      <c r="J12" s="340">
        <f t="shared" si="2"/>
        <v>0</v>
      </c>
      <c r="K12" s="340">
        <f t="shared" si="3"/>
        <v>100</v>
      </c>
      <c r="L12" s="84" t="s">
        <v>513</v>
      </c>
      <c r="M12" s="297">
        <v>1662</v>
      </c>
      <c r="N12" s="251" t="s">
        <v>49</v>
      </c>
      <c r="O12" s="251" t="s">
        <v>49</v>
      </c>
      <c r="P12" s="13"/>
      <c r="Q12" s="101">
        <v>1588</v>
      </c>
    </row>
    <row r="13" spans="1:19" ht="13.5" customHeight="1">
      <c r="A13" s="84" t="s">
        <v>957</v>
      </c>
      <c r="B13" s="84">
        <v>130</v>
      </c>
      <c r="C13" s="84">
        <v>130</v>
      </c>
      <c r="D13" s="84">
        <f t="shared" si="4"/>
        <v>0</v>
      </c>
      <c r="E13" s="399"/>
      <c r="F13" s="402">
        <v>12</v>
      </c>
      <c r="G13" s="253" t="s">
        <v>94</v>
      </c>
      <c r="H13" s="341">
        <v>630</v>
      </c>
      <c r="I13" s="253">
        <v>630</v>
      </c>
      <c r="J13" s="340">
        <f t="shared" ref="J13:J46" si="5">H13-I13</f>
        <v>0</v>
      </c>
      <c r="K13" s="340">
        <f t="shared" ref="K13:K46" si="6">I13/H13*100</f>
        <v>100</v>
      </c>
      <c r="L13" s="84" t="s">
        <v>418</v>
      </c>
      <c r="M13" s="105">
        <v>1592</v>
      </c>
      <c r="N13" s="251">
        <f>1600-M13</f>
        <v>8</v>
      </c>
      <c r="O13" s="251">
        <f>M13-Q45</f>
        <v>4</v>
      </c>
      <c r="Q13" s="101">
        <v>1588</v>
      </c>
    </row>
    <row r="14" spans="1:19" ht="13.5" customHeight="1">
      <c r="A14" s="84" t="s">
        <v>966</v>
      </c>
      <c r="B14" s="84">
        <v>128</v>
      </c>
      <c r="C14" s="84">
        <v>128</v>
      </c>
      <c r="D14" s="84">
        <f t="shared" si="4"/>
        <v>0</v>
      </c>
      <c r="E14" s="399"/>
      <c r="F14" s="402">
        <v>13</v>
      </c>
      <c r="G14" s="253" t="s">
        <v>101</v>
      </c>
      <c r="H14" s="253">
        <v>400</v>
      </c>
      <c r="I14" s="253">
        <v>400</v>
      </c>
      <c r="J14" s="340">
        <f t="shared" si="5"/>
        <v>0</v>
      </c>
      <c r="K14" s="340">
        <f t="shared" si="6"/>
        <v>100</v>
      </c>
      <c r="L14" s="296" t="s">
        <v>533</v>
      </c>
      <c r="M14" s="297">
        <v>1628</v>
      </c>
      <c r="N14" s="251" t="s">
        <v>49</v>
      </c>
      <c r="O14" s="251" t="s">
        <v>49</v>
      </c>
      <c r="Q14" s="101">
        <v>1588</v>
      </c>
    </row>
    <row r="15" spans="1:19" ht="13.5" customHeight="1">
      <c r="A15" s="11" t="s">
        <v>974</v>
      </c>
      <c r="B15" s="11">
        <v>82</v>
      </c>
      <c r="C15" s="394">
        <v>128</v>
      </c>
      <c r="D15" s="394">
        <f t="shared" si="4"/>
        <v>46</v>
      </c>
      <c r="E15" s="399"/>
      <c r="F15" s="402">
        <v>14</v>
      </c>
      <c r="G15" s="253" t="s">
        <v>106</v>
      </c>
      <c r="H15" s="253">
        <v>1040</v>
      </c>
      <c r="I15" s="253">
        <v>1040</v>
      </c>
      <c r="J15" s="340">
        <f t="shared" si="5"/>
        <v>0</v>
      </c>
      <c r="K15" s="340">
        <f t="shared" si="6"/>
        <v>100</v>
      </c>
      <c r="L15" s="84" t="s">
        <v>488</v>
      </c>
      <c r="M15" s="297">
        <v>1608</v>
      </c>
      <c r="N15" s="251" t="s">
        <v>49</v>
      </c>
      <c r="O15" s="251" t="s">
        <v>49</v>
      </c>
      <c r="Q15" s="101">
        <v>1588</v>
      </c>
    </row>
    <row r="16" spans="1:19" ht="13.5" customHeight="1">
      <c r="A16" s="11" t="s">
        <v>959</v>
      </c>
      <c r="B16" s="11">
        <v>56</v>
      </c>
      <c r="C16" s="394">
        <v>126</v>
      </c>
      <c r="D16" s="394">
        <f t="shared" si="4"/>
        <v>70</v>
      </c>
      <c r="E16" s="399"/>
      <c r="F16" s="402">
        <v>15</v>
      </c>
      <c r="G16" s="253" t="s">
        <v>103</v>
      </c>
      <c r="H16" s="253">
        <v>870</v>
      </c>
      <c r="I16" s="253">
        <v>870</v>
      </c>
      <c r="J16" s="340">
        <f t="shared" si="5"/>
        <v>0</v>
      </c>
      <c r="K16" s="340">
        <f t="shared" si="6"/>
        <v>100</v>
      </c>
      <c r="L16" s="84" t="s">
        <v>471</v>
      </c>
      <c r="M16" s="134">
        <v>1597</v>
      </c>
      <c r="N16" s="251">
        <f>1600-M16</f>
        <v>3</v>
      </c>
      <c r="O16" s="251">
        <f>M16-Q39</f>
        <v>9</v>
      </c>
      <c r="Q16" s="101">
        <v>1588</v>
      </c>
    </row>
    <row r="17" spans="1:17" ht="13.5" customHeight="1">
      <c r="A17" s="84" t="s">
        <v>973</v>
      </c>
      <c r="B17" s="84">
        <v>124</v>
      </c>
      <c r="C17" s="84">
        <v>124</v>
      </c>
      <c r="D17" s="84">
        <f t="shared" si="4"/>
        <v>0</v>
      </c>
      <c r="E17" s="399"/>
      <c r="F17" s="402">
        <v>16</v>
      </c>
      <c r="G17" s="253" t="s">
        <v>108</v>
      </c>
      <c r="H17" s="253">
        <v>2050</v>
      </c>
      <c r="I17" s="253">
        <v>2050</v>
      </c>
      <c r="J17" s="340">
        <f t="shared" si="5"/>
        <v>0</v>
      </c>
      <c r="K17" s="340">
        <f t="shared" si="6"/>
        <v>100</v>
      </c>
      <c r="L17" s="84" t="s">
        <v>469</v>
      </c>
      <c r="M17" s="105">
        <v>1595</v>
      </c>
      <c r="N17" s="263">
        <f>1600-M17</f>
        <v>5</v>
      </c>
      <c r="O17" s="263">
        <f>M17-Q4</f>
        <v>7</v>
      </c>
      <c r="Q17" s="101">
        <v>1588</v>
      </c>
    </row>
    <row r="18" spans="1:17" ht="13.5" customHeight="1">
      <c r="A18" s="11" t="s">
        <v>550</v>
      </c>
      <c r="B18" s="11">
        <v>73</v>
      </c>
      <c r="C18" s="394">
        <v>122</v>
      </c>
      <c r="D18" s="394">
        <f t="shared" si="4"/>
        <v>49</v>
      </c>
      <c r="E18" s="399"/>
      <c r="F18" s="402">
        <v>17</v>
      </c>
      <c r="G18" s="253" t="s">
        <v>541</v>
      </c>
      <c r="H18" s="253">
        <v>950</v>
      </c>
      <c r="I18" s="253">
        <v>950</v>
      </c>
      <c r="J18" s="340">
        <f>H18-I18</f>
        <v>0</v>
      </c>
      <c r="K18" s="340">
        <f>I18/H18*100</f>
        <v>100</v>
      </c>
      <c r="L18" s="255" t="s">
        <v>190</v>
      </c>
      <c r="M18" s="253">
        <v>1625</v>
      </c>
      <c r="N18" s="251" t="s">
        <v>49</v>
      </c>
      <c r="O18" s="251" t="s">
        <v>49</v>
      </c>
      <c r="Q18" s="101">
        <v>1588</v>
      </c>
    </row>
    <row r="19" spans="1:17" ht="13.5" customHeight="1">
      <c r="A19" s="165" t="s">
        <v>969</v>
      </c>
      <c r="B19" s="11">
        <v>68</v>
      </c>
      <c r="C19" s="394">
        <v>120</v>
      </c>
      <c r="D19" s="394">
        <f t="shared" si="4"/>
        <v>52</v>
      </c>
      <c r="E19" s="399"/>
      <c r="F19" s="402">
        <v>18</v>
      </c>
      <c r="G19" s="253" t="s">
        <v>543</v>
      </c>
      <c r="H19" s="253">
        <v>1100</v>
      </c>
      <c r="I19" s="253">
        <v>1100</v>
      </c>
      <c r="J19" s="340">
        <f>H19-I19</f>
        <v>0</v>
      </c>
      <c r="K19" s="340">
        <f>I19/H19*100</f>
        <v>100</v>
      </c>
      <c r="L19" s="345" t="s">
        <v>930</v>
      </c>
      <c r="M19" s="253"/>
      <c r="N19" s="251">
        <f>1600-M19</f>
        <v>1600</v>
      </c>
      <c r="O19" s="251">
        <f>M19-Q29</f>
        <v>-1588</v>
      </c>
      <c r="Q19" s="101">
        <v>1588</v>
      </c>
    </row>
    <row r="20" spans="1:17" ht="13.5" customHeight="1">
      <c r="A20" s="11" t="s">
        <v>961</v>
      </c>
      <c r="B20" s="11">
        <v>71</v>
      </c>
      <c r="C20" s="394">
        <v>116</v>
      </c>
      <c r="D20" s="394">
        <f t="shared" si="4"/>
        <v>45</v>
      </c>
      <c r="E20" s="399"/>
      <c r="F20" s="402">
        <v>19</v>
      </c>
      <c r="G20" s="253" t="s">
        <v>152</v>
      </c>
      <c r="H20" s="253">
        <v>1740</v>
      </c>
      <c r="I20" s="253">
        <v>1679</v>
      </c>
      <c r="J20" s="340">
        <f>H20-I20</f>
        <v>61</v>
      </c>
      <c r="K20" s="340">
        <f>I20/H20*100</f>
        <v>96.494252873563212</v>
      </c>
      <c r="L20" s="299" t="s">
        <v>24</v>
      </c>
      <c r="M20" s="295">
        <v>1627</v>
      </c>
      <c r="N20" s="251" t="s">
        <v>820</v>
      </c>
      <c r="O20" s="251" t="s">
        <v>49</v>
      </c>
      <c r="Q20" s="101">
        <v>1588</v>
      </c>
    </row>
    <row r="21" spans="1:17" ht="13.5" customHeight="1">
      <c r="A21" s="165" t="s">
        <v>582</v>
      </c>
      <c r="B21" s="11">
        <v>60</v>
      </c>
      <c r="C21" s="394">
        <v>114</v>
      </c>
      <c r="D21" s="394">
        <f t="shared" si="4"/>
        <v>54</v>
      </c>
      <c r="E21" s="399"/>
      <c r="F21" s="402">
        <v>20</v>
      </c>
      <c r="G21" s="253" t="s">
        <v>110</v>
      </c>
      <c r="H21" s="253">
        <v>620</v>
      </c>
      <c r="I21" s="253">
        <v>620</v>
      </c>
      <c r="J21" s="340">
        <f>H21-I21</f>
        <v>0</v>
      </c>
      <c r="K21" s="340">
        <f>I21/H21*100</f>
        <v>100</v>
      </c>
      <c r="L21" s="296" t="s">
        <v>554</v>
      </c>
      <c r="M21" s="84">
        <v>1628</v>
      </c>
      <c r="N21" s="251" t="s">
        <v>820</v>
      </c>
      <c r="O21" s="251" t="s">
        <v>49</v>
      </c>
      <c r="Q21" s="101">
        <v>1588</v>
      </c>
    </row>
    <row r="22" spans="1:17" ht="13.5" customHeight="1">
      <c r="A22" s="11" t="s">
        <v>970</v>
      </c>
      <c r="B22" s="11">
        <v>75</v>
      </c>
      <c r="C22" s="394">
        <v>114</v>
      </c>
      <c r="D22" s="394">
        <f t="shared" si="4"/>
        <v>39</v>
      </c>
      <c r="E22" s="399"/>
      <c r="F22" s="402">
        <v>21</v>
      </c>
      <c r="G22" s="124" t="s">
        <v>116</v>
      </c>
      <c r="H22" s="124">
        <v>2470</v>
      </c>
      <c r="I22" s="124">
        <v>2470</v>
      </c>
      <c r="J22" s="157">
        <f t="shared" si="5"/>
        <v>0</v>
      </c>
      <c r="K22" s="157">
        <f t="shared" si="6"/>
        <v>100</v>
      </c>
      <c r="L22" s="296" t="s">
        <v>568</v>
      </c>
      <c r="M22" s="84">
        <v>1604</v>
      </c>
      <c r="N22" s="251" t="s">
        <v>49</v>
      </c>
      <c r="O22" s="251" t="s">
        <v>49</v>
      </c>
      <c r="Q22" s="101">
        <v>1588</v>
      </c>
    </row>
    <row r="23" spans="1:17" ht="13.5" customHeight="1">
      <c r="A23" s="11" t="s">
        <v>425</v>
      </c>
      <c r="B23" s="11">
        <v>51</v>
      </c>
      <c r="C23" s="394">
        <v>108</v>
      </c>
      <c r="D23" s="394">
        <f t="shared" ref="D23:D35" si="7">C23-B23</f>
        <v>57</v>
      </c>
      <c r="E23" s="399"/>
      <c r="F23" s="402">
        <v>22</v>
      </c>
      <c r="G23" s="124" t="s">
        <v>111</v>
      </c>
      <c r="H23" s="124">
        <v>1820</v>
      </c>
      <c r="I23" s="124">
        <v>1820</v>
      </c>
      <c r="J23" s="157">
        <f t="shared" si="5"/>
        <v>0</v>
      </c>
      <c r="K23" s="157">
        <f t="shared" si="6"/>
        <v>100</v>
      </c>
      <c r="L23" s="84" t="s">
        <v>564</v>
      </c>
      <c r="M23" s="84">
        <v>1603</v>
      </c>
      <c r="N23" s="251" t="s">
        <v>49</v>
      </c>
      <c r="O23" s="251" t="s">
        <v>49</v>
      </c>
      <c r="Q23" s="101">
        <v>1588</v>
      </c>
    </row>
    <row r="24" spans="1:17" ht="13.5" customHeight="1">
      <c r="A24" s="11" t="s">
        <v>958</v>
      </c>
      <c r="B24" s="11">
        <v>50</v>
      </c>
      <c r="C24" s="394">
        <v>98</v>
      </c>
      <c r="D24" s="394">
        <f t="shared" si="7"/>
        <v>48</v>
      </c>
      <c r="E24" s="399"/>
      <c r="F24" s="402">
        <v>23</v>
      </c>
      <c r="G24" s="124" t="s">
        <v>119</v>
      </c>
      <c r="H24" s="124">
        <v>1100</v>
      </c>
      <c r="I24" s="124">
        <v>1100</v>
      </c>
      <c r="J24" s="157">
        <f t="shared" ref="J24:J37" si="8">H24-I24</f>
        <v>0</v>
      </c>
      <c r="K24" s="157">
        <f t="shared" ref="K24:K37" si="9">I24/H24*100</f>
        <v>100</v>
      </c>
      <c r="L24" s="296" t="s">
        <v>581</v>
      </c>
      <c r="M24" s="84">
        <v>1608</v>
      </c>
      <c r="N24" s="251" t="s">
        <v>820</v>
      </c>
      <c r="O24" s="251" t="s">
        <v>49</v>
      </c>
      <c r="Q24" s="101">
        <v>1588</v>
      </c>
    </row>
    <row r="25" spans="1:17" ht="13.5" customHeight="1">
      <c r="A25" s="11" t="s">
        <v>968</v>
      </c>
      <c r="B25" s="11">
        <v>55</v>
      </c>
      <c r="C25" s="394">
        <v>94</v>
      </c>
      <c r="D25" s="394">
        <f t="shared" ref="D25:D31" si="10">C25-B25</f>
        <v>39</v>
      </c>
      <c r="E25" s="399"/>
      <c r="F25" s="402">
        <v>24</v>
      </c>
      <c r="G25" s="353" t="s">
        <v>118</v>
      </c>
      <c r="H25" s="124">
        <v>1000</v>
      </c>
      <c r="I25" s="124">
        <v>1000</v>
      </c>
      <c r="J25" s="157">
        <f t="shared" si="8"/>
        <v>0</v>
      </c>
      <c r="K25" s="157">
        <f t="shared" si="9"/>
        <v>100</v>
      </c>
      <c r="L25" s="84" t="s">
        <v>546</v>
      </c>
      <c r="M25" s="84">
        <v>1615</v>
      </c>
      <c r="N25" s="251" t="s">
        <v>820</v>
      </c>
      <c r="O25" s="251" t="s">
        <v>49</v>
      </c>
      <c r="Q25" s="101">
        <v>1588</v>
      </c>
    </row>
    <row r="26" spans="1:17" ht="13.5" customHeight="1">
      <c r="A26" s="11" t="s">
        <v>975</v>
      </c>
      <c r="B26" s="11">
        <v>56</v>
      </c>
      <c r="C26" s="394">
        <v>92</v>
      </c>
      <c r="D26" s="394">
        <f t="shared" si="10"/>
        <v>36</v>
      </c>
      <c r="E26" s="400"/>
      <c r="F26" s="401">
        <v>25</v>
      </c>
      <c r="G26" s="124" t="s">
        <v>117</v>
      </c>
      <c r="H26" s="352">
        <v>1740</v>
      </c>
      <c r="I26" s="124">
        <v>1740</v>
      </c>
      <c r="J26" s="157">
        <f t="shared" si="8"/>
        <v>0</v>
      </c>
      <c r="K26" s="157">
        <f t="shared" si="9"/>
        <v>100</v>
      </c>
      <c r="L26" s="84" t="s">
        <v>544</v>
      </c>
      <c r="M26" s="84">
        <v>1609</v>
      </c>
      <c r="N26" s="251" t="s">
        <v>820</v>
      </c>
      <c r="O26" s="251" t="s">
        <v>49</v>
      </c>
      <c r="Q26" s="101">
        <v>1588</v>
      </c>
    </row>
    <row r="27" spans="1:17" ht="13.5" customHeight="1">
      <c r="A27" s="11" t="s">
        <v>964</v>
      </c>
      <c r="B27" s="11">
        <v>23</v>
      </c>
      <c r="C27" s="394">
        <v>90</v>
      </c>
      <c r="D27" s="394">
        <f t="shared" si="10"/>
        <v>67</v>
      </c>
      <c r="E27" s="399"/>
      <c r="F27" s="402">
        <v>26</v>
      </c>
      <c r="G27" s="336" t="s">
        <v>112</v>
      </c>
      <c r="H27" s="124">
        <v>2100</v>
      </c>
      <c r="I27" s="124">
        <v>2100</v>
      </c>
      <c r="J27" s="157">
        <f t="shared" si="8"/>
        <v>0</v>
      </c>
      <c r="K27" s="157">
        <f t="shared" si="9"/>
        <v>100</v>
      </c>
      <c r="L27" s="84" t="s">
        <v>412</v>
      </c>
      <c r="M27" s="105">
        <v>1588</v>
      </c>
      <c r="N27" s="251">
        <f>1600-M27</f>
        <v>12</v>
      </c>
      <c r="O27" s="251">
        <f>M27-Q34</f>
        <v>0</v>
      </c>
      <c r="P27" s="77" t="s">
        <v>931</v>
      </c>
      <c r="Q27" s="101">
        <v>1588</v>
      </c>
    </row>
    <row r="28" spans="1:17" ht="13.5" customHeight="1">
      <c r="A28" s="11" t="s">
        <v>515</v>
      </c>
      <c r="B28" s="11">
        <v>43</v>
      </c>
      <c r="C28" s="394">
        <v>88</v>
      </c>
      <c r="D28" s="394">
        <f t="shared" si="10"/>
        <v>45</v>
      </c>
      <c r="E28" s="399"/>
      <c r="F28" s="402">
        <v>27</v>
      </c>
      <c r="G28" s="124" t="s">
        <v>113</v>
      </c>
      <c r="H28" s="124">
        <v>300</v>
      </c>
      <c r="I28" s="124">
        <v>300</v>
      </c>
      <c r="J28" s="157">
        <f t="shared" si="8"/>
        <v>0</v>
      </c>
      <c r="K28" s="157">
        <f t="shared" si="9"/>
        <v>100</v>
      </c>
      <c r="L28" s="84" t="s">
        <v>549</v>
      </c>
      <c r="M28" s="84">
        <v>1603</v>
      </c>
      <c r="N28" s="251" t="s">
        <v>820</v>
      </c>
      <c r="O28" s="251" t="s">
        <v>49</v>
      </c>
      <c r="Q28" s="101">
        <v>1588</v>
      </c>
    </row>
    <row r="29" spans="1:17" ht="13.5" customHeight="1">
      <c r="A29" s="11" t="s">
        <v>971</v>
      </c>
      <c r="B29" s="11">
        <v>43</v>
      </c>
      <c r="C29" s="394">
        <v>86</v>
      </c>
      <c r="D29" s="394">
        <f t="shared" si="10"/>
        <v>43</v>
      </c>
      <c r="E29" s="399"/>
      <c r="F29" s="402">
        <v>28</v>
      </c>
      <c r="G29" s="124" t="s">
        <v>114</v>
      </c>
      <c r="H29" s="124">
        <v>900</v>
      </c>
      <c r="I29" s="124">
        <v>900</v>
      </c>
      <c r="J29" s="157">
        <f t="shared" si="8"/>
        <v>0</v>
      </c>
      <c r="K29" s="157">
        <f t="shared" si="9"/>
        <v>100</v>
      </c>
      <c r="L29" s="296" t="s">
        <v>571</v>
      </c>
      <c r="M29" s="84">
        <v>1613</v>
      </c>
      <c r="N29" s="251" t="s">
        <v>820</v>
      </c>
      <c r="O29" s="251" t="s">
        <v>820</v>
      </c>
      <c r="Q29" s="101">
        <v>1588</v>
      </c>
    </row>
    <row r="30" spans="1:17" ht="13.5" customHeight="1">
      <c r="A30" s="165" t="s">
        <v>965</v>
      </c>
      <c r="B30" s="11">
        <v>36</v>
      </c>
      <c r="C30" s="394">
        <v>84</v>
      </c>
      <c r="D30" s="394">
        <f t="shared" si="10"/>
        <v>48</v>
      </c>
      <c r="E30" s="399"/>
      <c r="F30" s="402">
        <v>29</v>
      </c>
      <c r="G30" s="124" t="s">
        <v>115</v>
      </c>
      <c r="H30" s="124">
        <v>350</v>
      </c>
      <c r="I30" s="124">
        <v>350</v>
      </c>
      <c r="J30" s="157">
        <f t="shared" si="8"/>
        <v>0</v>
      </c>
      <c r="K30" s="157">
        <f t="shared" si="9"/>
        <v>100</v>
      </c>
      <c r="L30" s="296" t="s">
        <v>553</v>
      </c>
      <c r="M30" s="105">
        <v>1599</v>
      </c>
      <c r="N30" s="251">
        <f>1600-M30</f>
        <v>1</v>
      </c>
      <c r="O30" s="251">
        <f>M30-Q37</f>
        <v>11</v>
      </c>
      <c r="Q30" s="101">
        <v>1588</v>
      </c>
    </row>
    <row r="31" spans="1:17" ht="13.5" customHeight="1">
      <c r="A31" s="296" t="s">
        <v>960</v>
      </c>
      <c r="B31" s="84">
        <v>29</v>
      </c>
      <c r="C31" s="84">
        <v>76</v>
      </c>
      <c r="D31" s="84">
        <f t="shared" si="10"/>
        <v>47</v>
      </c>
      <c r="E31" s="399"/>
      <c r="F31" s="402">
        <v>30</v>
      </c>
      <c r="G31" s="350" t="s">
        <v>65</v>
      </c>
      <c r="H31" s="337">
        <v>2060</v>
      </c>
      <c r="I31" s="337">
        <v>2060</v>
      </c>
      <c r="J31" s="338">
        <f t="shared" si="8"/>
        <v>0</v>
      </c>
      <c r="K31" s="338">
        <f t="shared" si="9"/>
        <v>100</v>
      </c>
      <c r="L31" s="84" t="s">
        <v>316</v>
      </c>
      <c r="M31" s="295">
        <v>1598</v>
      </c>
      <c r="N31" s="251">
        <f>1600-M31</f>
        <v>2</v>
      </c>
      <c r="O31" s="251">
        <f>M31-Q21</f>
        <v>10</v>
      </c>
      <c r="Q31" s="101">
        <v>1588</v>
      </c>
    </row>
    <row r="32" spans="1:17" ht="13.5" customHeight="1">
      <c r="A32" s="296" t="s">
        <v>576</v>
      </c>
      <c r="B32" s="84">
        <v>24</v>
      </c>
      <c r="C32" s="84">
        <v>74</v>
      </c>
      <c r="D32" s="84">
        <f t="shared" si="7"/>
        <v>50</v>
      </c>
      <c r="E32" s="400"/>
      <c r="F32" s="401">
        <v>31</v>
      </c>
      <c r="G32" s="337" t="s">
        <v>403</v>
      </c>
      <c r="H32" s="349">
        <v>2500</v>
      </c>
      <c r="I32" s="337">
        <v>2500</v>
      </c>
      <c r="J32" s="338">
        <f t="shared" si="8"/>
        <v>0</v>
      </c>
      <c r="K32" s="338">
        <f t="shared" si="9"/>
        <v>100</v>
      </c>
      <c r="L32" s="84" t="s">
        <v>55</v>
      </c>
      <c r="M32" s="84">
        <v>1618</v>
      </c>
      <c r="N32" s="251" t="s">
        <v>820</v>
      </c>
      <c r="O32" s="251" t="s">
        <v>49</v>
      </c>
      <c r="Q32" s="101">
        <v>1588</v>
      </c>
    </row>
    <row r="33" spans="1:17" ht="13.5" customHeight="1">
      <c r="A33" s="84" t="s">
        <v>976</v>
      </c>
      <c r="B33" s="84">
        <v>37</v>
      </c>
      <c r="C33" s="84">
        <v>70</v>
      </c>
      <c r="D33" s="84">
        <f>C33-B33</f>
        <v>33</v>
      </c>
      <c r="E33" s="399"/>
      <c r="F33" s="402">
        <v>32</v>
      </c>
      <c r="G33" s="351" t="s">
        <v>63</v>
      </c>
      <c r="H33" s="337">
        <v>2500</v>
      </c>
      <c r="I33" s="337">
        <v>2500</v>
      </c>
      <c r="J33" s="338">
        <f t="shared" si="8"/>
        <v>0</v>
      </c>
      <c r="K33" s="338">
        <f t="shared" si="9"/>
        <v>100</v>
      </c>
      <c r="L33" s="84" t="s">
        <v>355</v>
      </c>
      <c r="M33" s="105">
        <v>1593</v>
      </c>
      <c r="N33" s="251">
        <f>1600-M33</f>
        <v>7</v>
      </c>
      <c r="O33" s="251">
        <f>M33-Q19</f>
        <v>5</v>
      </c>
      <c r="Q33" s="101">
        <v>1588</v>
      </c>
    </row>
    <row r="34" spans="1:17" ht="13.5" customHeight="1">
      <c r="A34" s="84" t="s">
        <v>421</v>
      </c>
      <c r="B34" s="84">
        <v>19</v>
      </c>
      <c r="C34" s="84">
        <v>64</v>
      </c>
      <c r="D34" s="84">
        <f t="shared" si="7"/>
        <v>45</v>
      </c>
      <c r="E34" s="399"/>
      <c r="F34" s="402">
        <v>33</v>
      </c>
      <c r="G34" s="337" t="s">
        <v>62</v>
      </c>
      <c r="H34" s="337">
        <v>1850</v>
      </c>
      <c r="I34" s="337">
        <v>1850</v>
      </c>
      <c r="J34" s="338">
        <f t="shared" si="8"/>
        <v>0</v>
      </c>
      <c r="K34" s="338">
        <f t="shared" si="9"/>
        <v>100</v>
      </c>
      <c r="L34" s="84" t="s">
        <v>910</v>
      </c>
      <c r="M34" s="295">
        <v>1618</v>
      </c>
      <c r="N34" s="251" t="s">
        <v>49</v>
      </c>
      <c r="O34" s="251" t="s">
        <v>49</v>
      </c>
      <c r="Q34" s="101">
        <v>1588</v>
      </c>
    </row>
    <row r="35" spans="1:17" ht="13.5" customHeight="1">
      <c r="A35" s="84" t="s">
        <v>967</v>
      </c>
      <c r="B35" s="84">
        <v>17</v>
      </c>
      <c r="C35" s="84">
        <v>54</v>
      </c>
      <c r="D35" s="84">
        <f t="shared" si="7"/>
        <v>37</v>
      </c>
      <c r="E35" s="399"/>
      <c r="F35" s="402">
        <v>34</v>
      </c>
      <c r="G35" s="337" t="s">
        <v>60</v>
      </c>
      <c r="H35" s="337">
        <v>2420</v>
      </c>
      <c r="I35" s="337">
        <v>2420</v>
      </c>
      <c r="J35" s="338">
        <f t="shared" si="8"/>
        <v>0</v>
      </c>
      <c r="K35" s="338">
        <f t="shared" si="9"/>
        <v>100</v>
      </c>
      <c r="L35" s="84" t="s">
        <v>322</v>
      </c>
      <c r="M35" s="250">
        <v>1596</v>
      </c>
      <c r="N35" s="251">
        <f>1600-M35</f>
        <v>4</v>
      </c>
      <c r="O35" s="251">
        <f>M35-Q16</f>
        <v>8</v>
      </c>
      <c r="Q35" s="101">
        <v>1588</v>
      </c>
    </row>
    <row r="36" spans="1:17" ht="13.5" customHeight="1">
      <c r="E36" s="396"/>
      <c r="F36" s="402">
        <v>35</v>
      </c>
      <c r="G36" s="337" t="s">
        <v>59</v>
      </c>
      <c r="H36" s="337">
        <v>2500</v>
      </c>
      <c r="I36" s="337">
        <v>2500</v>
      </c>
      <c r="J36" s="338">
        <f t="shared" si="8"/>
        <v>0</v>
      </c>
      <c r="K36" s="338">
        <f t="shared" si="9"/>
        <v>100</v>
      </c>
      <c r="L36" s="84" t="s">
        <v>383</v>
      </c>
      <c r="M36" s="105">
        <v>1588</v>
      </c>
      <c r="N36" s="251">
        <f>1600-M36</f>
        <v>12</v>
      </c>
      <c r="O36" s="251">
        <f>M36-Q15</f>
        <v>0</v>
      </c>
      <c r="P36" s="77" t="s">
        <v>929</v>
      </c>
      <c r="Q36" s="101">
        <v>1588</v>
      </c>
    </row>
    <row r="37" spans="1:17" ht="13.5" customHeight="1">
      <c r="B37" s="97" t="s">
        <v>1006</v>
      </c>
      <c r="C37" s="97" t="s">
        <v>1007</v>
      </c>
      <c r="E37" s="396"/>
      <c r="F37" s="402">
        <v>36</v>
      </c>
      <c r="G37" s="337" t="s">
        <v>57</v>
      </c>
      <c r="H37" s="337">
        <v>1970</v>
      </c>
      <c r="I37" s="337">
        <v>1970</v>
      </c>
      <c r="J37" s="338">
        <f t="shared" si="8"/>
        <v>0</v>
      </c>
      <c r="K37" s="338">
        <f t="shared" si="9"/>
        <v>100</v>
      </c>
      <c r="L37" s="84" t="s">
        <v>391</v>
      </c>
      <c r="M37" s="84">
        <v>1619</v>
      </c>
      <c r="N37" s="251" t="s">
        <v>49</v>
      </c>
      <c r="O37" s="251" t="s">
        <v>49</v>
      </c>
      <c r="Q37" s="101">
        <v>1588</v>
      </c>
    </row>
    <row r="38" spans="1:17" ht="13.5" customHeight="1">
      <c r="B38" s="77" t="s">
        <v>1009</v>
      </c>
      <c r="C38" s="97" t="s">
        <v>1008</v>
      </c>
      <c r="E38" s="396"/>
      <c r="F38" s="402">
        <v>37</v>
      </c>
      <c r="G38" s="337" t="s">
        <v>912</v>
      </c>
      <c r="H38" s="337">
        <v>2500</v>
      </c>
      <c r="I38" s="337">
        <v>2500</v>
      </c>
      <c r="J38" s="338">
        <f t="shared" si="5"/>
        <v>0</v>
      </c>
      <c r="K38" s="338">
        <f t="shared" si="6"/>
        <v>100</v>
      </c>
      <c r="L38" s="84" t="s">
        <v>354</v>
      </c>
      <c r="M38" s="105">
        <v>1595</v>
      </c>
      <c r="N38" s="251">
        <f>1600-M38</f>
        <v>5</v>
      </c>
      <c r="O38" s="251">
        <f>M38-Q12</f>
        <v>7</v>
      </c>
      <c r="Q38" s="101">
        <v>1588</v>
      </c>
    </row>
    <row r="39" spans="1:17" ht="13.5" customHeight="1">
      <c r="B39" s="97" t="s">
        <v>1010</v>
      </c>
      <c r="C39" s="97" t="s">
        <v>1017</v>
      </c>
      <c r="E39" s="396"/>
      <c r="F39" s="402">
        <v>38</v>
      </c>
      <c r="G39" s="6" t="s">
        <v>151</v>
      </c>
      <c r="H39" s="6">
        <v>2450</v>
      </c>
      <c r="I39" s="6">
        <v>2450</v>
      </c>
      <c r="J39" s="182">
        <f t="shared" ref="J39:J45" si="11">H39-I39</f>
        <v>0</v>
      </c>
      <c r="K39" s="182">
        <f t="shared" ref="K39:K45" si="12">I39/H39*100</f>
        <v>100</v>
      </c>
      <c r="L39" s="84" t="s">
        <v>408</v>
      </c>
      <c r="M39" s="84">
        <v>1610</v>
      </c>
      <c r="N39" s="251" t="s">
        <v>49</v>
      </c>
      <c r="O39" s="251" t="s">
        <v>49</v>
      </c>
      <c r="Q39" s="101">
        <v>1588</v>
      </c>
    </row>
    <row r="40" spans="1:17" ht="13.5" customHeight="1">
      <c r="B40" s="418" t="s">
        <v>1016</v>
      </c>
      <c r="C40" s="77"/>
      <c r="E40" s="396"/>
      <c r="F40" s="402">
        <v>39</v>
      </c>
      <c r="G40" s="6" t="s">
        <v>149</v>
      </c>
      <c r="H40" s="6">
        <v>2440</v>
      </c>
      <c r="I40" s="182">
        <v>2440</v>
      </c>
      <c r="J40" s="182">
        <f t="shared" si="11"/>
        <v>0</v>
      </c>
      <c r="K40" s="182">
        <f t="shared" si="12"/>
        <v>100</v>
      </c>
      <c r="L40" s="317" t="s">
        <v>433</v>
      </c>
      <c r="M40" s="258">
        <v>1588</v>
      </c>
      <c r="N40" s="251">
        <f>1600-M40</f>
        <v>12</v>
      </c>
      <c r="O40" s="251">
        <f>M40-Q23</f>
        <v>0</v>
      </c>
      <c r="P40" s="77" t="s">
        <v>931</v>
      </c>
      <c r="Q40" s="101">
        <v>1588</v>
      </c>
    </row>
    <row r="41" spans="1:17" ht="13.5" customHeight="1">
      <c r="C41" s="77"/>
      <c r="E41" s="396"/>
      <c r="F41" s="402">
        <v>40</v>
      </c>
      <c r="G41" s="6" t="s">
        <v>64</v>
      </c>
      <c r="H41" s="6">
        <v>1700</v>
      </c>
      <c r="I41" s="6">
        <v>1700</v>
      </c>
      <c r="J41" s="182">
        <f t="shared" si="11"/>
        <v>0</v>
      </c>
      <c r="K41" s="182">
        <f t="shared" si="12"/>
        <v>100</v>
      </c>
      <c r="L41" s="84" t="s">
        <v>385</v>
      </c>
      <c r="M41" s="84">
        <v>1608</v>
      </c>
      <c r="N41" s="251" t="s">
        <v>49</v>
      </c>
      <c r="O41" s="251" t="s">
        <v>49</v>
      </c>
      <c r="Q41" s="101">
        <v>1588</v>
      </c>
    </row>
    <row r="42" spans="1:17" ht="13.5" customHeight="1">
      <c r="E42" s="396"/>
      <c r="F42" s="402">
        <v>41</v>
      </c>
      <c r="G42" s="347" t="s">
        <v>542</v>
      </c>
      <c r="H42" s="6">
        <v>1970</v>
      </c>
      <c r="I42" s="6">
        <v>1970</v>
      </c>
      <c r="J42" s="182">
        <f t="shared" si="11"/>
        <v>0</v>
      </c>
      <c r="K42" s="182">
        <f t="shared" si="12"/>
        <v>100</v>
      </c>
      <c r="L42" s="84" t="s">
        <v>913</v>
      </c>
      <c r="M42" s="105">
        <v>1594</v>
      </c>
      <c r="N42" s="251">
        <f>1600-M42</f>
        <v>6</v>
      </c>
      <c r="O42" s="251">
        <f>M42-Q28</f>
        <v>6</v>
      </c>
      <c r="Q42" s="101">
        <v>1588</v>
      </c>
    </row>
    <row r="43" spans="1:17" ht="13.5" customHeight="1">
      <c r="A43" s="77" t="s">
        <v>1036</v>
      </c>
      <c r="B43" s="77" t="s">
        <v>1006</v>
      </c>
      <c r="C43" s="97" t="s">
        <v>1012</v>
      </c>
      <c r="D43" s="97" t="s">
        <v>1014</v>
      </c>
      <c r="E43" s="396"/>
      <c r="F43" s="401">
        <v>42</v>
      </c>
      <c r="G43" s="6" t="s">
        <v>147</v>
      </c>
      <c r="H43" s="346">
        <v>1050</v>
      </c>
      <c r="I43" s="6">
        <v>1050</v>
      </c>
      <c r="J43" s="182">
        <f t="shared" si="11"/>
        <v>0</v>
      </c>
      <c r="K43" s="182">
        <f t="shared" si="12"/>
        <v>100</v>
      </c>
      <c r="L43" s="84" t="s">
        <v>67</v>
      </c>
      <c r="M43" s="250">
        <v>1593</v>
      </c>
      <c r="N43" s="318">
        <f>1600-M43</f>
        <v>7</v>
      </c>
      <c r="O43" s="318">
        <f>M43-Q26</f>
        <v>5</v>
      </c>
      <c r="P43" s="77" t="s">
        <v>932</v>
      </c>
      <c r="Q43" s="101">
        <v>1588</v>
      </c>
    </row>
    <row r="44" spans="1:17" ht="13.5" customHeight="1">
      <c r="A44" s="77" t="s">
        <v>1037</v>
      </c>
      <c r="B44" s="8" t="s">
        <v>1011</v>
      </c>
      <c r="C44" s="8" t="s">
        <v>1013</v>
      </c>
      <c r="D44" s="97" t="s">
        <v>1015</v>
      </c>
      <c r="E44" s="396"/>
      <c r="F44" s="402">
        <v>43</v>
      </c>
      <c r="G44" s="348" t="s">
        <v>146</v>
      </c>
      <c r="H44" s="6">
        <v>700</v>
      </c>
      <c r="I44" s="6">
        <v>700</v>
      </c>
      <c r="J44" s="182">
        <f t="shared" si="11"/>
        <v>0</v>
      </c>
      <c r="K44" s="182">
        <f t="shared" si="12"/>
        <v>100</v>
      </c>
      <c r="L44" s="84" t="s">
        <v>908</v>
      </c>
      <c r="M44" s="84">
        <v>1604</v>
      </c>
      <c r="N44" s="251" t="s">
        <v>49</v>
      </c>
      <c r="O44" s="251" t="s">
        <v>49</v>
      </c>
      <c r="Q44" s="101">
        <v>1588</v>
      </c>
    </row>
    <row r="45" spans="1:17" ht="13.5" customHeight="1">
      <c r="E45" s="396"/>
      <c r="F45" s="402">
        <v>44</v>
      </c>
      <c r="G45" s="6" t="s">
        <v>61</v>
      </c>
      <c r="H45" s="6">
        <v>820</v>
      </c>
      <c r="I45" s="6">
        <v>820</v>
      </c>
      <c r="J45" s="182">
        <f t="shared" si="11"/>
        <v>0</v>
      </c>
      <c r="K45" s="182">
        <f t="shared" si="12"/>
        <v>100</v>
      </c>
      <c r="L45" s="84" t="s">
        <v>384</v>
      </c>
      <c r="M45" s="84">
        <v>1616</v>
      </c>
      <c r="N45" s="251" t="s">
        <v>49</v>
      </c>
      <c r="O45" s="251" t="s">
        <v>49</v>
      </c>
      <c r="Q45" s="101">
        <v>1588</v>
      </c>
    </row>
    <row r="46" spans="1:17">
      <c r="E46" s="396"/>
      <c r="F46" s="402">
        <v>45</v>
      </c>
      <c r="G46" s="6" t="s">
        <v>58</v>
      </c>
      <c r="H46" s="6">
        <v>1830</v>
      </c>
      <c r="I46" s="6">
        <v>1830</v>
      </c>
      <c r="J46" s="182">
        <f t="shared" si="5"/>
        <v>0</v>
      </c>
      <c r="K46" s="182">
        <f t="shared" si="6"/>
        <v>100</v>
      </c>
      <c r="L46" s="84" t="s">
        <v>426</v>
      </c>
      <c r="M46" s="84">
        <v>1616</v>
      </c>
      <c r="N46" s="251" t="s">
        <v>49</v>
      </c>
      <c r="O46" s="251" t="s">
        <v>49</v>
      </c>
      <c r="Q46" s="101">
        <v>1588</v>
      </c>
    </row>
    <row r="47" spans="1:17">
      <c r="E47" s="396"/>
      <c r="F47" s="12"/>
      <c r="G47" s="77"/>
      <c r="I47" s="11"/>
      <c r="J47" s="146">
        <f t="shared" ref="J47:J76" si="13">H47-I47</f>
        <v>0</v>
      </c>
      <c r="K47" s="146" t="e">
        <f t="shared" ref="K47:K76" si="14">I47/H47*100</f>
        <v>#DIV/0!</v>
      </c>
      <c r="L47" s="123"/>
      <c r="M47" s="196"/>
      <c r="N47" s="171">
        <f t="shared" ref="N47:N87" si="15">1600-M47</f>
        <v>1600</v>
      </c>
      <c r="O47" s="171">
        <f t="shared" ref="O47:O78" si="16">M47-Q46</f>
        <v>-1588</v>
      </c>
      <c r="Q47" s="101">
        <v>1588</v>
      </c>
    </row>
    <row r="48" spans="1:17">
      <c r="E48" s="396"/>
      <c r="F48" s="12"/>
      <c r="G48" s="77"/>
      <c r="I48" s="11"/>
      <c r="J48" s="146">
        <f t="shared" si="13"/>
        <v>0</v>
      </c>
      <c r="K48" s="146" t="e">
        <f t="shared" si="14"/>
        <v>#DIV/0!</v>
      </c>
      <c r="N48" s="171" t="e">
        <f>1600-#REF!</f>
        <v>#REF!</v>
      </c>
      <c r="O48" s="171" t="e">
        <f>#REF!-Q47</f>
        <v>#REF!</v>
      </c>
      <c r="Q48" s="101">
        <v>1588</v>
      </c>
    </row>
    <row r="49" spans="5:17">
      <c r="E49" s="396"/>
      <c r="F49" s="12"/>
      <c r="I49" s="11"/>
      <c r="J49" s="146">
        <f t="shared" si="13"/>
        <v>0</v>
      </c>
      <c r="K49" s="146" t="e">
        <f t="shared" si="14"/>
        <v>#DIV/0!</v>
      </c>
      <c r="L49" s="123"/>
      <c r="M49" s="196"/>
      <c r="N49" s="171">
        <f t="shared" si="15"/>
        <v>1600</v>
      </c>
      <c r="O49" s="171">
        <f t="shared" si="16"/>
        <v>-1588</v>
      </c>
      <c r="Q49" s="101">
        <v>1588</v>
      </c>
    </row>
    <row r="50" spans="5:17">
      <c r="E50" s="396"/>
      <c r="F50" s="12"/>
      <c r="I50" s="11"/>
      <c r="J50" s="146">
        <f t="shared" si="13"/>
        <v>0</v>
      </c>
      <c r="K50" s="146" t="e">
        <f t="shared" si="14"/>
        <v>#DIV/0!</v>
      </c>
      <c r="L50" s="123"/>
      <c r="M50" s="196"/>
      <c r="N50" s="171">
        <f t="shared" si="15"/>
        <v>1600</v>
      </c>
      <c r="O50" s="171">
        <f t="shared" si="16"/>
        <v>-1588</v>
      </c>
      <c r="Q50" s="101">
        <v>1588</v>
      </c>
    </row>
    <row r="51" spans="5:17">
      <c r="E51" s="396"/>
      <c r="F51" s="12"/>
      <c r="I51" s="11"/>
      <c r="J51" s="146">
        <f t="shared" si="13"/>
        <v>0</v>
      </c>
      <c r="K51" s="146" t="e">
        <f t="shared" si="14"/>
        <v>#DIV/0!</v>
      </c>
      <c r="L51" s="123"/>
      <c r="M51" s="196"/>
      <c r="N51" s="171">
        <f t="shared" si="15"/>
        <v>1600</v>
      </c>
      <c r="O51" s="171">
        <f t="shared" si="16"/>
        <v>-1588</v>
      </c>
      <c r="Q51" s="101">
        <v>1588</v>
      </c>
    </row>
    <row r="52" spans="5:17">
      <c r="E52" s="396"/>
      <c r="F52" s="12"/>
      <c r="I52" s="11"/>
      <c r="J52" s="146">
        <f t="shared" si="13"/>
        <v>0</v>
      </c>
      <c r="K52" s="146" t="e">
        <f t="shared" si="14"/>
        <v>#DIV/0!</v>
      </c>
      <c r="L52" s="123"/>
      <c r="M52" s="196"/>
      <c r="N52" s="171">
        <f t="shared" si="15"/>
        <v>1600</v>
      </c>
      <c r="O52" s="171">
        <f t="shared" si="16"/>
        <v>-1588</v>
      </c>
      <c r="Q52" s="101">
        <v>1588</v>
      </c>
    </row>
    <row r="53" spans="5:17">
      <c r="E53" s="396"/>
      <c r="F53" s="12"/>
      <c r="I53" s="11"/>
      <c r="J53" s="146">
        <f t="shared" si="13"/>
        <v>0</v>
      </c>
      <c r="K53" s="146" t="e">
        <f t="shared" si="14"/>
        <v>#DIV/0!</v>
      </c>
      <c r="L53" s="123"/>
      <c r="M53" s="196"/>
      <c r="N53" s="171">
        <f t="shared" si="15"/>
        <v>1600</v>
      </c>
      <c r="O53" s="171">
        <f t="shared" si="16"/>
        <v>-1588</v>
      </c>
      <c r="Q53" s="101">
        <v>1588</v>
      </c>
    </row>
    <row r="54" spans="5:17">
      <c r="E54" s="396"/>
      <c r="F54" s="12"/>
      <c r="I54" s="11"/>
      <c r="J54" s="146">
        <f t="shared" si="13"/>
        <v>0</v>
      </c>
      <c r="K54" s="146" t="e">
        <f t="shared" si="14"/>
        <v>#DIV/0!</v>
      </c>
      <c r="L54" s="123"/>
      <c r="M54" s="196"/>
      <c r="N54" s="171">
        <f t="shared" si="15"/>
        <v>1600</v>
      </c>
      <c r="O54" s="171">
        <f t="shared" si="16"/>
        <v>-1588</v>
      </c>
      <c r="Q54" s="101">
        <v>1588</v>
      </c>
    </row>
    <row r="55" spans="5:17">
      <c r="E55" s="396"/>
      <c r="F55" s="12"/>
      <c r="I55" s="11"/>
      <c r="J55" s="146">
        <f t="shared" si="13"/>
        <v>0</v>
      </c>
      <c r="K55" s="146" t="e">
        <f t="shared" si="14"/>
        <v>#DIV/0!</v>
      </c>
      <c r="L55" s="123"/>
      <c r="M55" s="196"/>
      <c r="N55" s="171">
        <f t="shared" si="15"/>
        <v>1600</v>
      </c>
      <c r="O55" s="171">
        <f t="shared" si="16"/>
        <v>-1588</v>
      </c>
      <c r="Q55" s="101">
        <v>1588</v>
      </c>
    </row>
    <row r="56" spans="5:17">
      <c r="E56" s="396"/>
      <c r="F56" s="12"/>
      <c r="I56" s="11"/>
      <c r="J56" s="146">
        <f t="shared" si="13"/>
        <v>0</v>
      </c>
      <c r="K56" s="146" t="e">
        <f t="shared" si="14"/>
        <v>#DIV/0!</v>
      </c>
      <c r="L56" s="123"/>
      <c r="M56" s="196"/>
      <c r="N56" s="171">
        <f t="shared" si="15"/>
        <v>1600</v>
      </c>
      <c r="O56" s="171">
        <f t="shared" si="16"/>
        <v>-1588</v>
      </c>
      <c r="Q56" s="101">
        <v>1588</v>
      </c>
    </row>
    <row r="57" spans="5:17">
      <c r="E57" s="396"/>
      <c r="F57" s="12"/>
      <c r="I57" s="11"/>
      <c r="J57" s="146">
        <f t="shared" si="13"/>
        <v>0</v>
      </c>
      <c r="K57" s="146" t="e">
        <f t="shared" si="14"/>
        <v>#DIV/0!</v>
      </c>
      <c r="L57" s="123"/>
      <c r="M57" s="196"/>
      <c r="N57" s="171">
        <f t="shared" si="15"/>
        <v>1600</v>
      </c>
      <c r="O57" s="171">
        <f t="shared" si="16"/>
        <v>-1588</v>
      </c>
      <c r="Q57" s="101">
        <v>1588</v>
      </c>
    </row>
    <row r="58" spans="5:17">
      <c r="E58" s="396"/>
      <c r="F58" s="12"/>
      <c r="I58" s="11"/>
      <c r="J58" s="146">
        <f t="shared" si="13"/>
        <v>0</v>
      </c>
      <c r="K58" s="146" t="e">
        <f t="shared" si="14"/>
        <v>#DIV/0!</v>
      </c>
      <c r="L58" s="123"/>
      <c r="M58" s="196"/>
      <c r="N58" s="171">
        <f t="shared" si="15"/>
        <v>1600</v>
      </c>
      <c r="O58" s="171">
        <f t="shared" si="16"/>
        <v>-1588</v>
      </c>
      <c r="Q58" s="101">
        <v>1588</v>
      </c>
    </row>
    <row r="59" spans="5:17">
      <c r="E59" s="396"/>
      <c r="F59" s="12"/>
      <c r="I59" s="11"/>
      <c r="J59" s="146">
        <f t="shared" si="13"/>
        <v>0</v>
      </c>
      <c r="K59" s="146" t="e">
        <f t="shared" si="14"/>
        <v>#DIV/0!</v>
      </c>
      <c r="L59" s="123"/>
      <c r="M59" s="196"/>
      <c r="N59" s="171">
        <f t="shared" si="15"/>
        <v>1600</v>
      </c>
      <c r="O59" s="171">
        <f t="shared" si="16"/>
        <v>-1588</v>
      </c>
      <c r="Q59" s="101">
        <v>1588</v>
      </c>
    </row>
    <row r="60" spans="5:17">
      <c r="E60" s="396"/>
      <c r="F60" s="12"/>
      <c r="I60" s="11"/>
      <c r="J60" s="146">
        <f t="shared" si="13"/>
        <v>0</v>
      </c>
      <c r="K60" s="146" t="e">
        <f t="shared" si="14"/>
        <v>#DIV/0!</v>
      </c>
      <c r="L60" s="123"/>
      <c r="M60" s="196"/>
      <c r="N60" s="171">
        <f t="shared" si="15"/>
        <v>1600</v>
      </c>
      <c r="O60" s="171">
        <f t="shared" si="16"/>
        <v>-1588</v>
      </c>
      <c r="Q60" s="101">
        <v>1588</v>
      </c>
    </row>
    <row r="61" spans="5:17">
      <c r="E61" s="396"/>
      <c r="F61" s="12"/>
      <c r="I61" s="11"/>
      <c r="J61" s="146">
        <f t="shared" si="13"/>
        <v>0</v>
      </c>
      <c r="K61" s="146" t="e">
        <f t="shared" si="14"/>
        <v>#DIV/0!</v>
      </c>
      <c r="L61" s="123"/>
      <c r="M61" s="196"/>
      <c r="N61" s="171">
        <f t="shared" si="15"/>
        <v>1600</v>
      </c>
      <c r="O61" s="171">
        <f t="shared" si="16"/>
        <v>-1588</v>
      </c>
      <c r="Q61" s="101">
        <v>1588</v>
      </c>
    </row>
    <row r="62" spans="5:17">
      <c r="E62" s="396"/>
      <c r="F62" s="12"/>
      <c r="I62" s="11"/>
      <c r="J62" s="146">
        <f t="shared" si="13"/>
        <v>0</v>
      </c>
      <c r="K62" s="146" t="e">
        <f t="shared" si="14"/>
        <v>#DIV/0!</v>
      </c>
      <c r="L62" s="123"/>
      <c r="M62" s="196"/>
      <c r="N62" s="171">
        <f t="shared" si="15"/>
        <v>1600</v>
      </c>
      <c r="O62" s="171">
        <f t="shared" si="16"/>
        <v>-1588</v>
      </c>
      <c r="Q62" s="101">
        <v>1588</v>
      </c>
    </row>
    <row r="63" spans="5:17">
      <c r="E63" s="396"/>
      <c r="F63" s="12"/>
      <c r="I63" s="11"/>
      <c r="J63" s="146">
        <f t="shared" si="13"/>
        <v>0</v>
      </c>
      <c r="K63" s="146" t="e">
        <f t="shared" si="14"/>
        <v>#DIV/0!</v>
      </c>
      <c r="L63" s="123"/>
      <c r="M63" s="196"/>
      <c r="N63" s="171">
        <f t="shared" si="15"/>
        <v>1600</v>
      </c>
      <c r="O63" s="171">
        <f t="shared" si="16"/>
        <v>-1588</v>
      </c>
      <c r="Q63" s="101">
        <v>1588</v>
      </c>
    </row>
    <row r="64" spans="5:17">
      <c r="E64" s="396"/>
      <c r="F64" s="12"/>
      <c r="I64" s="11"/>
      <c r="J64" s="146">
        <f t="shared" si="13"/>
        <v>0</v>
      </c>
      <c r="K64" s="146" t="e">
        <f t="shared" si="14"/>
        <v>#DIV/0!</v>
      </c>
      <c r="L64" s="123"/>
      <c r="M64" s="196"/>
      <c r="N64" s="171">
        <f t="shared" si="15"/>
        <v>1600</v>
      </c>
      <c r="O64" s="171">
        <f t="shared" si="16"/>
        <v>-1588</v>
      </c>
      <c r="Q64" s="101">
        <v>1588</v>
      </c>
    </row>
    <row r="65" spans="5:17">
      <c r="E65" s="396"/>
      <c r="F65" s="12"/>
      <c r="I65" s="11"/>
      <c r="J65" s="146">
        <f t="shared" si="13"/>
        <v>0</v>
      </c>
      <c r="K65" s="146" t="e">
        <f t="shared" si="14"/>
        <v>#DIV/0!</v>
      </c>
      <c r="L65" s="123"/>
      <c r="M65" s="196"/>
      <c r="N65" s="171">
        <f t="shared" si="15"/>
        <v>1600</v>
      </c>
      <c r="O65" s="171">
        <f t="shared" si="16"/>
        <v>-1588</v>
      </c>
      <c r="Q65" s="101">
        <v>1588</v>
      </c>
    </row>
    <row r="66" spans="5:17">
      <c r="E66" s="396"/>
      <c r="F66" s="12"/>
      <c r="I66" s="11"/>
      <c r="J66" s="146">
        <f t="shared" si="13"/>
        <v>0</v>
      </c>
      <c r="K66" s="146" t="e">
        <f t="shared" si="14"/>
        <v>#DIV/0!</v>
      </c>
      <c r="L66" s="123"/>
      <c r="M66" s="196"/>
      <c r="N66" s="171">
        <f t="shared" si="15"/>
        <v>1600</v>
      </c>
      <c r="O66" s="171">
        <f t="shared" si="16"/>
        <v>-1588</v>
      </c>
      <c r="Q66" s="101">
        <v>1588</v>
      </c>
    </row>
    <row r="67" spans="5:17">
      <c r="E67" s="396"/>
      <c r="F67" s="12"/>
      <c r="I67" s="11"/>
      <c r="J67" s="146">
        <f t="shared" si="13"/>
        <v>0</v>
      </c>
      <c r="K67" s="146" t="e">
        <f t="shared" si="14"/>
        <v>#DIV/0!</v>
      </c>
      <c r="L67" s="123"/>
      <c r="M67" s="196"/>
      <c r="N67" s="171">
        <f t="shared" si="15"/>
        <v>1600</v>
      </c>
      <c r="O67" s="171">
        <f t="shared" si="16"/>
        <v>-1588</v>
      </c>
      <c r="Q67" s="101">
        <v>1588</v>
      </c>
    </row>
    <row r="68" spans="5:17">
      <c r="E68" s="396"/>
      <c r="F68" s="12"/>
      <c r="I68" s="11"/>
      <c r="J68" s="146">
        <f t="shared" si="13"/>
        <v>0</v>
      </c>
      <c r="K68" s="146" t="e">
        <f t="shared" si="14"/>
        <v>#DIV/0!</v>
      </c>
      <c r="L68" s="123"/>
      <c r="M68" s="196"/>
      <c r="N68" s="171">
        <f t="shared" si="15"/>
        <v>1600</v>
      </c>
      <c r="O68" s="171">
        <f t="shared" si="16"/>
        <v>-1588</v>
      </c>
      <c r="Q68" s="101">
        <v>1588</v>
      </c>
    </row>
    <row r="69" spans="5:17">
      <c r="E69" s="396"/>
      <c r="F69" s="12"/>
      <c r="I69" s="11"/>
      <c r="J69" s="146">
        <f t="shared" si="13"/>
        <v>0</v>
      </c>
      <c r="K69" s="146" t="e">
        <f t="shared" si="14"/>
        <v>#DIV/0!</v>
      </c>
      <c r="L69" s="123"/>
      <c r="M69" s="196"/>
      <c r="N69" s="171">
        <f t="shared" si="15"/>
        <v>1600</v>
      </c>
      <c r="O69" s="171">
        <f t="shared" si="16"/>
        <v>-1588</v>
      </c>
      <c r="Q69" s="101">
        <v>1588</v>
      </c>
    </row>
    <row r="70" spans="5:17">
      <c r="E70" s="396"/>
      <c r="F70" s="12"/>
      <c r="I70" s="11"/>
      <c r="J70" s="146">
        <f t="shared" si="13"/>
        <v>0</v>
      </c>
      <c r="K70" s="146" t="e">
        <f t="shared" si="14"/>
        <v>#DIV/0!</v>
      </c>
      <c r="L70" s="123"/>
      <c r="M70" s="196"/>
      <c r="N70" s="171">
        <f t="shared" si="15"/>
        <v>1600</v>
      </c>
      <c r="O70" s="171">
        <f t="shared" si="16"/>
        <v>-1588</v>
      </c>
      <c r="Q70" s="101">
        <v>1588</v>
      </c>
    </row>
    <row r="71" spans="5:17">
      <c r="E71" s="396"/>
      <c r="F71" s="12"/>
      <c r="I71" s="11"/>
      <c r="J71" s="146">
        <f t="shared" si="13"/>
        <v>0</v>
      </c>
      <c r="K71" s="146" t="e">
        <f t="shared" si="14"/>
        <v>#DIV/0!</v>
      </c>
      <c r="L71" s="123"/>
      <c r="M71" s="196"/>
      <c r="N71" s="171">
        <f t="shared" si="15"/>
        <v>1600</v>
      </c>
      <c r="O71" s="171">
        <f t="shared" si="16"/>
        <v>-1588</v>
      </c>
      <c r="Q71" s="101">
        <v>1588</v>
      </c>
    </row>
    <row r="72" spans="5:17">
      <c r="E72" s="396"/>
      <c r="F72" s="12"/>
      <c r="I72" s="11"/>
      <c r="J72" s="146">
        <f t="shared" si="13"/>
        <v>0</v>
      </c>
      <c r="K72" s="146" t="e">
        <f t="shared" si="14"/>
        <v>#DIV/0!</v>
      </c>
      <c r="L72" s="123"/>
      <c r="M72" s="196"/>
      <c r="N72" s="171">
        <f t="shared" si="15"/>
        <v>1600</v>
      </c>
      <c r="O72" s="171">
        <f t="shared" si="16"/>
        <v>-1588</v>
      </c>
      <c r="Q72" s="101">
        <v>1588</v>
      </c>
    </row>
    <row r="73" spans="5:17">
      <c r="E73" s="396"/>
      <c r="F73" s="12"/>
      <c r="I73" s="11"/>
      <c r="J73" s="146">
        <f t="shared" si="13"/>
        <v>0</v>
      </c>
      <c r="K73" s="146" t="e">
        <f t="shared" si="14"/>
        <v>#DIV/0!</v>
      </c>
      <c r="L73" s="123"/>
      <c r="M73" s="196"/>
      <c r="N73" s="171">
        <f t="shared" si="15"/>
        <v>1600</v>
      </c>
      <c r="O73" s="171">
        <f t="shared" si="16"/>
        <v>-1588</v>
      </c>
      <c r="Q73" s="101">
        <v>1588</v>
      </c>
    </row>
    <row r="74" spans="5:17">
      <c r="E74" s="396"/>
      <c r="F74" s="12"/>
      <c r="I74" s="11"/>
      <c r="J74" s="146">
        <f t="shared" si="13"/>
        <v>0</v>
      </c>
      <c r="K74" s="146" t="e">
        <f t="shared" si="14"/>
        <v>#DIV/0!</v>
      </c>
      <c r="L74" s="123"/>
      <c r="M74" s="196"/>
      <c r="N74" s="171">
        <f t="shared" si="15"/>
        <v>1600</v>
      </c>
      <c r="O74" s="171">
        <f t="shared" si="16"/>
        <v>-1588</v>
      </c>
      <c r="Q74" s="101">
        <v>1588</v>
      </c>
    </row>
    <row r="75" spans="5:17">
      <c r="E75" s="396"/>
      <c r="F75" s="12"/>
      <c r="I75" s="11"/>
      <c r="J75" s="146">
        <f t="shared" si="13"/>
        <v>0</v>
      </c>
      <c r="K75" s="146" t="e">
        <f t="shared" si="14"/>
        <v>#DIV/0!</v>
      </c>
      <c r="L75" s="123"/>
      <c r="M75" s="196"/>
      <c r="N75" s="171">
        <f t="shared" si="15"/>
        <v>1600</v>
      </c>
      <c r="O75" s="171">
        <f t="shared" si="16"/>
        <v>-1588</v>
      </c>
      <c r="Q75" s="101">
        <v>1588</v>
      </c>
    </row>
    <row r="76" spans="5:17">
      <c r="E76" s="396"/>
      <c r="F76" s="12"/>
      <c r="I76" s="11"/>
      <c r="J76" s="146">
        <f t="shared" si="13"/>
        <v>0</v>
      </c>
      <c r="K76" s="146" t="e">
        <f t="shared" si="14"/>
        <v>#DIV/0!</v>
      </c>
      <c r="L76" s="123"/>
      <c r="M76" s="196"/>
      <c r="N76" s="171">
        <f t="shared" si="15"/>
        <v>1600</v>
      </c>
      <c r="O76" s="171">
        <f t="shared" si="16"/>
        <v>-1588</v>
      </c>
      <c r="Q76" s="101">
        <v>1588</v>
      </c>
    </row>
    <row r="77" spans="5:17">
      <c r="E77" s="396"/>
      <c r="F77" s="12"/>
      <c r="I77" s="11"/>
      <c r="J77" s="146">
        <f t="shared" ref="J77:J108" si="17">H77-I77</f>
        <v>0</v>
      </c>
      <c r="K77" s="146" t="e">
        <f t="shared" ref="K77:K108" si="18">I77/H77*100</f>
        <v>#DIV/0!</v>
      </c>
      <c r="L77" s="123"/>
      <c r="M77" s="196"/>
      <c r="N77" s="171">
        <f t="shared" si="15"/>
        <v>1600</v>
      </c>
      <c r="O77" s="171">
        <f t="shared" si="16"/>
        <v>-1588</v>
      </c>
      <c r="Q77" s="101">
        <v>1588</v>
      </c>
    </row>
    <row r="78" spans="5:17">
      <c r="E78" s="396"/>
      <c r="F78" s="12"/>
      <c r="I78" s="11"/>
      <c r="J78" s="146">
        <f t="shared" si="17"/>
        <v>0</v>
      </c>
      <c r="K78" s="146" t="e">
        <f t="shared" si="18"/>
        <v>#DIV/0!</v>
      </c>
      <c r="L78" s="123"/>
      <c r="M78" s="196"/>
      <c r="N78" s="171">
        <f t="shared" si="15"/>
        <v>1600</v>
      </c>
      <c r="O78" s="171">
        <f t="shared" si="16"/>
        <v>-1588</v>
      </c>
      <c r="Q78" s="101">
        <v>1588</v>
      </c>
    </row>
    <row r="79" spans="5:17">
      <c r="E79" s="396"/>
      <c r="F79" s="12"/>
      <c r="I79" s="11"/>
      <c r="J79" s="146">
        <f t="shared" si="17"/>
        <v>0</v>
      </c>
      <c r="K79" s="146" t="e">
        <f t="shared" si="18"/>
        <v>#DIV/0!</v>
      </c>
      <c r="L79" s="123"/>
      <c r="M79" s="196"/>
      <c r="N79" s="171">
        <f t="shared" si="15"/>
        <v>1600</v>
      </c>
      <c r="O79" s="171">
        <f t="shared" ref="O79:O110" si="19">M79-Q78</f>
        <v>-1588</v>
      </c>
      <c r="Q79" s="101">
        <v>1588</v>
      </c>
    </row>
    <row r="80" spans="5:17">
      <c r="E80" s="396"/>
      <c r="F80" s="12"/>
      <c r="I80" s="11"/>
      <c r="J80" s="146">
        <f t="shared" si="17"/>
        <v>0</v>
      </c>
      <c r="K80" s="146" t="e">
        <f t="shared" si="18"/>
        <v>#DIV/0!</v>
      </c>
      <c r="L80" s="123"/>
      <c r="M80" s="196"/>
      <c r="N80" s="171">
        <f t="shared" si="15"/>
        <v>1600</v>
      </c>
      <c r="O80" s="171">
        <f t="shared" si="19"/>
        <v>-1588</v>
      </c>
      <c r="Q80" s="101">
        <v>1588</v>
      </c>
    </row>
    <row r="81" spans="5:17">
      <c r="E81" s="396"/>
      <c r="F81" s="12"/>
      <c r="I81" s="11"/>
      <c r="J81" s="146">
        <f t="shared" si="17"/>
        <v>0</v>
      </c>
      <c r="K81" s="146" t="e">
        <f t="shared" si="18"/>
        <v>#DIV/0!</v>
      </c>
      <c r="L81" s="123"/>
      <c r="M81" s="196"/>
      <c r="N81" s="171">
        <f t="shared" si="15"/>
        <v>1600</v>
      </c>
      <c r="O81" s="171">
        <f t="shared" si="19"/>
        <v>-1588</v>
      </c>
      <c r="Q81" s="101">
        <v>1588</v>
      </c>
    </row>
    <row r="82" spans="5:17">
      <c r="E82" s="396"/>
      <c r="F82" s="12"/>
      <c r="I82" s="11"/>
      <c r="J82" s="146">
        <f t="shared" si="17"/>
        <v>0</v>
      </c>
      <c r="K82" s="146" t="e">
        <f t="shared" si="18"/>
        <v>#DIV/0!</v>
      </c>
      <c r="L82" s="123"/>
      <c r="M82" s="196"/>
      <c r="N82" s="171">
        <f t="shared" si="15"/>
        <v>1600</v>
      </c>
      <c r="O82" s="171">
        <f t="shared" si="19"/>
        <v>-1588</v>
      </c>
      <c r="Q82" s="101">
        <v>1588</v>
      </c>
    </row>
    <row r="83" spans="5:17">
      <c r="E83" s="396"/>
      <c r="F83" s="12"/>
      <c r="I83" s="11"/>
      <c r="J83" s="146">
        <f t="shared" si="17"/>
        <v>0</v>
      </c>
      <c r="K83" s="146" t="e">
        <f t="shared" si="18"/>
        <v>#DIV/0!</v>
      </c>
      <c r="L83" s="123"/>
      <c r="M83" s="196"/>
      <c r="N83" s="171">
        <f t="shared" si="15"/>
        <v>1600</v>
      </c>
      <c r="O83" s="171">
        <f t="shared" si="19"/>
        <v>-1588</v>
      </c>
      <c r="Q83" s="101">
        <v>1588</v>
      </c>
    </row>
    <row r="84" spans="5:17">
      <c r="E84" s="396"/>
      <c r="F84" s="12"/>
      <c r="I84" s="11"/>
      <c r="J84" s="146">
        <f t="shared" si="17"/>
        <v>0</v>
      </c>
      <c r="K84" s="146" t="e">
        <f t="shared" si="18"/>
        <v>#DIV/0!</v>
      </c>
      <c r="L84" s="123"/>
      <c r="M84" s="196"/>
      <c r="N84" s="171">
        <f t="shared" si="15"/>
        <v>1600</v>
      </c>
      <c r="O84" s="171">
        <f t="shared" si="19"/>
        <v>-1588</v>
      </c>
      <c r="Q84" s="101">
        <v>1588</v>
      </c>
    </row>
    <row r="85" spans="5:17">
      <c r="E85" s="396"/>
      <c r="F85" s="12"/>
      <c r="I85" s="11"/>
      <c r="J85" s="146">
        <f t="shared" si="17"/>
        <v>0</v>
      </c>
      <c r="K85" s="146" t="e">
        <f t="shared" si="18"/>
        <v>#DIV/0!</v>
      </c>
      <c r="L85" s="123"/>
      <c r="M85" s="196"/>
      <c r="N85" s="171">
        <f t="shared" si="15"/>
        <v>1600</v>
      </c>
      <c r="O85" s="171">
        <f t="shared" si="19"/>
        <v>-1588</v>
      </c>
      <c r="Q85" s="101">
        <v>1588</v>
      </c>
    </row>
    <row r="86" spans="5:17">
      <c r="E86" s="396"/>
      <c r="F86" s="12"/>
      <c r="I86" s="11"/>
      <c r="J86" s="146">
        <f t="shared" si="17"/>
        <v>0</v>
      </c>
      <c r="K86" s="146" t="e">
        <f t="shared" si="18"/>
        <v>#DIV/0!</v>
      </c>
      <c r="L86" s="123"/>
      <c r="M86" s="196"/>
      <c r="N86" s="171">
        <f t="shared" si="15"/>
        <v>1600</v>
      </c>
      <c r="O86" s="171">
        <f t="shared" si="19"/>
        <v>-1588</v>
      </c>
      <c r="Q86" s="101">
        <v>1588</v>
      </c>
    </row>
    <row r="87" spans="5:17">
      <c r="E87" s="396"/>
      <c r="F87" s="12"/>
      <c r="I87" s="11"/>
      <c r="J87" s="146">
        <f t="shared" si="17"/>
        <v>0</v>
      </c>
      <c r="K87" s="146" t="e">
        <f t="shared" si="18"/>
        <v>#DIV/0!</v>
      </c>
      <c r="L87" s="123"/>
      <c r="M87" s="196"/>
      <c r="N87" s="171">
        <f t="shared" si="15"/>
        <v>1600</v>
      </c>
      <c r="O87" s="171">
        <f t="shared" si="19"/>
        <v>-1588</v>
      </c>
      <c r="Q87" s="101">
        <v>1588</v>
      </c>
    </row>
    <row r="88" spans="5:17">
      <c r="E88" s="396"/>
      <c r="F88" s="12"/>
      <c r="I88" s="11"/>
      <c r="J88" s="146">
        <f t="shared" si="17"/>
        <v>0</v>
      </c>
      <c r="K88" s="146" t="e">
        <f t="shared" si="18"/>
        <v>#DIV/0!</v>
      </c>
      <c r="L88" s="123"/>
      <c r="M88" s="196"/>
      <c r="N88" s="171">
        <f t="shared" ref="N88:N130" si="20">1600-M88</f>
        <v>1600</v>
      </c>
      <c r="O88" s="171">
        <f t="shared" si="19"/>
        <v>-1588</v>
      </c>
      <c r="Q88" s="101">
        <v>1588</v>
      </c>
    </row>
    <row r="89" spans="5:17">
      <c r="E89" s="396"/>
      <c r="F89" s="12"/>
      <c r="I89" s="11"/>
      <c r="J89" s="146">
        <f t="shared" si="17"/>
        <v>0</v>
      </c>
      <c r="K89" s="146" t="e">
        <f t="shared" si="18"/>
        <v>#DIV/0!</v>
      </c>
      <c r="L89" s="123"/>
      <c r="M89" s="196"/>
      <c r="N89" s="171">
        <f t="shared" si="20"/>
        <v>1600</v>
      </c>
      <c r="O89" s="171">
        <f t="shared" si="19"/>
        <v>-1588</v>
      </c>
      <c r="Q89" s="101">
        <v>1588</v>
      </c>
    </row>
    <row r="90" spans="5:17">
      <c r="E90" s="396"/>
      <c r="F90" s="12"/>
      <c r="I90" s="11"/>
      <c r="J90" s="146">
        <f t="shared" si="17"/>
        <v>0</v>
      </c>
      <c r="K90" s="146" t="e">
        <f t="shared" si="18"/>
        <v>#DIV/0!</v>
      </c>
      <c r="L90" s="123"/>
      <c r="M90" s="196"/>
      <c r="N90" s="171">
        <f t="shared" si="20"/>
        <v>1600</v>
      </c>
      <c r="O90" s="171">
        <f t="shared" si="19"/>
        <v>-1588</v>
      </c>
      <c r="Q90" s="101">
        <v>1588</v>
      </c>
    </row>
    <row r="91" spans="5:17">
      <c r="E91" s="396"/>
      <c r="F91" s="12"/>
      <c r="I91" s="11"/>
      <c r="J91" s="146">
        <f t="shared" si="17"/>
        <v>0</v>
      </c>
      <c r="K91" s="146" t="e">
        <f t="shared" si="18"/>
        <v>#DIV/0!</v>
      </c>
      <c r="L91" s="123"/>
      <c r="M91" s="196"/>
      <c r="N91" s="171">
        <f t="shared" si="20"/>
        <v>1600</v>
      </c>
      <c r="O91" s="171">
        <f t="shared" si="19"/>
        <v>-1588</v>
      </c>
      <c r="Q91" s="101">
        <v>1588</v>
      </c>
    </row>
    <row r="92" spans="5:17">
      <c r="E92" s="396"/>
      <c r="F92" s="12"/>
      <c r="I92" s="11"/>
      <c r="J92" s="146">
        <f t="shared" si="17"/>
        <v>0</v>
      </c>
      <c r="K92" s="146" t="e">
        <f t="shared" si="18"/>
        <v>#DIV/0!</v>
      </c>
      <c r="L92" s="123"/>
      <c r="M92" s="196"/>
      <c r="N92" s="171">
        <f t="shared" si="20"/>
        <v>1600</v>
      </c>
      <c r="O92" s="171">
        <f t="shared" si="19"/>
        <v>-1588</v>
      </c>
      <c r="Q92" s="101">
        <v>1588</v>
      </c>
    </row>
    <row r="93" spans="5:17">
      <c r="E93" s="396"/>
      <c r="F93" s="12"/>
      <c r="I93" s="11"/>
      <c r="J93" s="146">
        <f t="shared" si="17"/>
        <v>0</v>
      </c>
      <c r="K93" s="146" t="e">
        <f t="shared" si="18"/>
        <v>#DIV/0!</v>
      </c>
      <c r="L93" s="123"/>
      <c r="M93" s="196"/>
      <c r="N93" s="171">
        <f t="shared" si="20"/>
        <v>1600</v>
      </c>
      <c r="O93" s="171">
        <f t="shared" si="19"/>
        <v>-1588</v>
      </c>
      <c r="Q93" s="101">
        <v>1588</v>
      </c>
    </row>
    <row r="94" spans="5:17">
      <c r="E94" s="396"/>
      <c r="F94" s="12"/>
      <c r="I94" s="11"/>
      <c r="J94" s="146">
        <f t="shared" si="17"/>
        <v>0</v>
      </c>
      <c r="K94" s="146" t="e">
        <f t="shared" si="18"/>
        <v>#DIV/0!</v>
      </c>
      <c r="L94" s="123"/>
      <c r="M94" s="196"/>
      <c r="N94" s="171">
        <f t="shared" si="20"/>
        <v>1600</v>
      </c>
      <c r="O94" s="171">
        <f t="shared" si="19"/>
        <v>-1588</v>
      </c>
      <c r="Q94" s="101">
        <v>1588</v>
      </c>
    </row>
    <row r="95" spans="5:17">
      <c r="E95" s="396"/>
      <c r="F95" s="12"/>
      <c r="I95" s="11"/>
      <c r="J95" s="146">
        <f t="shared" si="17"/>
        <v>0</v>
      </c>
      <c r="K95" s="146" t="e">
        <f t="shared" si="18"/>
        <v>#DIV/0!</v>
      </c>
      <c r="L95" s="123"/>
      <c r="M95" s="196"/>
      <c r="N95" s="171">
        <f t="shared" si="20"/>
        <v>1600</v>
      </c>
      <c r="O95" s="171">
        <f t="shared" si="19"/>
        <v>-1588</v>
      </c>
      <c r="Q95" s="101">
        <v>1588</v>
      </c>
    </row>
    <row r="96" spans="5:17">
      <c r="E96" s="396"/>
      <c r="F96" s="12"/>
      <c r="I96" s="11"/>
      <c r="J96" s="146">
        <f t="shared" si="17"/>
        <v>0</v>
      </c>
      <c r="K96" s="146" t="e">
        <f t="shared" si="18"/>
        <v>#DIV/0!</v>
      </c>
      <c r="L96" s="123"/>
      <c r="M96" s="196"/>
      <c r="N96" s="171">
        <f t="shared" si="20"/>
        <v>1600</v>
      </c>
      <c r="O96" s="171">
        <f t="shared" si="19"/>
        <v>-1588</v>
      </c>
      <c r="Q96" s="101">
        <v>1588</v>
      </c>
    </row>
    <row r="97" spans="5:17">
      <c r="E97" s="396"/>
      <c r="F97" s="12"/>
      <c r="I97" s="11"/>
      <c r="J97" s="146">
        <f t="shared" si="17"/>
        <v>0</v>
      </c>
      <c r="K97" s="146" t="e">
        <f t="shared" si="18"/>
        <v>#DIV/0!</v>
      </c>
      <c r="L97" s="123"/>
      <c r="M97" s="196"/>
      <c r="N97" s="171">
        <f t="shared" si="20"/>
        <v>1600</v>
      </c>
      <c r="O97" s="171">
        <f t="shared" si="19"/>
        <v>-1588</v>
      </c>
      <c r="Q97" s="101">
        <v>1588</v>
      </c>
    </row>
    <row r="98" spans="5:17">
      <c r="E98" s="396"/>
      <c r="F98" s="12"/>
      <c r="I98" s="11"/>
      <c r="J98" s="146">
        <f t="shared" si="17"/>
        <v>0</v>
      </c>
      <c r="K98" s="146" t="e">
        <f t="shared" si="18"/>
        <v>#DIV/0!</v>
      </c>
      <c r="L98" s="123"/>
      <c r="M98" s="196"/>
      <c r="N98" s="171">
        <f t="shared" si="20"/>
        <v>1600</v>
      </c>
      <c r="O98" s="171">
        <f t="shared" si="19"/>
        <v>-1588</v>
      </c>
      <c r="Q98" s="101">
        <v>1588</v>
      </c>
    </row>
    <row r="99" spans="5:17">
      <c r="E99" s="396"/>
      <c r="F99" s="12"/>
      <c r="I99" s="11"/>
      <c r="J99" s="146">
        <f t="shared" si="17"/>
        <v>0</v>
      </c>
      <c r="K99" s="146" t="e">
        <f t="shared" si="18"/>
        <v>#DIV/0!</v>
      </c>
      <c r="L99" s="123"/>
      <c r="M99" s="196"/>
      <c r="N99" s="171">
        <f t="shared" si="20"/>
        <v>1600</v>
      </c>
      <c r="O99" s="171">
        <f t="shared" si="19"/>
        <v>-1588</v>
      </c>
      <c r="Q99" s="101">
        <v>1588</v>
      </c>
    </row>
    <row r="100" spans="5:17">
      <c r="E100" s="396"/>
      <c r="F100" s="12"/>
      <c r="I100" s="11"/>
      <c r="J100" s="146">
        <f t="shared" si="17"/>
        <v>0</v>
      </c>
      <c r="K100" s="146" t="e">
        <f t="shared" si="18"/>
        <v>#DIV/0!</v>
      </c>
      <c r="L100" s="123"/>
      <c r="M100" s="196"/>
      <c r="N100" s="171">
        <f t="shared" si="20"/>
        <v>1600</v>
      </c>
      <c r="O100" s="171">
        <f t="shared" si="19"/>
        <v>-1588</v>
      </c>
      <c r="Q100" s="101">
        <v>1588</v>
      </c>
    </row>
    <row r="101" spans="5:17">
      <c r="E101" s="396"/>
      <c r="F101" s="12"/>
      <c r="I101" s="11"/>
      <c r="J101" s="146">
        <f t="shared" si="17"/>
        <v>0</v>
      </c>
      <c r="K101" s="146" t="e">
        <f t="shared" si="18"/>
        <v>#DIV/0!</v>
      </c>
      <c r="L101" s="123"/>
      <c r="M101" s="196"/>
      <c r="N101" s="171">
        <f t="shared" si="20"/>
        <v>1600</v>
      </c>
      <c r="O101" s="171">
        <f t="shared" si="19"/>
        <v>-1588</v>
      </c>
      <c r="Q101" s="101">
        <v>1588</v>
      </c>
    </row>
    <row r="102" spans="5:17">
      <c r="E102" s="396"/>
      <c r="F102" s="12"/>
      <c r="I102" s="11"/>
      <c r="J102" s="146">
        <f t="shared" si="17"/>
        <v>0</v>
      </c>
      <c r="K102" s="146" t="e">
        <f t="shared" si="18"/>
        <v>#DIV/0!</v>
      </c>
      <c r="L102" s="123"/>
      <c r="M102" s="196"/>
      <c r="N102" s="171">
        <f t="shared" si="20"/>
        <v>1600</v>
      </c>
      <c r="O102" s="171">
        <f t="shared" si="19"/>
        <v>-1588</v>
      </c>
      <c r="Q102" s="101">
        <v>1588</v>
      </c>
    </row>
    <row r="103" spans="5:17">
      <c r="E103" s="396"/>
      <c r="F103" s="12"/>
      <c r="I103" s="11"/>
      <c r="J103" s="146">
        <f t="shared" si="17"/>
        <v>0</v>
      </c>
      <c r="K103" s="146" t="e">
        <f t="shared" si="18"/>
        <v>#DIV/0!</v>
      </c>
      <c r="L103" s="123"/>
      <c r="M103" s="196"/>
      <c r="N103" s="171">
        <f t="shared" si="20"/>
        <v>1600</v>
      </c>
      <c r="O103" s="171">
        <f t="shared" si="19"/>
        <v>-1588</v>
      </c>
      <c r="Q103" s="101">
        <v>1588</v>
      </c>
    </row>
    <row r="104" spans="5:17">
      <c r="E104" s="396"/>
      <c r="F104" s="12"/>
      <c r="I104" s="11"/>
      <c r="J104" s="146">
        <f t="shared" si="17"/>
        <v>0</v>
      </c>
      <c r="K104" s="146" t="e">
        <f t="shared" si="18"/>
        <v>#DIV/0!</v>
      </c>
      <c r="L104" s="123"/>
      <c r="M104" s="196"/>
      <c r="N104" s="171">
        <f t="shared" si="20"/>
        <v>1600</v>
      </c>
      <c r="O104" s="171">
        <f t="shared" si="19"/>
        <v>-1588</v>
      </c>
      <c r="Q104" s="101">
        <v>1588</v>
      </c>
    </row>
    <row r="105" spans="5:17">
      <c r="E105" s="396"/>
      <c r="F105" s="12"/>
      <c r="I105" s="11"/>
      <c r="J105" s="146">
        <f t="shared" si="17"/>
        <v>0</v>
      </c>
      <c r="K105" s="146" t="e">
        <f t="shared" si="18"/>
        <v>#DIV/0!</v>
      </c>
      <c r="L105" s="123"/>
      <c r="M105" s="196"/>
      <c r="N105" s="171">
        <f t="shared" si="20"/>
        <v>1600</v>
      </c>
      <c r="O105" s="171">
        <f t="shared" si="19"/>
        <v>-1588</v>
      </c>
      <c r="Q105" s="101">
        <v>1588</v>
      </c>
    </row>
    <row r="106" spans="5:17">
      <c r="E106" s="396"/>
      <c r="F106" s="12"/>
      <c r="I106" s="11"/>
      <c r="J106" s="146">
        <f t="shared" si="17"/>
        <v>0</v>
      </c>
      <c r="K106" s="146" t="e">
        <f t="shared" si="18"/>
        <v>#DIV/0!</v>
      </c>
      <c r="L106" s="123"/>
      <c r="M106" s="196"/>
      <c r="N106" s="171">
        <f t="shared" si="20"/>
        <v>1600</v>
      </c>
      <c r="O106" s="171">
        <f t="shared" si="19"/>
        <v>-1588</v>
      </c>
      <c r="Q106" s="101">
        <v>1588</v>
      </c>
    </row>
    <row r="107" spans="5:17">
      <c r="E107" s="396"/>
      <c r="F107" s="12"/>
      <c r="I107" s="11"/>
      <c r="J107" s="146">
        <f t="shared" si="17"/>
        <v>0</v>
      </c>
      <c r="K107" s="146" t="e">
        <f t="shared" si="18"/>
        <v>#DIV/0!</v>
      </c>
      <c r="L107" s="123"/>
      <c r="M107" s="196"/>
      <c r="N107" s="171">
        <f t="shared" si="20"/>
        <v>1600</v>
      </c>
      <c r="O107" s="171">
        <f t="shared" si="19"/>
        <v>-1588</v>
      </c>
      <c r="Q107" s="101">
        <v>1588</v>
      </c>
    </row>
    <row r="108" spans="5:17">
      <c r="E108" s="396"/>
      <c r="F108" s="12"/>
      <c r="I108" s="11"/>
      <c r="J108" s="146">
        <f t="shared" si="17"/>
        <v>0</v>
      </c>
      <c r="K108" s="146" t="e">
        <f t="shared" si="18"/>
        <v>#DIV/0!</v>
      </c>
      <c r="L108" s="123"/>
      <c r="M108" s="196"/>
      <c r="N108" s="171">
        <f t="shared" si="20"/>
        <v>1600</v>
      </c>
      <c r="O108" s="171">
        <f t="shared" si="19"/>
        <v>-1588</v>
      </c>
      <c r="Q108" s="101">
        <v>1588</v>
      </c>
    </row>
    <row r="109" spans="5:17">
      <c r="E109" s="396"/>
      <c r="F109" s="12"/>
      <c r="I109" s="11"/>
      <c r="J109" s="146">
        <f t="shared" ref="J109:J130" si="21">H109-I109</f>
        <v>0</v>
      </c>
      <c r="K109" s="146" t="e">
        <f t="shared" ref="K109:K130" si="22">I109/H109*100</f>
        <v>#DIV/0!</v>
      </c>
      <c r="L109" s="123"/>
      <c r="M109" s="196"/>
      <c r="N109" s="171">
        <f t="shared" si="20"/>
        <v>1600</v>
      </c>
      <c r="O109" s="171">
        <f t="shared" si="19"/>
        <v>-1588</v>
      </c>
      <c r="Q109" s="101">
        <v>1588</v>
      </c>
    </row>
    <row r="110" spans="5:17">
      <c r="E110" s="396"/>
      <c r="F110" s="12"/>
      <c r="I110" s="11"/>
      <c r="J110" s="146">
        <f t="shared" si="21"/>
        <v>0</v>
      </c>
      <c r="K110" s="146" t="e">
        <f t="shared" si="22"/>
        <v>#DIV/0!</v>
      </c>
      <c r="L110" s="123"/>
      <c r="M110" s="196"/>
      <c r="N110" s="171">
        <f t="shared" si="20"/>
        <v>1600</v>
      </c>
      <c r="O110" s="171">
        <f t="shared" si="19"/>
        <v>-1588</v>
      </c>
      <c r="Q110" s="101">
        <v>1588</v>
      </c>
    </row>
    <row r="111" spans="5:17">
      <c r="E111" s="396"/>
      <c r="F111" s="12"/>
      <c r="I111" s="11"/>
      <c r="J111" s="146">
        <f t="shared" si="21"/>
        <v>0</v>
      </c>
      <c r="K111" s="146" t="e">
        <f t="shared" si="22"/>
        <v>#DIV/0!</v>
      </c>
      <c r="L111" s="123"/>
      <c r="M111" s="196"/>
      <c r="N111" s="171">
        <f t="shared" si="20"/>
        <v>1600</v>
      </c>
      <c r="O111" s="171">
        <f t="shared" ref="O111:O130" si="23">M111-Q110</f>
        <v>-1588</v>
      </c>
      <c r="Q111" s="101">
        <v>1588</v>
      </c>
    </row>
    <row r="112" spans="5:17">
      <c r="E112" s="396"/>
      <c r="F112" s="12"/>
      <c r="I112" s="11"/>
      <c r="J112" s="146">
        <f t="shared" si="21"/>
        <v>0</v>
      </c>
      <c r="K112" s="146" t="e">
        <f t="shared" si="22"/>
        <v>#DIV/0!</v>
      </c>
      <c r="L112" s="123"/>
      <c r="M112" s="196"/>
      <c r="N112" s="171">
        <f t="shared" si="20"/>
        <v>1600</v>
      </c>
      <c r="O112" s="171">
        <f t="shared" si="23"/>
        <v>-1588</v>
      </c>
      <c r="Q112" s="101">
        <v>1588</v>
      </c>
    </row>
    <row r="113" spans="5:17">
      <c r="E113" s="396"/>
      <c r="F113" s="12"/>
      <c r="I113" s="11"/>
      <c r="J113" s="146">
        <f t="shared" si="21"/>
        <v>0</v>
      </c>
      <c r="K113" s="146" t="e">
        <f t="shared" si="22"/>
        <v>#DIV/0!</v>
      </c>
      <c r="L113" s="123"/>
      <c r="M113" s="196"/>
      <c r="N113" s="171">
        <f t="shared" si="20"/>
        <v>1600</v>
      </c>
      <c r="O113" s="171">
        <f t="shared" si="23"/>
        <v>-1588</v>
      </c>
      <c r="Q113" s="101">
        <v>1588</v>
      </c>
    </row>
    <row r="114" spans="5:17">
      <c r="E114" s="396"/>
      <c r="F114" s="12"/>
      <c r="I114" s="11"/>
      <c r="J114" s="146">
        <f t="shared" si="21"/>
        <v>0</v>
      </c>
      <c r="K114" s="146" t="e">
        <f t="shared" si="22"/>
        <v>#DIV/0!</v>
      </c>
      <c r="L114" s="123"/>
      <c r="M114" s="196"/>
      <c r="N114" s="171">
        <f t="shared" si="20"/>
        <v>1600</v>
      </c>
      <c r="O114" s="171">
        <f t="shared" si="23"/>
        <v>-1588</v>
      </c>
      <c r="Q114" s="101">
        <v>1588</v>
      </c>
    </row>
    <row r="115" spans="5:17">
      <c r="E115" s="396"/>
      <c r="F115" s="12"/>
      <c r="I115" s="11"/>
      <c r="J115" s="146">
        <f t="shared" si="21"/>
        <v>0</v>
      </c>
      <c r="K115" s="146" t="e">
        <f t="shared" si="22"/>
        <v>#DIV/0!</v>
      </c>
      <c r="L115" s="123"/>
      <c r="M115" s="196"/>
      <c r="N115" s="171">
        <f t="shared" si="20"/>
        <v>1600</v>
      </c>
      <c r="O115" s="171">
        <f t="shared" si="23"/>
        <v>-1588</v>
      </c>
      <c r="Q115" s="101">
        <v>1588</v>
      </c>
    </row>
    <row r="116" spans="5:17">
      <c r="E116" s="396"/>
      <c r="F116" s="12"/>
      <c r="I116" s="11"/>
      <c r="J116" s="146">
        <f t="shared" si="21"/>
        <v>0</v>
      </c>
      <c r="K116" s="146" t="e">
        <f t="shared" si="22"/>
        <v>#DIV/0!</v>
      </c>
      <c r="L116" s="123"/>
      <c r="M116" s="196"/>
      <c r="N116" s="171">
        <f t="shared" si="20"/>
        <v>1600</v>
      </c>
      <c r="O116" s="171">
        <f t="shared" si="23"/>
        <v>-1588</v>
      </c>
      <c r="Q116" s="101">
        <v>1588</v>
      </c>
    </row>
    <row r="117" spans="5:17">
      <c r="E117" s="396"/>
      <c r="F117" s="12"/>
      <c r="I117" s="11"/>
      <c r="J117" s="146">
        <f t="shared" si="21"/>
        <v>0</v>
      </c>
      <c r="K117" s="146" t="e">
        <f t="shared" si="22"/>
        <v>#DIV/0!</v>
      </c>
      <c r="L117" s="123"/>
      <c r="M117" s="196"/>
      <c r="N117" s="171">
        <f t="shared" si="20"/>
        <v>1600</v>
      </c>
      <c r="O117" s="171">
        <f t="shared" si="23"/>
        <v>-1588</v>
      </c>
      <c r="Q117" s="101">
        <v>1588</v>
      </c>
    </row>
    <row r="118" spans="5:17">
      <c r="E118" s="396"/>
      <c r="F118" s="12"/>
      <c r="I118" s="11"/>
      <c r="J118" s="146">
        <f t="shared" si="21"/>
        <v>0</v>
      </c>
      <c r="K118" s="146" t="e">
        <f t="shared" si="22"/>
        <v>#DIV/0!</v>
      </c>
      <c r="L118" s="123"/>
      <c r="M118" s="196"/>
      <c r="N118" s="171">
        <f t="shared" si="20"/>
        <v>1600</v>
      </c>
      <c r="O118" s="171">
        <f t="shared" si="23"/>
        <v>-1588</v>
      </c>
      <c r="Q118" s="101">
        <v>1588</v>
      </c>
    </row>
    <row r="119" spans="5:17">
      <c r="E119" s="396"/>
      <c r="F119" s="12"/>
      <c r="I119" s="11"/>
      <c r="J119" s="146">
        <f t="shared" si="21"/>
        <v>0</v>
      </c>
      <c r="K119" s="146" t="e">
        <f t="shared" si="22"/>
        <v>#DIV/0!</v>
      </c>
      <c r="L119" s="123"/>
      <c r="M119" s="196"/>
      <c r="N119" s="171">
        <f t="shared" si="20"/>
        <v>1600</v>
      </c>
      <c r="O119" s="171">
        <f t="shared" si="23"/>
        <v>-1588</v>
      </c>
      <c r="Q119" s="101">
        <v>1588</v>
      </c>
    </row>
    <row r="120" spans="5:17">
      <c r="E120" s="396"/>
      <c r="F120" s="12"/>
      <c r="I120" s="11"/>
      <c r="J120" s="146">
        <f t="shared" si="21"/>
        <v>0</v>
      </c>
      <c r="K120" s="146" t="e">
        <f t="shared" si="22"/>
        <v>#DIV/0!</v>
      </c>
      <c r="L120" s="123"/>
      <c r="M120" s="196"/>
      <c r="N120" s="171">
        <f t="shared" si="20"/>
        <v>1600</v>
      </c>
      <c r="O120" s="171">
        <f t="shared" si="23"/>
        <v>-1588</v>
      </c>
      <c r="Q120" s="101">
        <v>1588</v>
      </c>
    </row>
    <row r="121" spans="5:17">
      <c r="E121" s="396"/>
      <c r="F121" s="12"/>
      <c r="I121" s="11"/>
      <c r="J121" s="146">
        <f t="shared" si="21"/>
        <v>0</v>
      </c>
      <c r="K121" s="146" t="e">
        <f t="shared" si="22"/>
        <v>#DIV/0!</v>
      </c>
      <c r="L121" s="123"/>
      <c r="M121" s="196"/>
      <c r="N121" s="171">
        <f t="shared" si="20"/>
        <v>1600</v>
      </c>
      <c r="O121" s="171">
        <f t="shared" si="23"/>
        <v>-1588</v>
      </c>
      <c r="Q121" s="101">
        <v>1588</v>
      </c>
    </row>
    <row r="122" spans="5:17">
      <c r="E122" s="396"/>
      <c r="F122" s="12"/>
      <c r="I122" s="11"/>
      <c r="J122" s="146">
        <f t="shared" si="21"/>
        <v>0</v>
      </c>
      <c r="K122" s="146" t="e">
        <f t="shared" si="22"/>
        <v>#DIV/0!</v>
      </c>
      <c r="L122" s="123"/>
      <c r="M122" s="196"/>
      <c r="N122" s="171">
        <f t="shared" si="20"/>
        <v>1600</v>
      </c>
      <c r="O122" s="171">
        <f t="shared" si="23"/>
        <v>-1588</v>
      </c>
      <c r="Q122" s="101">
        <v>1588</v>
      </c>
    </row>
    <row r="123" spans="5:17">
      <c r="E123" s="396"/>
      <c r="F123" s="12"/>
      <c r="I123" s="11"/>
      <c r="J123" s="146">
        <f t="shared" si="21"/>
        <v>0</v>
      </c>
      <c r="K123" s="146" t="e">
        <f t="shared" si="22"/>
        <v>#DIV/0!</v>
      </c>
      <c r="L123" s="123"/>
      <c r="M123" s="196"/>
      <c r="N123" s="171">
        <f t="shared" si="20"/>
        <v>1600</v>
      </c>
      <c r="O123" s="171">
        <f t="shared" si="23"/>
        <v>-1588</v>
      </c>
      <c r="Q123" s="101">
        <v>1588</v>
      </c>
    </row>
    <row r="124" spans="5:17">
      <c r="E124" s="396"/>
      <c r="F124" s="12"/>
      <c r="I124" s="11"/>
      <c r="J124" s="146">
        <f t="shared" si="21"/>
        <v>0</v>
      </c>
      <c r="K124" s="146" t="e">
        <f t="shared" si="22"/>
        <v>#DIV/0!</v>
      </c>
      <c r="L124" s="123"/>
      <c r="M124" s="196"/>
      <c r="N124" s="171">
        <f t="shared" si="20"/>
        <v>1600</v>
      </c>
      <c r="O124" s="171">
        <f t="shared" si="23"/>
        <v>-1588</v>
      </c>
      <c r="Q124" s="101">
        <v>1588</v>
      </c>
    </row>
    <row r="125" spans="5:17">
      <c r="E125" s="396"/>
      <c r="F125" s="12"/>
      <c r="I125" s="11"/>
      <c r="J125" s="146">
        <f t="shared" si="21"/>
        <v>0</v>
      </c>
      <c r="K125" s="146" t="e">
        <f t="shared" si="22"/>
        <v>#DIV/0!</v>
      </c>
      <c r="L125" s="123"/>
      <c r="M125" s="196"/>
      <c r="N125" s="171">
        <f t="shared" si="20"/>
        <v>1600</v>
      </c>
      <c r="O125" s="171">
        <f t="shared" si="23"/>
        <v>-1588</v>
      </c>
      <c r="Q125" s="101">
        <v>1588</v>
      </c>
    </row>
    <row r="126" spans="5:17">
      <c r="E126" s="396"/>
      <c r="F126" s="12"/>
      <c r="I126" s="11"/>
      <c r="J126" s="146">
        <f t="shared" si="21"/>
        <v>0</v>
      </c>
      <c r="K126" s="146" t="e">
        <f t="shared" si="22"/>
        <v>#DIV/0!</v>
      </c>
      <c r="L126" s="123"/>
      <c r="M126" s="196"/>
      <c r="N126" s="171">
        <f t="shared" si="20"/>
        <v>1600</v>
      </c>
      <c r="O126" s="171">
        <f t="shared" si="23"/>
        <v>-1588</v>
      </c>
      <c r="Q126" s="101">
        <v>1588</v>
      </c>
    </row>
    <row r="127" spans="5:17">
      <c r="E127" s="396"/>
      <c r="F127" s="12"/>
      <c r="I127" s="11"/>
      <c r="J127" s="146">
        <f t="shared" si="21"/>
        <v>0</v>
      </c>
      <c r="K127" s="146" t="e">
        <f t="shared" si="22"/>
        <v>#DIV/0!</v>
      </c>
      <c r="L127" s="123"/>
      <c r="M127" s="196"/>
      <c r="N127" s="171">
        <f t="shared" si="20"/>
        <v>1600</v>
      </c>
      <c r="O127" s="171">
        <f t="shared" si="23"/>
        <v>-1588</v>
      </c>
      <c r="Q127" s="101">
        <v>1588</v>
      </c>
    </row>
    <row r="128" spans="5:17">
      <c r="E128" s="396"/>
      <c r="F128" s="12"/>
      <c r="I128" s="11"/>
      <c r="J128" s="146">
        <f t="shared" si="21"/>
        <v>0</v>
      </c>
      <c r="K128" s="146" t="e">
        <f t="shared" si="22"/>
        <v>#DIV/0!</v>
      </c>
      <c r="L128" s="123"/>
      <c r="M128" s="196"/>
      <c r="N128" s="171">
        <f t="shared" si="20"/>
        <v>1600</v>
      </c>
      <c r="O128" s="171">
        <f t="shared" si="23"/>
        <v>-1588</v>
      </c>
      <c r="Q128" s="101">
        <v>1588</v>
      </c>
    </row>
    <row r="129" spans="5:20">
      <c r="E129" s="396"/>
      <c r="F129" s="12"/>
      <c r="I129" s="11"/>
      <c r="J129" s="146">
        <f t="shared" si="21"/>
        <v>0</v>
      </c>
      <c r="K129" s="146" t="e">
        <f t="shared" si="22"/>
        <v>#DIV/0!</v>
      </c>
      <c r="L129" s="123"/>
      <c r="M129" s="196"/>
      <c r="N129" s="171">
        <f t="shared" si="20"/>
        <v>1600</v>
      </c>
      <c r="O129" s="171">
        <f t="shared" si="23"/>
        <v>-1588</v>
      </c>
      <c r="Q129" s="101">
        <v>1588</v>
      </c>
    </row>
    <row r="130" spans="5:20">
      <c r="I130" s="11"/>
      <c r="J130" s="146">
        <f t="shared" si="21"/>
        <v>0</v>
      </c>
      <c r="K130" s="146" t="e">
        <f t="shared" si="22"/>
        <v>#DIV/0!</v>
      </c>
      <c r="L130" s="123"/>
      <c r="M130" s="196"/>
      <c r="N130" s="171">
        <f t="shared" si="20"/>
        <v>1600</v>
      </c>
      <c r="O130" s="171">
        <f t="shared" si="23"/>
        <v>-1588</v>
      </c>
      <c r="T130" s="1"/>
    </row>
    <row r="131" spans="5:20">
      <c r="I131" s="1"/>
      <c r="J131" s="1"/>
      <c r="L131" s="1"/>
      <c r="M131" s="106"/>
    </row>
  </sheetData>
  <mergeCells count="9">
    <mergeCell ref="A8:D8"/>
    <mergeCell ref="A2:B3"/>
    <mergeCell ref="A4:D4"/>
    <mergeCell ref="A5:D5"/>
    <mergeCell ref="A1:D1"/>
    <mergeCell ref="A6:D6"/>
    <mergeCell ref="C2:D2"/>
    <mergeCell ref="C3:D3"/>
    <mergeCell ref="A7:D7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Normal="100" workbookViewId="0">
      <selection activeCell="H13" sqref="H13"/>
    </sheetView>
  </sheetViews>
  <sheetFormatPr defaultRowHeight="13.5" customHeight="1"/>
  <cols>
    <col min="1" max="2" width="9" style="1"/>
    <col min="3" max="3" width="8.125" style="1" customWidth="1"/>
    <col min="4" max="4" width="6" style="1" customWidth="1"/>
    <col min="5" max="5" width="2.625" style="170" customWidth="1"/>
    <col min="6" max="6" width="4.625" style="35" customWidth="1"/>
    <col min="7" max="7" width="4.875" style="35" customWidth="1"/>
    <col min="8" max="8" width="4.75" style="35" customWidth="1"/>
    <col min="9" max="9" width="4.875" style="35" customWidth="1"/>
    <col min="10" max="10" width="1.125" style="1" customWidth="1"/>
    <col min="11" max="11" width="10.125" style="77" customWidth="1"/>
    <col min="12" max="12" width="3.875" style="1" customWidth="1"/>
    <col min="13" max="14" width="3.875" style="77" customWidth="1"/>
    <col min="15" max="15" width="4.75" style="1" customWidth="1"/>
    <col min="16" max="17" width="3.875" style="1" customWidth="1"/>
    <col min="18" max="16384" width="9" style="1"/>
  </cols>
  <sheetData>
    <row r="1" spans="1:15" ht="13.5" customHeight="1">
      <c r="A1" s="465" t="s">
        <v>66</v>
      </c>
      <c r="B1" s="465"/>
      <c r="C1" s="465"/>
      <c r="E1" s="168"/>
      <c r="F1" s="33"/>
      <c r="G1" s="33"/>
      <c r="H1" s="33"/>
      <c r="I1" s="33"/>
    </row>
    <row r="2" spans="1:15" ht="13.5" customHeight="1">
      <c r="A2" s="465"/>
      <c r="B2" s="465"/>
      <c r="C2" s="465"/>
      <c r="E2" s="169"/>
      <c r="F2" s="34"/>
      <c r="G2" s="34"/>
      <c r="H2" s="34"/>
      <c r="I2" s="34"/>
      <c r="K2" s="384" t="s">
        <v>874</v>
      </c>
      <c r="L2" s="287">
        <v>80</v>
      </c>
      <c r="M2" s="393">
        <v>178</v>
      </c>
      <c r="N2" s="393">
        <f t="shared" ref="N2:N11" si="0">M2-L2</f>
        <v>98</v>
      </c>
      <c r="O2" s="385" t="s">
        <v>405</v>
      </c>
    </row>
    <row r="3" spans="1:15" ht="13.5" customHeight="1">
      <c r="A3" s="466" t="s">
        <v>54</v>
      </c>
      <c r="B3" s="466"/>
      <c r="C3" s="2" t="s">
        <v>327</v>
      </c>
      <c r="D3" s="12" t="s">
        <v>123</v>
      </c>
      <c r="E3" s="22">
        <v>1</v>
      </c>
      <c r="F3" s="140">
        <v>1320</v>
      </c>
      <c r="G3" s="110">
        <v>1204</v>
      </c>
      <c r="H3" s="78">
        <f t="shared" ref="H3:H14" si="1">G3/F3*100</f>
        <v>91.212121212121218</v>
      </c>
      <c r="I3" s="77">
        <f t="shared" ref="I3:I14" si="2">F3-G3</f>
        <v>116</v>
      </c>
      <c r="J3" s="8"/>
      <c r="K3" s="384" t="s">
        <v>901</v>
      </c>
      <c r="L3" s="287">
        <v>54</v>
      </c>
      <c r="M3" s="393">
        <v>176</v>
      </c>
      <c r="N3" s="393">
        <f t="shared" si="0"/>
        <v>122</v>
      </c>
      <c r="O3" s="385" t="s">
        <v>405</v>
      </c>
    </row>
    <row r="4" spans="1:15" ht="13.5" customHeight="1">
      <c r="A4" s="467"/>
      <c r="B4" s="467"/>
      <c r="C4" s="2" t="s">
        <v>935</v>
      </c>
      <c r="D4" s="12" t="s">
        <v>124</v>
      </c>
      <c r="E4" s="22">
        <v>2</v>
      </c>
      <c r="F4" s="140">
        <v>1450</v>
      </c>
      <c r="G4" s="110">
        <v>1316</v>
      </c>
      <c r="H4" s="78">
        <f t="shared" si="1"/>
        <v>90.758620689655174</v>
      </c>
      <c r="I4" s="77">
        <f t="shared" si="2"/>
        <v>134</v>
      </c>
      <c r="K4" s="386" t="s">
        <v>861</v>
      </c>
      <c r="L4" s="11"/>
      <c r="M4" s="394">
        <v>172</v>
      </c>
      <c r="N4" s="393">
        <f t="shared" si="0"/>
        <v>172</v>
      </c>
      <c r="O4" s="388" t="s">
        <v>405</v>
      </c>
    </row>
    <row r="5" spans="1:15" ht="13.5" customHeight="1">
      <c r="D5" s="12" t="s">
        <v>125</v>
      </c>
      <c r="E5" s="22">
        <v>3</v>
      </c>
      <c r="F5" s="140">
        <v>1550</v>
      </c>
      <c r="G5" s="136">
        <v>1550</v>
      </c>
      <c r="H5" s="78">
        <f t="shared" si="1"/>
        <v>100</v>
      </c>
      <c r="I5" s="135">
        <f t="shared" si="2"/>
        <v>0</v>
      </c>
      <c r="K5" s="384" t="s">
        <v>875</v>
      </c>
      <c r="L5" s="287">
        <v>61</v>
      </c>
      <c r="M5" s="393">
        <v>168</v>
      </c>
      <c r="N5" s="393">
        <f t="shared" si="0"/>
        <v>107</v>
      </c>
      <c r="O5" s="385" t="s">
        <v>405</v>
      </c>
    </row>
    <row r="6" spans="1:15" ht="13.5" customHeight="1">
      <c r="A6" s="79">
        <v>1579</v>
      </c>
      <c r="B6" s="79" t="s">
        <v>923</v>
      </c>
      <c r="C6" s="2"/>
      <c r="D6" s="12" t="s">
        <v>126</v>
      </c>
      <c r="E6" s="22">
        <v>4</v>
      </c>
      <c r="F6" s="140">
        <v>1160</v>
      </c>
      <c r="G6" s="110">
        <v>1090</v>
      </c>
      <c r="H6" s="78">
        <f t="shared" si="1"/>
        <v>93.965517241379317</v>
      </c>
      <c r="I6" s="77">
        <f t="shared" si="2"/>
        <v>70</v>
      </c>
      <c r="K6" s="384" t="s">
        <v>872</v>
      </c>
      <c r="L6" s="287">
        <v>59</v>
      </c>
      <c r="M6" s="393">
        <v>154</v>
      </c>
      <c r="N6" s="393">
        <f t="shared" si="0"/>
        <v>95</v>
      </c>
      <c r="O6" s="385" t="s">
        <v>49</v>
      </c>
    </row>
    <row r="7" spans="1:15" ht="13.5" customHeight="1">
      <c r="A7" s="2">
        <v>42</v>
      </c>
      <c r="B7" s="2">
        <v>0</v>
      </c>
      <c r="C7" s="78">
        <f>A7-B7</f>
        <v>42</v>
      </c>
      <c r="D7" s="12" t="s">
        <v>127</v>
      </c>
      <c r="E7" s="22">
        <v>5</v>
      </c>
      <c r="F7" s="140">
        <v>1550</v>
      </c>
      <c r="G7" s="13">
        <v>1448</v>
      </c>
      <c r="H7" s="78">
        <f t="shared" si="1"/>
        <v>93.41935483870968</v>
      </c>
      <c r="I7" s="77">
        <f t="shared" si="2"/>
        <v>102</v>
      </c>
      <c r="K7" s="384" t="s">
        <v>879</v>
      </c>
      <c r="L7" s="287">
        <v>137</v>
      </c>
      <c r="M7" s="393">
        <v>138</v>
      </c>
      <c r="N7" s="393">
        <f t="shared" si="0"/>
        <v>1</v>
      </c>
      <c r="O7" s="385" t="s">
        <v>405</v>
      </c>
    </row>
    <row r="8" spans="1:15" ht="13.5" customHeight="1">
      <c r="A8" s="2"/>
      <c r="B8" s="79" t="s">
        <v>922</v>
      </c>
      <c r="C8" s="2"/>
      <c r="D8" s="12" t="s">
        <v>128</v>
      </c>
      <c r="E8" s="22">
        <v>6</v>
      </c>
      <c r="F8" s="140">
        <v>190</v>
      </c>
      <c r="G8" s="136">
        <v>190</v>
      </c>
      <c r="H8" s="78">
        <f t="shared" si="1"/>
        <v>100</v>
      </c>
      <c r="I8" s="135">
        <f t="shared" si="2"/>
        <v>0</v>
      </c>
      <c r="K8" s="384" t="s">
        <v>863</v>
      </c>
      <c r="L8" s="287">
        <v>49</v>
      </c>
      <c r="M8" s="393">
        <v>136</v>
      </c>
      <c r="N8" s="393">
        <f t="shared" si="0"/>
        <v>87</v>
      </c>
      <c r="O8" s="385" t="s">
        <v>405</v>
      </c>
    </row>
    <row r="9" spans="1:15" ht="13.5" customHeight="1">
      <c r="A9" s="2">
        <v>39</v>
      </c>
      <c r="B9" s="2">
        <v>1</v>
      </c>
      <c r="C9" s="78">
        <f>C7+B9</f>
        <v>43</v>
      </c>
      <c r="D9" s="12" t="s">
        <v>129</v>
      </c>
      <c r="E9" s="22">
        <v>7</v>
      </c>
      <c r="F9" s="140">
        <v>550</v>
      </c>
      <c r="G9" s="136">
        <v>550</v>
      </c>
      <c r="H9" s="78">
        <f t="shared" si="1"/>
        <v>100</v>
      </c>
      <c r="I9" s="135">
        <f t="shared" si="2"/>
        <v>0</v>
      </c>
      <c r="K9" s="384" t="s">
        <v>898</v>
      </c>
      <c r="L9" s="287">
        <v>42</v>
      </c>
      <c r="M9" s="409">
        <v>130</v>
      </c>
      <c r="N9" s="393">
        <f t="shared" si="0"/>
        <v>88</v>
      </c>
      <c r="O9" s="385" t="s">
        <v>405</v>
      </c>
    </row>
    <row r="10" spans="1:15" ht="13.5" customHeight="1">
      <c r="B10" s="79" t="s">
        <v>925</v>
      </c>
      <c r="C10" s="2" t="s">
        <v>292</v>
      </c>
      <c r="D10" s="12" t="s">
        <v>130</v>
      </c>
      <c r="E10" s="22">
        <v>8</v>
      </c>
      <c r="F10" s="140">
        <v>1600</v>
      </c>
      <c r="G10" s="13">
        <v>1455</v>
      </c>
      <c r="H10" s="78">
        <f t="shared" si="1"/>
        <v>90.9375</v>
      </c>
      <c r="I10" s="77">
        <f t="shared" si="2"/>
        <v>145</v>
      </c>
      <c r="K10" s="384" t="s">
        <v>906</v>
      </c>
      <c r="L10" s="287">
        <v>45</v>
      </c>
      <c r="M10" s="393">
        <v>112</v>
      </c>
      <c r="N10" s="393">
        <f t="shared" si="0"/>
        <v>67</v>
      </c>
      <c r="O10" s="385" t="s">
        <v>49</v>
      </c>
    </row>
    <row r="11" spans="1:15" ht="13.5" customHeight="1">
      <c r="A11" s="77">
        <f>C9-A9</f>
        <v>4</v>
      </c>
      <c r="B11" s="2">
        <v>12</v>
      </c>
      <c r="C11" s="78">
        <f>C9/B11</f>
        <v>3.5833333333333335</v>
      </c>
      <c r="D11" s="12" t="s">
        <v>131</v>
      </c>
      <c r="E11" s="22">
        <v>9</v>
      </c>
      <c r="F11" s="140">
        <v>2350</v>
      </c>
      <c r="G11" s="136">
        <v>2350</v>
      </c>
      <c r="H11" s="78">
        <f t="shared" si="1"/>
        <v>100</v>
      </c>
      <c r="I11" s="135">
        <f t="shared" si="2"/>
        <v>0</v>
      </c>
      <c r="K11" s="296" t="s">
        <v>893</v>
      </c>
      <c r="L11" s="295">
        <v>112</v>
      </c>
      <c r="M11" s="410">
        <v>112</v>
      </c>
      <c r="N11" s="295">
        <f t="shared" si="0"/>
        <v>0</v>
      </c>
      <c r="O11" s="295" t="s">
        <v>405</v>
      </c>
    </row>
    <row r="12" spans="1:15" ht="13.5" customHeight="1">
      <c r="A12" s="77"/>
      <c r="D12" s="139" t="s">
        <v>397</v>
      </c>
      <c r="E12" s="22">
        <v>10</v>
      </c>
      <c r="F12" s="140">
        <v>2100</v>
      </c>
      <c r="G12" s="13">
        <v>2014</v>
      </c>
      <c r="H12" s="78">
        <f t="shared" si="1"/>
        <v>95.904761904761898</v>
      </c>
      <c r="I12" s="77">
        <f t="shared" si="2"/>
        <v>86</v>
      </c>
      <c r="K12" s="384" t="s">
        <v>883</v>
      </c>
      <c r="L12" s="287">
        <v>58</v>
      </c>
      <c r="M12" s="409">
        <v>110</v>
      </c>
      <c r="N12" s="393">
        <f t="shared" ref="N12:N20" si="3">M12-L12</f>
        <v>52</v>
      </c>
      <c r="O12" s="385" t="s">
        <v>49</v>
      </c>
    </row>
    <row r="13" spans="1:15" ht="13.5" customHeight="1">
      <c r="A13" s="79" t="s">
        <v>294</v>
      </c>
      <c r="B13" s="94" t="s">
        <v>293</v>
      </c>
      <c r="C13" s="79" t="s">
        <v>295</v>
      </c>
      <c r="D13" s="139" t="s">
        <v>398</v>
      </c>
      <c r="E13" s="22">
        <v>11</v>
      </c>
      <c r="F13" s="140">
        <v>950</v>
      </c>
      <c r="G13" s="136">
        <v>950</v>
      </c>
      <c r="H13" s="78">
        <f t="shared" si="1"/>
        <v>100</v>
      </c>
      <c r="I13" s="135">
        <f t="shared" si="2"/>
        <v>0</v>
      </c>
      <c r="J13" s="77"/>
      <c r="K13" s="384" t="s">
        <v>877</v>
      </c>
      <c r="L13" s="287">
        <v>41</v>
      </c>
      <c r="M13" s="409">
        <v>108</v>
      </c>
      <c r="N13" s="393">
        <f>M13-L13</f>
        <v>67</v>
      </c>
      <c r="O13" s="385" t="s">
        <v>49</v>
      </c>
    </row>
    <row r="14" spans="1:15" ht="13.5" customHeight="1">
      <c r="A14" s="2">
        <v>19</v>
      </c>
      <c r="B14" s="2">
        <v>23</v>
      </c>
      <c r="C14" s="2"/>
      <c r="D14" s="139" t="s">
        <v>399</v>
      </c>
      <c r="E14" s="22">
        <v>12</v>
      </c>
      <c r="F14" s="140">
        <v>2270</v>
      </c>
      <c r="G14" s="13">
        <v>2160</v>
      </c>
      <c r="H14" s="78">
        <f t="shared" si="1"/>
        <v>95.154185022026425</v>
      </c>
      <c r="I14" s="77">
        <f t="shared" si="2"/>
        <v>110</v>
      </c>
      <c r="J14" s="77"/>
      <c r="K14" s="384" t="s">
        <v>891</v>
      </c>
      <c r="L14" s="287">
        <v>41</v>
      </c>
      <c r="M14" s="409">
        <v>98</v>
      </c>
      <c r="N14" s="393">
        <f t="shared" si="3"/>
        <v>57</v>
      </c>
      <c r="O14" s="385" t="s">
        <v>49</v>
      </c>
    </row>
    <row r="15" spans="1:15" ht="13.5" customHeight="1">
      <c r="A15" s="78">
        <f>A14*100</f>
        <v>1900</v>
      </c>
      <c r="B15" s="78">
        <f>B14*75</f>
        <v>1725</v>
      </c>
      <c r="C15" s="78">
        <f>A15+B15</f>
        <v>3625</v>
      </c>
      <c r="D15" s="474" t="s">
        <v>1024</v>
      </c>
      <c r="E15" s="475"/>
      <c r="F15" s="475"/>
      <c r="G15" s="475"/>
      <c r="H15" s="475"/>
      <c r="I15" s="475"/>
      <c r="K15" s="384" t="s">
        <v>892</v>
      </c>
      <c r="L15" s="287">
        <v>29</v>
      </c>
      <c r="M15" s="393">
        <v>94</v>
      </c>
      <c r="N15" s="393">
        <f>M15-L15</f>
        <v>65</v>
      </c>
      <c r="O15" s="385" t="s">
        <v>49</v>
      </c>
    </row>
    <row r="16" spans="1:15" ht="13.5" customHeight="1">
      <c r="A16" s="79" t="s">
        <v>296</v>
      </c>
      <c r="B16" s="79"/>
      <c r="C16" s="79"/>
      <c r="D16" s="474" t="s">
        <v>1025</v>
      </c>
      <c r="E16" s="475"/>
      <c r="F16" s="475"/>
      <c r="G16" s="475"/>
      <c r="H16" s="475"/>
      <c r="I16" s="475"/>
      <c r="K16" s="384" t="s">
        <v>873</v>
      </c>
      <c r="L16" s="287">
        <v>43</v>
      </c>
      <c r="M16" s="393">
        <v>94</v>
      </c>
      <c r="N16" s="393">
        <f>M16-L16</f>
        <v>51</v>
      </c>
      <c r="O16" s="385" t="s">
        <v>49</v>
      </c>
    </row>
    <row r="17" spans="1:15" ht="13.5" customHeight="1">
      <c r="A17" s="2">
        <v>1</v>
      </c>
      <c r="B17" s="2">
        <v>0</v>
      </c>
      <c r="C17" s="2"/>
      <c r="D17" s="474" t="s">
        <v>1026</v>
      </c>
      <c r="E17" s="475"/>
      <c r="F17" s="475"/>
      <c r="G17" s="475"/>
      <c r="H17" s="475"/>
      <c r="I17" s="475"/>
      <c r="K17" s="384" t="s">
        <v>881</v>
      </c>
      <c r="L17" s="287">
        <v>47</v>
      </c>
      <c r="M17" s="409">
        <v>94</v>
      </c>
      <c r="N17" s="393">
        <f>M17-L17</f>
        <v>47</v>
      </c>
      <c r="O17" s="385" t="s">
        <v>405</v>
      </c>
    </row>
    <row r="18" spans="1:15" ht="13.5" customHeight="1">
      <c r="A18" s="78">
        <f>A17*100</f>
        <v>100</v>
      </c>
      <c r="B18" s="78">
        <f>B17*75</f>
        <v>0</v>
      </c>
      <c r="C18" s="78">
        <f>C15+A18+B18</f>
        <v>3725</v>
      </c>
      <c r="D18" s="474" t="s">
        <v>1027</v>
      </c>
      <c r="E18" s="475"/>
      <c r="F18" s="475"/>
      <c r="G18" s="475"/>
      <c r="H18" s="475"/>
      <c r="I18" s="475"/>
      <c r="K18" s="384" t="s">
        <v>889</v>
      </c>
      <c r="L18" s="287">
        <v>49</v>
      </c>
      <c r="M18" s="409">
        <v>86</v>
      </c>
      <c r="N18" s="393">
        <f t="shared" si="3"/>
        <v>37</v>
      </c>
      <c r="O18" s="385" t="s">
        <v>49</v>
      </c>
    </row>
    <row r="19" spans="1:15" ht="13.5" customHeight="1">
      <c r="D19" s="474" t="s">
        <v>1028</v>
      </c>
      <c r="E19" s="475"/>
      <c r="F19" s="475"/>
      <c r="G19" s="475"/>
      <c r="H19" s="475"/>
      <c r="I19" s="475"/>
      <c r="K19" s="384" t="s">
        <v>870</v>
      </c>
      <c r="L19" s="287">
        <v>26</v>
      </c>
      <c r="M19" s="393">
        <v>80</v>
      </c>
      <c r="N19" s="393">
        <f>M19-L19</f>
        <v>54</v>
      </c>
      <c r="O19" s="385" t="s">
        <v>49</v>
      </c>
    </row>
    <row r="20" spans="1:15" ht="13.5" customHeight="1">
      <c r="D20" s="474" t="s">
        <v>1029</v>
      </c>
      <c r="E20" s="475"/>
      <c r="F20" s="475"/>
      <c r="G20" s="475"/>
      <c r="H20" s="475"/>
      <c r="I20" s="475"/>
      <c r="K20" s="384" t="s">
        <v>862</v>
      </c>
      <c r="L20" s="287">
        <v>27</v>
      </c>
      <c r="M20" s="393">
        <v>60</v>
      </c>
      <c r="N20" s="393">
        <f t="shared" si="3"/>
        <v>33</v>
      </c>
      <c r="O20" s="385" t="s">
        <v>405</v>
      </c>
    </row>
    <row r="21" spans="1:15" ht="13.5" customHeight="1">
      <c r="F21" s="32"/>
      <c r="G21" s="32"/>
      <c r="H21" s="32"/>
      <c r="I21" s="32"/>
    </row>
    <row r="22" spans="1:15" ht="13.5" customHeight="1">
      <c r="F22" s="32"/>
      <c r="G22" s="32"/>
      <c r="H22" s="32"/>
      <c r="I22" s="32"/>
    </row>
    <row r="23" spans="1:15" ht="13.5" customHeight="1">
      <c r="F23" s="32"/>
      <c r="G23" s="32"/>
      <c r="H23" s="32"/>
      <c r="I23" s="32"/>
    </row>
    <row r="24" spans="1:15" ht="13.5" customHeight="1">
      <c r="F24" s="32"/>
      <c r="G24" s="32"/>
      <c r="H24" s="32"/>
      <c r="I24" s="32"/>
    </row>
    <row r="25" spans="1:15" ht="13.5" customHeight="1">
      <c r="F25" s="32"/>
      <c r="G25" s="32"/>
      <c r="H25" s="32"/>
      <c r="I25" s="32"/>
    </row>
    <row r="26" spans="1:15" ht="13.5" customHeight="1">
      <c r="F26" s="32"/>
    </row>
    <row r="27" spans="1:15" ht="13.5" customHeight="1">
      <c r="F27" s="32"/>
    </row>
    <row r="28" spans="1:15" ht="13.5" customHeight="1">
      <c r="F28" s="32"/>
    </row>
  </sheetData>
  <mergeCells count="8">
    <mergeCell ref="D18:I18"/>
    <mergeCell ref="D19:I19"/>
    <mergeCell ref="D20:I20"/>
    <mergeCell ref="A1:C2"/>
    <mergeCell ref="A3:B4"/>
    <mergeCell ref="D15:I15"/>
    <mergeCell ref="D16:I16"/>
    <mergeCell ref="D17:I17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Normal="100" workbookViewId="0">
      <selection activeCell="P13" sqref="P13"/>
    </sheetView>
  </sheetViews>
  <sheetFormatPr defaultRowHeight="13.5" customHeight="1"/>
  <cols>
    <col min="1" max="1" width="5.75" style="1" customWidth="1"/>
    <col min="2" max="2" width="5.5" style="1" customWidth="1"/>
    <col min="3" max="3" width="6.5" style="1" customWidth="1"/>
    <col min="4" max="4" width="5.875" style="1" customWidth="1"/>
    <col min="5" max="5" width="2.375" style="170" customWidth="1"/>
    <col min="6" max="6" width="4.75" style="1" customWidth="1"/>
    <col min="7" max="7" width="4.875" style="1" customWidth="1"/>
    <col min="8" max="8" width="4.625" style="1" customWidth="1"/>
    <col min="9" max="9" width="4" style="1" customWidth="1"/>
    <col min="10" max="10" width="1.375" style="77" customWidth="1"/>
    <col min="11" max="11" width="10.25" style="1" customWidth="1"/>
    <col min="12" max="12" width="3.875" customWidth="1"/>
    <col min="13" max="15" width="3.875" style="1" customWidth="1"/>
    <col min="16" max="18" width="5.5" style="1" customWidth="1"/>
    <col min="19" max="16384" width="9" style="1"/>
  </cols>
  <sheetData>
    <row r="1" spans="1:15" ht="13.5" customHeight="1">
      <c r="A1" s="489" t="s">
        <v>68</v>
      </c>
      <c r="B1" s="490"/>
      <c r="C1" s="491"/>
      <c r="E1" s="169"/>
      <c r="G1" s="77" t="s">
        <v>452</v>
      </c>
      <c r="I1" s="77" t="s">
        <v>453</v>
      </c>
      <c r="M1" s="77"/>
    </row>
    <row r="2" spans="1:15" ht="13.5" customHeight="1">
      <c r="A2" s="492"/>
      <c r="B2" s="493"/>
      <c r="C2" s="494"/>
      <c r="D2" s="12" t="s">
        <v>70</v>
      </c>
      <c r="E2" s="22">
        <v>1</v>
      </c>
      <c r="F2" s="135">
        <v>800</v>
      </c>
      <c r="G2" s="135">
        <v>800</v>
      </c>
      <c r="H2" s="78">
        <f t="shared" ref="H2:H17" si="0">G2/F2*100</f>
        <v>100</v>
      </c>
      <c r="I2" s="135">
        <f t="shared" ref="I2:I17" si="1">F2-G2</f>
        <v>0</v>
      </c>
      <c r="K2" s="384" t="s">
        <v>693</v>
      </c>
      <c r="L2" s="2">
        <v>106</v>
      </c>
      <c r="M2" s="2">
        <v>184</v>
      </c>
      <c r="N2" s="2">
        <f t="shared" ref="N2:N29" si="2">M2-L2</f>
        <v>78</v>
      </c>
      <c r="O2" s="404" t="s">
        <v>405</v>
      </c>
    </row>
    <row r="3" spans="1:15" ht="13.5" customHeight="1">
      <c r="A3" s="466" t="s">
        <v>54</v>
      </c>
      <c r="B3" s="466"/>
      <c r="C3" s="2" t="s">
        <v>327</v>
      </c>
      <c r="D3" s="12" t="s">
        <v>71</v>
      </c>
      <c r="E3" s="22">
        <v>2</v>
      </c>
      <c r="F3" s="135">
        <v>2390</v>
      </c>
      <c r="G3" s="1">
        <v>2268</v>
      </c>
      <c r="H3" s="78">
        <f t="shared" si="0"/>
        <v>94.895397489539747</v>
      </c>
      <c r="I3" s="8">
        <f t="shared" si="1"/>
        <v>122</v>
      </c>
      <c r="K3" s="384" t="s">
        <v>704</v>
      </c>
      <c r="L3" s="2">
        <v>56</v>
      </c>
      <c r="M3" s="2">
        <v>174</v>
      </c>
      <c r="N3" s="2">
        <f t="shared" si="2"/>
        <v>118</v>
      </c>
      <c r="O3" s="404" t="s">
        <v>405</v>
      </c>
    </row>
    <row r="4" spans="1:15" ht="13.5" customHeight="1">
      <c r="A4" s="467"/>
      <c r="B4" s="467"/>
      <c r="C4" s="300" t="s">
        <v>926</v>
      </c>
      <c r="D4" s="12" t="s">
        <v>72</v>
      </c>
      <c r="E4" s="22">
        <v>3</v>
      </c>
      <c r="F4" s="135">
        <v>2500</v>
      </c>
      <c r="G4" s="1">
        <v>2333</v>
      </c>
      <c r="H4" s="78">
        <f t="shared" si="0"/>
        <v>93.320000000000007</v>
      </c>
      <c r="I4" s="8">
        <f t="shared" si="1"/>
        <v>167</v>
      </c>
      <c r="K4" s="384" t="s">
        <v>675</v>
      </c>
      <c r="L4" s="2">
        <v>77</v>
      </c>
      <c r="M4" s="2">
        <v>166</v>
      </c>
      <c r="N4" s="2">
        <f t="shared" si="2"/>
        <v>89</v>
      </c>
      <c r="O4" s="404" t="s">
        <v>405</v>
      </c>
    </row>
    <row r="5" spans="1:15" ht="13.5" customHeight="1">
      <c r="A5" s="79">
        <v>1579</v>
      </c>
      <c r="B5" s="79" t="s">
        <v>923</v>
      </c>
      <c r="C5" s="2"/>
      <c r="D5" s="12" t="s">
        <v>73</v>
      </c>
      <c r="E5" s="22">
        <v>4</v>
      </c>
      <c r="F5" s="135">
        <v>2500</v>
      </c>
      <c r="G5" s="1">
        <v>2359</v>
      </c>
      <c r="H5" s="78">
        <f t="shared" si="0"/>
        <v>94.36</v>
      </c>
      <c r="I5" s="8">
        <f t="shared" si="1"/>
        <v>141</v>
      </c>
      <c r="K5" s="384" t="s">
        <v>685</v>
      </c>
      <c r="L5" s="2">
        <v>156</v>
      </c>
      <c r="M5" s="2">
        <v>162</v>
      </c>
      <c r="N5" s="2">
        <f t="shared" si="2"/>
        <v>6</v>
      </c>
      <c r="O5" s="404" t="s">
        <v>405</v>
      </c>
    </row>
    <row r="6" spans="1:15" ht="13.5" customHeight="1">
      <c r="A6" s="2">
        <v>133</v>
      </c>
      <c r="B6" s="2">
        <v>1</v>
      </c>
      <c r="C6" s="78">
        <f>A6-B6</f>
        <v>132</v>
      </c>
      <c r="D6" s="12" t="s">
        <v>74</v>
      </c>
      <c r="E6" s="22">
        <v>5</v>
      </c>
      <c r="F6" s="135">
        <v>2500</v>
      </c>
      <c r="G6" s="1">
        <v>2446</v>
      </c>
      <c r="H6" s="78">
        <f t="shared" si="0"/>
        <v>97.84</v>
      </c>
      <c r="I6" s="8">
        <f t="shared" si="1"/>
        <v>54</v>
      </c>
      <c r="K6" s="384" t="s">
        <v>663</v>
      </c>
      <c r="L6" s="2">
        <v>69</v>
      </c>
      <c r="M6" s="2">
        <v>158</v>
      </c>
      <c r="N6" s="2">
        <f t="shared" si="2"/>
        <v>89</v>
      </c>
      <c r="O6" s="404" t="s">
        <v>405</v>
      </c>
    </row>
    <row r="7" spans="1:15" ht="13.5" customHeight="1">
      <c r="A7" s="2"/>
      <c r="B7" s="79" t="s">
        <v>922</v>
      </c>
      <c r="C7" s="2"/>
      <c r="D7" s="12" t="s">
        <v>75</v>
      </c>
      <c r="E7" s="22">
        <v>6</v>
      </c>
      <c r="F7" s="135">
        <v>1970</v>
      </c>
      <c r="G7" s="1">
        <v>1799</v>
      </c>
      <c r="H7" s="78">
        <f t="shared" si="0"/>
        <v>91.319796954314725</v>
      </c>
      <c r="I7" s="8">
        <f t="shared" si="1"/>
        <v>171</v>
      </c>
      <c r="K7" s="384" t="s">
        <v>684</v>
      </c>
      <c r="L7" s="2">
        <v>39</v>
      </c>
      <c r="M7" s="2">
        <v>148</v>
      </c>
      <c r="N7" s="2">
        <f t="shared" si="2"/>
        <v>109</v>
      </c>
      <c r="O7" s="404" t="s">
        <v>405</v>
      </c>
    </row>
    <row r="8" spans="1:15" ht="13.5" customHeight="1">
      <c r="A8" s="2">
        <f>B10*3+3</f>
        <v>87</v>
      </c>
      <c r="B8" s="2">
        <v>1</v>
      </c>
      <c r="C8" s="78">
        <f>C6+B8</f>
        <v>133</v>
      </c>
      <c r="D8" s="12" t="s">
        <v>76</v>
      </c>
      <c r="E8" s="22">
        <v>7</v>
      </c>
      <c r="F8" s="135">
        <v>1660</v>
      </c>
      <c r="G8" s="1">
        <v>1516</v>
      </c>
      <c r="H8" s="78">
        <f t="shared" si="0"/>
        <v>91.325301204819283</v>
      </c>
      <c r="I8" s="8">
        <f t="shared" si="1"/>
        <v>144</v>
      </c>
      <c r="K8" s="384" t="s">
        <v>638</v>
      </c>
      <c r="L8" s="2">
        <v>59</v>
      </c>
      <c r="M8" s="2">
        <v>140</v>
      </c>
      <c r="N8" s="2">
        <f t="shared" si="2"/>
        <v>81</v>
      </c>
      <c r="O8" s="404" t="s">
        <v>49</v>
      </c>
    </row>
    <row r="9" spans="1:15" ht="13.5" customHeight="1">
      <c r="A9" s="77"/>
      <c r="B9" s="79" t="s">
        <v>925</v>
      </c>
      <c r="C9" s="2" t="s">
        <v>924</v>
      </c>
      <c r="D9" s="12" t="s">
        <v>77</v>
      </c>
      <c r="E9" s="22">
        <v>8</v>
      </c>
      <c r="F9" s="135">
        <v>2500</v>
      </c>
      <c r="G9" s="135">
        <v>2500</v>
      </c>
      <c r="H9" s="78">
        <f t="shared" si="0"/>
        <v>100</v>
      </c>
      <c r="I9" s="135">
        <f t="shared" si="1"/>
        <v>0</v>
      </c>
      <c r="K9" s="384" t="s">
        <v>630</v>
      </c>
      <c r="L9" s="2">
        <v>57</v>
      </c>
      <c r="M9" s="2">
        <v>136</v>
      </c>
      <c r="N9" s="2">
        <f t="shared" si="2"/>
        <v>79</v>
      </c>
      <c r="O9" s="404" t="s">
        <v>405</v>
      </c>
    </row>
    <row r="10" spans="1:15" ht="13.5" customHeight="1">
      <c r="A10" s="77">
        <f>C8-A8</f>
        <v>46</v>
      </c>
      <c r="B10" s="2">
        <v>28</v>
      </c>
      <c r="C10" s="78">
        <f>C8/B10</f>
        <v>4.75</v>
      </c>
      <c r="D10" s="12" t="s">
        <v>78</v>
      </c>
      <c r="E10" s="22">
        <v>9</v>
      </c>
      <c r="F10" s="135">
        <v>1030</v>
      </c>
      <c r="G10" s="1">
        <v>886</v>
      </c>
      <c r="H10" s="78">
        <f t="shared" si="0"/>
        <v>86.019417475728162</v>
      </c>
      <c r="I10" s="77">
        <f t="shared" si="1"/>
        <v>144</v>
      </c>
      <c r="K10" s="384" t="s">
        <v>642</v>
      </c>
      <c r="L10" s="2"/>
      <c r="M10" s="2">
        <v>136</v>
      </c>
      <c r="N10" s="2">
        <f t="shared" si="2"/>
        <v>136</v>
      </c>
      <c r="O10" s="404" t="s">
        <v>405</v>
      </c>
    </row>
    <row r="11" spans="1:15" ht="13.5" customHeight="1">
      <c r="A11" s="77"/>
      <c r="D11" s="12" t="s">
        <v>79</v>
      </c>
      <c r="E11" s="22">
        <v>10</v>
      </c>
      <c r="F11" s="135">
        <v>1790</v>
      </c>
      <c r="G11" s="1">
        <v>1620</v>
      </c>
      <c r="H11" s="78">
        <f t="shared" si="0"/>
        <v>90.502793296089393</v>
      </c>
      <c r="I11" s="8">
        <f t="shared" si="1"/>
        <v>170</v>
      </c>
      <c r="K11" s="384" t="s">
        <v>676</v>
      </c>
      <c r="L11" s="2">
        <v>47</v>
      </c>
      <c r="M11" s="2">
        <v>136</v>
      </c>
      <c r="N11" s="2">
        <f t="shared" si="2"/>
        <v>89</v>
      </c>
      <c r="O11" s="404" t="s">
        <v>405</v>
      </c>
    </row>
    <row r="12" spans="1:15" ht="13.5" customHeight="1">
      <c r="A12" s="79" t="s">
        <v>921</v>
      </c>
      <c r="B12" s="94" t="s">
        <v>293</v>
      </c>
      <c r="C12" s="79" t="s">
        <v>295</v>
      </c>
      <c r="D12" s="12" t="s">
        <v>80</v>
      </c>
      <c r="E12" s="22">
        <v>11</v>
      </c>
      <c r="F12" s="135">
        <v>2500</v>
      </c>
      <c r="G12" s="1">
        <v>2350</v>
      </c>
      <c r="H12" s="78">
        <f t="shared" si="0"/>
        <v>94</v>
      </c>
      <c r="I12" s="8">
        <f t="shared" si="1"/>
        <v>150</v>
      </c>
      <c r="K12" s="384" t="s">
        <v>671</v>
      </c>
      <c r="L12" s="2">
        <v>63</v>
      </c>
      <c r="M12" s="2">
        <v>120</v>
      </c>
      <c r="N12" s="2">
        <f t="shared" si="2"/>
        <v>57</v>
      </c>
      <c r="O12" s="404" t="s">
        <v>49</v>
      </c>
    </row>
    <row r="13" spans="1:15" ht="13.5" customHeight="1">
      <c r="A13" s="2">
        <v>35</v>
      </c>
      <c r="B13" s="2">
        <v>97</v>
      </c>
      <c r="C13" s="2"/>
      <c r="D13" s="12" t="s">
        <v>81</v>
      </c>
      <c r="E13" s="22">
        <v>12</v>
      </c>
      <c r="F13" s="135">
        <v>1000</v>
      </c>
      <c r="G13" s="1">
        <v>896</v>
      </c>
      <c r="H13" s="78">
        <f t="shared" si="0"/>
        <v>89.600000000000009</v>
      </c>
      <c r="I13" s="77">
        <f t="shared" si="1"/>
        <v>104</v>
      </c>
      <c r="K13" s="384" t="s">
        <v>668</v>
      </c>
      <c r="L13" s="2">
        <v>41</v>
      </c>
      <c r="M13" s="2">
        <v>114</v>
      </c>
      <c r="N13" s="2">
        <f t="shared" si="2"/>
        <v>73</v>
      </c>
      <c r="O13" s="404" t="s">
        <v>405</v>
      </c>
    </row>
    <row r="14" spans="1:15" ht="13.5" customHeight="1">
      <c r="A14" s="78">
        <f>A13*100</f>
        <v>3500</v>
      </c>
      <c r="B14" s="78">
        <f>B13*75</f>
        <v>7275</v>
      </c>
      <c r="C14" s="78">
        <f>A14+B14</f>
        <v>10775</v>
      </c>
      <c r="D14" s="12" t="s">
        <v>82</v>
      </c>
      <c r="E14" s="22">
        <v>13</v>
      </c>
      <c r="F14" s="135">
        <v>940</v>
      </c>
      <c r="G14" s="1">
        <v>923</v>
      </c>
      <c r="H14" s="78">
        <f t="shared" si="0"/>
        <v>98.191489361702125</v>
      </c>
      <c r="I14" s="77">
        <f t="shared" si="1"/>
        <v>17</v>
      </c>
      <c r="K14" s="384" t="s">
        <v>636</v>
      </c>
      <c r="L14" s="2">
        <v>71</v>
      </c>
      <c r="M14" s="2">
        <v>112</v>
      </c>
      <c r="N14" s="2">
        <f t="shared" si="2"/>
        <v>41</v>
      </c>
      <c r="O14" s="404" t="s">
        <v>49</v>
      </c>
    </row>
    <row r="15" spans="1:15" ht="13.5" customHeight="1">
      <c r="A15" s="79" t="s">
        <v>296</v>
      </c>
      <c r="B15" s="79"/>
      <c r="C15" s="79"/>
      <c r="D15" s="12" t="s">
        <v>83</v>
      </c>
      <c r="E15" s="22">
        <v>14</v>
      </c>
      <c r="F15" s="135">
        <v>1440</v>
      </c>
      <c r="G15" s="1">
        <v>1272</v>
      </c>
      <c r="H15" s="78">
        <f t="shared" si="0"/>
        <v>88.333333333333329</v>
      </c>
      <c r="I15" s="8">
        <f t="shared" si="1"/>
        <v>168</v>
      </c>
      <c r="K15" s="384" t="s">
        <v>604</v>
      </c>
      <c r="L15" s="2">
        <v>58</v>
      </c>
      <c r="M15" s="2">
        <v>112</v>
      </c>
      <c r="N15" s="2">
        <f t="shared" si="2"/>
        <v>54</v>
      </c>
      <c r="O15" s="404" t="s">
        <v>405</v>
      </c>
    </row>
    <row r="16" spans="1:15" ht="13.5" customHeight="1">
      <c r="A16" s="2">
        <v>1</v>
      </c>
      <c r="B16" s="2">
        <v>0</v>
      </c>
      <c r="C16" s="2"/>
      <c r="D16" s="12" t="s">
        <v>84</v>
      </c>
      <c r="E16" s="22">
        <v>15</v>
      </c>
      <c r="F16" s="135">
        <v>2500</v>
      </c>
      <c r="G16" s="1">
        <v>2351</v>
      </c>
      <c r="H16" s="78">
        <f t="shared" si="0"/>
        <v>94.04</v>
      </c>
      <c r="I16" s="8">
        <f t="shared" si="1"/>
        <v>149</v>
      </c>
      <c r="K16" s="384" t="s">
        <v>653</v>
      </c>
      <c r="L16" s="2">
        <v>54</v>
      </c>
      <c r="M16" s="2">
        <v>108</v>
      </c>
      <c r="N16" s="2">
        <f t="shared" si="2"/>
        <v>54</v>
      </c>
      <c r="O16" s="404" t="s">
        <v>405</v>
      </c>
    </row>
    <row r="17" spans="1:15" ht="13.5" customHeight="1">
      <c r="A17" s="78">
        <f>A16*100</f>
        <v>100</v>
      </c>
      <c r="B17" s="78">
        <f>B16*75</f>
        <v>0</v>
      </c>
      <c r="C17" s="78">
        <f>C14+A17+B17</f>
        <v>10875</v>
      </c>
      <c r="D17" s="12" t="s">
        <v>85</v>
      </c>
      <c r="E17" s="22">
        <v>16</v>
      </c>
      <c r="F17" s="135">
        <v>1690</v>
      </c>
      <c r="G17" s="1">
        <v>1581</v>
      </c>
      <c r="H17" s="78">
        <f t="shared" si="0"/>
        <v>93.550295857988161</v>
      </c>
      <c r="I17" s="8">
        <f t="shared" si="1"/>
        <v>109</v>
      </c>
      <c r="K17" s="384" t="s">
        <v>710</v>
      </c>
      <c r="L17" s="2">
        <v>45</v>
      </c>
      <c r="M17" s="2">
        <v>98</v>
      </c>
      <c r="N17" s="2">
        <f t="shared" si="2"/>
        <v>53</v>
      </c>
      <c r="O17" s="404" t="s">
        <v>49</v>
      </c>
    </row>
    <row r="18" spans="1:15" ht="13.5" customHeight="1">
      <c r="A18" s="77" t="s">
        <v>304</v>
      </c>
      <c r="D18" s="12" t="s">
        <v>86</v>
      </c>
      <c r="E18" s="22">
        <v>17</v>
      </c>
      <c r="F18" s="135">
        <v>2500</v>
      </c>
      <c r="G18" s="1">
        <v>2353</v>
      </c>
      <c r="H18" s="78">
        <f t="shared" ref="H18:H29" si="3">G18/F18*100</f>
        <v>94.12</v>
      </c>
      <c r="I18" s="8">
        <f t="shared" ref="I18:I29" si="4">F18-G18</f>
        <v>147</v>
      </c>
      <c r="K18" s="384" t="s">
        <v>706</v>
      </c>
      <c r="L18" s="2">
        <v>55</v>
      </c>
      <c r="M18" s="2">
        <v>96</v>
      </c>
      <c r="N18" s="2">
        <f t="shared" si="2"/>
        <v>41</v>
      </c>
      <c r="O18" s="404" t="s">
        <v>49</v>
      </c>
    </row>
    <row r="19" spans="1:15" ht="13.5" customHeight="1">
      <c r="A19" s="77" t="s">
        <v>451</v>
      </c>
      <c r="B19" s="77"/>
      <c r="C19" s="302">
        <v>1590</v>
      </c>
      <c r="D19" s="12" t="s">
        <v>87</v>
      </c>
      <c r="E19" s="22">
        <v>18</v>
      </c>
      <c r="F19" s="135">
        <v>2420</v>
      </c>
      <c r="G19" s="1">
        <v>2252</v>
      </c>
      <c r="H19" s="78">
        <f t="shared" si="3"/>
        <v>93.057851239669418</v>
      </c>
      <c r="I19" s="8">
        <f t="shared" si="4"/>
        <v>168</v>
      </c>
      <c r="K19" s="384" t="s">
        <v>641</v>
      </c>
      <c r="L19" s="2">
        <v>39</v>
      </c>
      <c r="M19" s="2">
        <v>96</v>
      </c>
      <c r="N19" s="2">
        <f t="shared" si="2"/>
        <v>57</v>
      </c>
      <c r="O19" s="404" t="s">
        <v>405</v>
      </c>
    </row>
    <row r="20" spans="1:15" ht="13.5" customHeight="1" thickBot="1">
      <c r="A20" s="1" t="s">
        <v>180</v>
      </c>
      <c r="D20" s="12" t="s">
        <v>88</v>
      </c>
      <c r="E20" s="22">
        <v>19</v>
      </c>
      <c r="F20" s="135">
        <v>1520</v>
      </c>
      <c r="G20" s="1">
        <v>1397</v>
      </c>
      <c r="H20" s="78">
        <f t="shared" si="3"/>
        <v>91.90789473684211</v>
      </c>
      <c r="I20" s="8">
        <f t="shared" si="4"/>
        <v>123</v>
      </c>
      <c r="K20" s="384" t="s">
        <v>672</v>
      </c>
      <c r="L20" s="2">
        <v>35</v>
      </c>
      <c r="M20" s="2">
        <v>96</v>
      </c>
      <c r="N20" s="2">
        <f t="shared" si="2"/>
        <v>61</v>
      </c>
      <c r="O20" s="404" t="s">
        <v>49</v>
      </c>
    </row>
    <row r="21" spans="1:15" ht="13.5" customHeight="1" thickTop="1" thickBot="1">
      <c r="A21" s="128" t="s">
        <v>181</v>
      </c>
      <c r="B21" s="1" t="s">
        <v>184</v>
      </c>
      <c r="C21" s="77" t="s">
        <v>537</v>
      </c>
      <c r="D21" s="12" t="s">
        <v>93</v>
      </c>
      <c r="E21" s="22">
        <v>20</v>
      </c>
      <c r="F21" s="135">
        <v>1220</v>
      </c>
      <c r="G21" s="1">
        <v>1112</v>
      </c>
      <c r="H21" s="78">
        <f t="shared" si="3"/>
        <v>91.147540983606561</v>
      </c>
      <c r="I21" s="8">
        <f t="shared" si="4"/>
        <v>108</v>
      </c>
      <c r="K21" s="384" t="s">
        <v>686</v>
      </c>
      <c r="L21" s="2">
        <v>56</v>
      </c>
      <c r="M21" s="2">
        <v>94</v>
      </c>
      <c r="N21" s="2">
        <f t="shared" si="2"/>
        <v>38</v>
      </c>
      <c r="O21" s="404" t="s">
        <v>49</v>
      </c>
    </row>
    <row r="22" spans="1:15" ht="13.5" customHeight="1" thickTop="1" thickBot="1">
      <c r="A22" s="128" t="s">
        <v>182</v>
      </c>
      <c r="B22" s="1" t="s">
        <v>185</v>
      </c>
      <c r="D22" s="12" t="s">
        <v>89</v>
      </c>
      <c r="E22" s="22">
        <v>21</v>
      </c>
      <c r="F22" s="135">
        <v>1160</v>
      </c>
      <c r="G22" s="110">
        <v>989</v>
      </c>
      <c r="H22" s="78">
        <f t="shared" si="3"/>
        <v>85.258620689655174</v>
      </c>
      <c r="I22" s="77">
        <f t="shared" si="4"/>
        <v>171</v>
      </c>
      <c r="K22" s="384" t="s">
        <v>656</v>
      </c>
      <c r="L22" s="2">
        <v>39</v>
      </c>
      <c r="M22" s="2">
        <v>92</v>
      </c>
      <c r="N22" s="2">
        <f t="shared" si="2"/>
        <v>53</v>
      </c>
      <c r="O22" s="404" t="s">
        <v>49</v>
      </c>
    </row>
    <row r="23" spans="1:15" ht="13.5" customHeight="1" thickTop="1" thickBot="1">
      <c r="A23" s="128" t="s">
        <v>183</v>
      </c>
      <c r="B23" s="1" t="s">
        <v>186</v>
      </c>
      <c r="D23" s="12" t="s">
        <v>90</v>
      </c>
      <c r="E23" s="22">
        <v>22</v>
      </c>
      <c r="F23" s="135">
        <v>1140</v>
      </c>
      <c r="G23" s="110">
        <v>999</v>
      </c>
      <c r="H23" s="78">
        <f t="shared" si="3"/>
        <v>87.631578947368411</v>
      </c>
      <c r="I23" s="77">
        <f t="shared" si="4"/>
        <v>141</v>
      </c>
      <c r="K23" s="296" t="s">
        <v>608</v>
      </c>
      <c r="L23" s="84">
        <v>40</v>
      </c>
      <c r="M23" s="84">
        <v>88</v>
      </c>
      <c r="N23" s="84">
        <f t="shared" si="2"/>
        <v>48</v>
      </c>
      <c r="O23" s="405" t="s">
        <v>49</v>
      </c>
    </row>
    <row r="24" spans="1:15" ht="13.5" customHeight="1" thickTop="1" thickBot="1">
      <c r="A24" s="128" t="s">
        <v>187</v>
      </c>
      <c r="B24" s="13" t="s">
        <v>341</v>
      </c>
      <c r="D24" s="12" t="s">
        <v>91</v>
      </c>
      <c r="E24" s="22">
        <v>23</v>
      </c>
      <c r="F24" s="135">
        <v>1730</v>
      </c>
      <c r="G24" s="110">
        <v>1560</v>
      </c>
      <c r="H24" s="78">
        <f t="shared" si="3"/>
        <v>90.173410404624278</v>
      </c>
      <c r="I24" s="77">
        <f t="shared" si="4"/>
        <v>170</v>
      </c>
      <c r="K24" s="296" t="s">
        <v>677</v>
      </c>
      <c r="L24" s="84">
        <v>32</v>
      </c>
      <c r="M24" s="84">
        <v>80</v>
      </c>
      <c r="N24" s="84">
        <f t="shared" si="2"/>
        <v>48</v>
      </c>
      <c r="O24" s="405" t="s">
        <v>49</v>
      </c>
    </row>
    <row r="25" spans="1:15" ht="13.5" customHeight="1" thickTop="1" thickBot="1">
      <c r="A25" s="128" t="s">
        <v>188</v>
      </c>
      <c r="D25" s="12" t="s">
        <v>92</v>
      </c>
      <c r="E25" s="22">
        <v>24</v>
      </c>
      <c r="F25" s="135">
        <v>1970</v>
      </c>
      <c r="G25" s="110">
        <v>1813</v>
      </c>
      <c r="H25" s="78">
        <f t="shared" si="3"/>
        <v>92.030456852791872</v>
      </c>
      <c r="I25" s="8">
        <f t="shared" si="4"/>
        <v>157</v>
      </c>
      <c r="K25" s="296" t="s">
        <v>701</v>
      </c>
      <c r="L25" s="84">
        <v>29</v>
      </c>
      <c r="M25" s="84">
        <v>74</v>
      </c>
      <c r="N25" s="84">
        <f t="shared" si="2"/>
        <v>45</v>
      </c>
      <c r="O25" s="405" t="s">
        <v>49</v>
      </c>
    </row>
    <row r="26" spans="1:15" ht="13.5" customHeight="1" thickTop="1">
      <c r="A26" s="129" t="s">
        <v>189</v>
      </c>
      <c r="D26" s="12" t="s">
        <v>595</v>
      </c>
      <c r="E26" s="22">
        <v>25</v>
      </c>
      <c r="F26" s="135">
        <v>1410</v>
      </c>
      <c r="G26" s="110">
        <v>1307</v>
      </c>
      <c r="H26" s="78">
        <f t="shared" si="3"/>
        <v>92.695035460992898</v>
      </c>
      <c r="I26" s="77">
        <f t="shared" si="4"/>
        <v>103</v>
      </c>
      <c r="K26" s="296" t="s">
        <v>918</v>
      </c>
      <c r="L26" s="84">
        <v>19</v>
      </c>
      <c r="M26" s="84">
        <v>74</v>
      </c>
      <c r="N26" s="84">
        <f t="shared" si="2"/>
        <v>55</v>
      </c>
      <c r="O26" s="405" t="s">
        <v>49</v>
      </c>
    </row>
    <row r="27" spans="1:15" ht="13.5" customHeight="1">
      <c r="A27" s="130" t="s">
        <v>181</v>
      </c>
      <c r="B27" s="131" t="s">
        <v>344</v>
      </c>
      <c r="C27" s="131" t="s">
        <v>351</v>
      </c>
      <c r="D27" s="12" t="s">
        <v>596</v>
      </c>
      <c r="E27" s="22">
        <v>26</v>
      </c>
      <c r="F27" s="135">
        <v>2500</v>
      </c>
      <c r="G27" s="110">
        <v>2379</v>
      </c>
      <c r="H27" s="78">
        <f t="shared" si="3"/>
        <v>95.16</v>
      </c>
      <c r="I27" s="77">
        <f t="shared" si="4"/>
        <v>121</v>
      </c>
      <c r="K27" s="296" t="s">
        <v>646</v>
      </c>
      <c r="L27" s="84">
        <v>24</v>
      </c>
      <c r="M27" s="84">
        <v>68</v>
      </c>
      <c r="N27" s="84">
        <f t="shared" si="2"/>
        <v>44</v>
      </c>
      <c r="O27" s="405" t="s">
        <v>49</v>
      </c>
    </row>
    <row r="28" spans="1:15" ht="13.5" customHeight="1">
      <c r="A28" s="131" t="s">
        <v>342</v>
      </c>
      <c r="B28" s="131" t="s">
        <v>345</v>
      </c>
      <c r="C28" s="131" t="s">
        <v>341</v>
      </c>
      <c r="D28" s="12" t="s">
        <v>597</v>
      </c>
      <c r="E28" s="22">
        <v>27</v>
      </c>
      <c r="F28" s="135">
        <v>1360</v>
      </c>
      <c r="G28" s="110">
        <v>1244</v>
      </c>
      <c r="H28" s="78">
        <f t="shared" si="3"/>
        <v>91.470588235294116</v>
      </c>
      <c r="I28" s="77">
        <f t="shared" si="4"/>
        <v>116</v>
      </c>
      <c r="K28" s="296" t="s">
        <v>699</v>
      </c>
      <c r="L28" s="84">
        <v>19</v>
      </c>
      <c r="M28" s="84">
        <v>52</v>
      </c>
      <c r="N28" s="84">
        <f t="shared" si="2"/>
        <v>33</v>
      </c>
      <c r="O28" s="405" t="s">
        <v>49</v>
      </c>
    </row>
    <row r="29" spans="1:15" ht="13.5" customHeight="1">
      <c r="A29" s="131" t="s">
        <v>343</v>
      </c>
      <c r="B29" s="131" t="s">
        <v>346</v>
      </c>
      <c r="C29" s="131" t="s">
        <v>348</v>
      </c>
      <c r="D29" s="12" t="s">
        <v>598</v>
      </c>
      <c r="E29" s="22">
        <v>28</v>
      </c>
      <c r="F29" s="135">
        <v>2100</v>
      </c>
      <c r="G29" s="110">
        <v>1971</v>
      </c>
      <c r="H29" s="78">
        <f t="shared" si="3"/>
        <v>93.857142857142861</v>
      </c>
      <c r="I29" s="8">
        <f t="shared" si="4"/>
        <v>129</v>
      </c>
      <c r="K29" s="296" t="s">
        <v>690</v>
      </c>
      <c r="L29" s="84">
        <v>23</v>
      </c>
      <c r="M29" s="84">
        <v>48</v>
      </c>
      <c r="N29" s="84">
        <f t="shared" si="2"/>
        <v>25</v>
      </c>
      <c r="O29" s="405" t="s">
        <v>405</v>
      </c>
    </row>
    <row r="30" spans="1:15" ht="13.5" customHeight="1">
      <c r="A30" s="131" t="s">
        <v>344</v>
      </c>
      <c r="B30" s="131" t="s">
        <v>347</v>
      </c>
      <c r="C30" s="131" t="s">
        <v>349</v>
      </c>
      <c r="E30" s="138"/>
      <c r="K30" s="296" t="s">
        <v>680</v>
      </c>
      <c r="L30" s="84">
        <v>23</v>
      </c>
      <c r="M30" s="84">
        <v>46</v>
      </c>
      <c r="N30" s="84">
        <f t="shared" ref="N30:N31" si="5">M30-L30</f>
        <v>23</v>
      </c>
      <c r="O30" s="405" t="s">
        <v>405</v>
      </c>
    </row>
    <row r="31" spans="1:15" ht="13.5" customHeight="1">
      <c r="A31" s="131" t="s">
        <v>29</v>
      </c>
      <c r="B31" s="131" t="s">
        <v>352</v>
      </c>
      <c r="C31" s="131" t="s">
        <v>538</v>
      </c>
      <c r="E31" s="138"/>
      <c r="K31" s="296" t="s">
        <v>691</v>
      </c>
      <c r="L31" s="84">
        <v>15</v>
      </c>
      <c r="M31" s="84">
        <v>44</v>
      </c>
      <c r="N31" s="84">
        <f t="shared" si="5"/>
        <v>29</v>
      </c>
      <c r="O31" s="405" t="s">
        <v>49</v>
      </c>
    </row>
    <row r="32" spans="1:15" ht="13.5" customHeight="1">
      <c r="A32" s="131" t="s">
        <v>350</v>
      </c>
      <c r="B32" s="131" t="s">
        <v>189</v>
      </c>
      <c r="C32" s="131" t="s">
        <v>539</v>
      </c>
      <c r="E32" s="138"/>
      <c r="K32" s="77"/>
    </row>
    <row r="33" spans="1:11" ht="13.5" customHeight="1">
      <c r="A33" s="131"/>
      <c r="B33" s="131"/>
      <c r="C33" s="131"/>
      <c r="E33" s="138"/>
      <c r="K33" s="77"/>
    </row>
    <row r="34" spans="1:11" ht="13.5" customHeight="1">
      <c r="A34" s="77"/>
      <c r="E34" s="138"/>
      <c r="K34" s="77"/>
    </row>
    <row r="35" spans="1:11" ht="13.5" customHeight="1">
      <c r="A35" s="77"/>
      <c r="E35" s="138"/>
      <c r="K35" s="110"/>
    </row>
    <row r="36" spans="1:11" ht="13.5" customHeight="1">
      <c r="A36" s="77"/>
      <c r="E36" s="138"/>
      <c r="K36" s="77"/>
    </row>
    <row r="37" spans="1:11" ht="13.5" customHeight="1">
      <c r="A37" s="77"/>
      <c r="E37" s="138"/>
      <c r="K37" s="77"/>
    </row>
    <row r="38" spans="1:11" ht="13.5" customHeight="1">
      <c r="A38" s="77"/>
      <c r="E38" s="138"/>
      <c r="K38" s="77"/>
    </row>
    <row r="39" spans="1:11" ht="13.5" customHeight="1">
      <c r="A39" s="77"/>
      <c r="E39" s="138"/>
      <c r="K39" s="77"/>
    </row>
    <row r="40" spans="1:11" ht="13.5" customHeight="1">
      <c r="E40" s="138"/>
      <c r="K40" s="77"/>
    </row>
    <row r="41" spans="1:11" ht="13.5" customHeight="1">
      <c r="K41" s="77"/>
    </row>
    <row r="42" spans="1:11" ht="13.5" customHeight="1">
      <c r="K42" s="77"/>
    </row>
  </sheetData>
  <mergeCells count="2">
    <mergeCell ref="A1:C2"/>
    <mergeCell ref="A3:B4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27CDC"/>
  </sheetPr>
  <dimension ref="A1:AN135"/>
  <sheetViews>
    <sheetView zoomScaleNormal="100" workbookViewId="0">
      <pane ySplit="3" topLeftCell="A4" activePane="bottomLeft" state="frozen"/>
      <selection pane="bottomLeft" activeCell="P45" activeCellId="4" sqref="P20:R26 P28:R29 P31:R33 P35:R43 P45:R48"/>
    </sheetView>
  </sheetViews>
  <sheetFormatPr defaultRowHeight="14.25" customHeight="1"/>
  <cols>
    <col min="1" max="1" width="10.125" customWidth="1"/>
    <col min="2" max="2" width="10" customWidth="1"/>
    <col min="3" max="4" width="4.75" customWidth="1"/>
    <col min="5" max="5" width="10" customWidth="1"/>
    <col min="6" max="6" width="4.625" customWidth="1"/>
    <col min="7" max="7" width="4.5" customWidth="1"/>
    <col min="8" max="8" width="10.125" style="77" customWidth="1"/>
    <col min="9" max="10" width="4.75" style="77" customWidth="1"/>
    <col min="11" max="11" width="0.75" style="227" customWidth="1"/>
    <col min="12" max="12" width="10.125" customWidth="1"/>
    <col min="13" max="13" width="4.75" customWidth="1"/>
    <col min="14" max="14" width="4.75" style="101" customWidth="1"/>
    <col min="15" max="15" width="0.75" style="236" customWidth="1"/>
    <col min="16" max="16" width="10.125" style="77" customWidth="1"/>
    <col min="17" max="18" width="4.75" style="77" customWidth="1"/>
    <col min="19" max="19" width="0.75" style="227" customWidth="1"/>
    <col min="20" max="20" width="10.125" style="77" customWidth="1"/>
    <col min="21" max="22" width="4.75" style="77" customWidth="1"/>
    <col min="23" max="23" width="0.875" style="227" customWidth="1"/>
    <col min="24" max="24" width="10.125" style="77" customWidth="1"/>
    <col min="25" max="26" width="4.75" style="77" customWidth="1"/>
    <col min="27" max="27" width="0.875" style="227" customWidth="1"/>
    <col min="28" max="28" width="10.125" style="77" customWidth="1"/>
    <col min="29" max="30" width="4.75" style="77" customWidth="1"/>
    <col min="31" max="31" width="10.125" customWidth="1"/>
    <col min="32" max="33" width="4.75" customWidth="1"/>
    <col min="34" max="37" width="4.5" customWidth="1"/>
    <col min="38" max="39" width="4.875" customWidth="1"/>
    <col min="41" max="42" width="4.875" customWidth="1"/>
  </cols>
  <sheetData>
    <row r="1" spans="1:40" s="77" customFormat="1" ht="21" customHeight="1">
      <c r="A1" s="303" t="s">
        <v>927</v>
      </c>
      <c r="B1" s="500" t="s">
        <v>8</v>
      </c>
      <c r="C1" s="500"/>
      <c r="D1" s="500"/>
      <c r="E1" s="500"/>
      <c r="F1" s="500"/>
      <c r="G1" s="500"/>
      <c r="H1" s="500"/>
      <c r="I1" s="500"/>
      <c r="J1" s="500"/>
      <c r="K1" s="225"/>
      <c r="L1" s="496" t="s">
        <v>603</v>
      </c>
      <c r="M1" s="497"/>
      <c r="N1" s="241" t="s">
        <v>605</v>
      </c>
      <c r="O1" s="225"/>
      <c r="P1" s="496" t="s">
        <v>712</v>
      </c>
      <c r="Q1" s="497"/>
      <c r="R1" s="241" t="s">
        <v>456</v>
      </c>
      <c r="S1" s="225"/>
      <c r="T1" s="496" t="s">
        <v>51</v>
      </c>
      <c r="U1" s="497"/>
      <c r="V1" s="241" t="s">
        <v>456</v>
      </c>
      <c r="W1" s="225"/>
      <c r="X1" s="498" t="s">
        <v>807</v>
      </c>
      <c r="Y1" s="499"/>
      <c r="Z1" s="241" t="s">
        <v>809</v>
      </c>
      <c r="AA1" s="225"/>
      <c r="AB1" s="496" t="s">
        <v>859</v>
      </c>
      <c r="AC1" s="497"/>
      <c r="AD1" s="220" t="s">
        <v>860</v>
      </c>
      <c r="AH1"/>
      <c r="AK1"/>
      <c r="AL1"/>
      <c r="AM1"/>
    </row>
    <row r="2" spans="1:40" ht="14.25" customHeight="1">
      <c r="A2" s="303"/>
      <c r="B2" s="500"/>
      <c r="C2" s="500"/>
      <c r="D2" s="500"/>
      <c r="E2" s="500"/>
      <c r="F2" s="500"/>
      <c r="G2" s="500"/>
      <c r="H2" s="500"/>
      <c r="I2" s="500"/>
      <c r="J2" s="500"/>
      <c r="K2" s="225"/>
      <c r="L2" s="233"/>
      <c r="M2" s="495"/>
      <c r="N2" s="495"/>
      <c r="O2" s="225"/>
      <c r="P2" s="223"/>
      <c r="Q2" s="495"/>
      <c r="R2" s="495"/>
      <c r="S2" s="225"/>
      <c r="T2" s="223"/>
      <c r="U2" s="495"/>
      <c r="V2" s="495"/>
      <c r="W2" s="225"/>
      <c r="X2" s="223"/>
      <c r="Y2" s="495"/>
      <c r="Z2" s="495"/>
      <c r="AA2" s="225"/>
      <c r="AB2" s="223"/>
      <c r="AC2" s="495"/>
      <c r="AD2" s="495"/>
    </row>
    <row r="3" spans="1:40" ht="14.25" customHeight="1" thickBot="1">
      <c r="A3" s="304"/>
      <c r="B3" s="501"/>
      <c r="C3" s="501"/>
      <c r="D3" s="501"/>
      <c r="E3" s="501"/>
      <c r="F3" s="501"/>
      <c r="G3" s="501"/>
      <c r="H3" s="502"/>
      <c r="I3" s="502"/>
      <c r="J3" s="502"/>
      <c r="L3" s="223"/>
      <c r="M3" s="495"/>
      <c r="N3" s="495"/>
      <c r="O3" s="221"/>
      <c r="P3" s="223"/>
      <c r="Q3" s="495"/>
      <c r="R3" s="495"/>
      <c r="S3" s="222"/>
      <c r="T3" s="223"/>
      <c r="U3" s="495"/>
      <c r="V3" s="495"/>
      <c r="W3" s="222"/>
      <c r="X3" s="223"/>
      <c r="Y3" s="495"/>
      <c r="Z3" s="495"/>
      <c r="AA3" s="222"/>
      <c r="AB3" s="223"/>
      <c r="AC3" s="495"/>
      <c r="AD3" s="495"/>
      <c r="AH3" s="77" t="s">
        <v>943</v>
      </c>
      <c r="AI3" s="77" t="s">
        <v>945</v>
      </c>
      <c r="AJ3" s="77" t="s">
        <v>946</v>
      </c>
      <c r="AK3" s="77" t="s">
        <v>944</v>
      </c>
    </row>
    <row r="4" spans="1:40" ht="14.25" customHeight="1">
      <c r="A4" s="132" t="s">
        <v>8</v>
      </c>
      <c r="B4" s="256" t="s">
        <v>433</v>
      </c>
      <c r="C4" s="257">
        <v>1588</v>
      </c>
      <c r="D4" s="503" t="s">
        <v>405</v>
      </c>
      <c r="E4" s="253" t="s">
        <v>511</v>
      </c>
      <c r="F4" s="253">
        <v>1606</v>
      </c>
      <c r="G4" s="148" t="s">
        <v>512</v>
      </c>
      <c r="H4" s="322" t="s">
        <v>582</v>
      </c>
      <c r="I4" s="305">
        <v>1627</v>
      </c>
      <c r="J4" s="306" t="s">
        <v>49</v>
      </c>
      <c r="K4" s="238"/>
      <c r="L4" s="232" t="s">
        <v>637</v>
      </c>
      <c r="M4" s="11">
        <v>1596</v>
      </c>
      <c r="N4" s="231" t="s">
        <v>610</v>
      </c>
      <c r="O4" s="235"/>
      <c r="P4" s="242" t="s">
        <v>729</v>
      </c>
      <c r="Q4" s="2">
        <v>1600</v>
      </c>
      <c r="R4" s="198" t="s">
        <v>723</v>
      </c>
      <c r="S4" s="222"/>
      <c r="T4" s="232" t="s">
        <v>783</v>
      </c>
      <c r="U4" s="11">
        <v>1586</v>
      </c>
      <c r="V4" s="228" t="s">
        <v>468</v>
      </c>
      <c r="W4" s="226"/>
      <c r="X4" s="232" t="s">
        <v>836</v>
      </c>
      <c r="Y4" s="2">
        <v>1592</v>
      </c>
      <c r="Z4" s="198" t="s">
        <v>820</v>
      </c>
      <c r="AA4" s="222"/>
      <c r="AB4" s="166" t="s">
        <v>904</v>
      </c>
      <c r="AC4" s="215">
        <v>1598</v>
      </c>
      <c r="AD4" s="215" t="s">
        <v>813</v>
      </c>
      <c r="AE4" s="165" t="s">
        <v>637</v>
      </c>
      <c r="AF4" s="11">
        <v>1596</v>
      </c>
      <c r="AG4" s="206" t="s">
        <v>49</v>
      </c>
      <c r="AH4" s="253">
        <v>79</v>
      </c>
      <c r="AI4" s="2">
        <v>3</v>
      </c>
      <c r="AJ4" s="2">
        <v>6</v>
      </c>
      <c r="AK4" s="2"/>
      <c r="AN4" s="296" t="s">
        <v>634</v>
      </c>
    </row>
    <row r="5" spans="1:40" ht="14.25" customHeight="1">
      <c r="A5" s="132" t="s">
        <v>13</v>
      </c>
      <c r="B5" s="192" t="s">
        <v>434</v>
      </c>
      <c r="C5" s="193">
        <v>1656</v>
      </c>
      <c r="D5" s="504"/>
      <c r="E5" s="253" t="s">
        <v>496</v>
      </c>
      <c r="F5" s="253">
        <v>1607</v>
      </c>
      <c r="G5" s="148" t="s">
        <v>460</v>
      </c>
      <c r="H5" s="307" t="s">
        <v>425</v>
      </c>
      <c r="I5" s="79">
        <v>1628</v>
      </c>
      <c r="J5" s="308" t="s">
        <v>49</v>
      </c>
      <c r="K5" s="239"/>
      <c r="L5" s="11" t="s">
        <v>461</v>
      </c>
      <c r="M5" s="2">
        <v>1597</v>
      </c>
      <c r="N5" s="231" t="s">
        <v>280</v>
      </c>
      <c r="O5" s="221"/>
      <c r="P5" s="242" t="s">
        <v>737</v>
      </c>
      <c r="Q5" s="2">
        <v>1603</v>
      </c>
      <c r="R5" s="198" t="s">
        <v>723</v>
      </c>
      <c r="S5" s="222"/>
      <c r="T5" s="232" t="s">
        <v>866</v>
      </c>
      <c r="U5" s="205">
        <v>1592</v>
      </c>
      <c r="V5" s="287" t="s">
        <v>820</v>
      </c>
      <c r="W5" s="226"/>
      <c r="X5" s="232" t="s">
        <v>833</v>
      </c>
      <c r="Y5" s="2">
        <v>1592</v>
      </c>
      <c r="Z5" s="198" t="s">
        <v>820</v>
      </c>
      <c r="AA5" s="222"/>
      <c r="AB5" s="166" t="s">
        <v>882</v>
      </c>
      <c r="AC5" s="215">
        <v>1599</v>
      </c>
      <c r="AD5" s="215" t="s">
        <v>813</v>
      </c>
      <c r="AE5" s="165" t="s">
        <v>690</v>
      </c>
      <c r="AF5" s="11">
        <v>1598</v>
      </c>
      <c r="AG5" s="206" t="s">
        <v>405</v>
      </c>
      <c r="AH5" s="2">
        <v>55</v>
      </c>
      <c r="AI5" s="2">
        <v>0</v>
      </c>
      <c r="AJ5" s="2">
        <v>5</v>
      </c>
      <c r="AK5" s="2"/>
      <c r="AN5" s="296" t="s">
        <v>614</v>
      </c>
    </row>
    <row r="6" spans="1:40" ht="14.25" customHeight="1">
      <c r="A6" s="92" t="s">
        <v>266</v>
      </c>
      <c r="B6" s="187" t="s">
        <v>519</v>
      </c>
      <c r="C6" s="95">
        <v>1588</v>
      </c>
      <c r="D6" s="148" t="s">
        <v>458</v>
      </c>
      <c r="E6" s="95" t="s">
        <v>406</v>
      </c>
      <c r="F6" s="95">
        <v>1607</v>
      </c>
      <c r="G6" s="148" t="s">
        <v>407</v>
      </c>
      <c r="H6" s="309" t="s">
        <v>487</v>
      </c>
      <c r="I6" s="95">
        <v>1617</v>
      </c>
      <c r="J6" s="310" t="s">
        <v>49</v>
      </c>
      <c r="K6" s="240"/>
      <c r="L6" s="11" t="s">
        <v>470</v>
      </c>
      <c r="M6" s="11">
        <v>1597</v>
      </c>
      <c r="N6" s="231" t="s">
        <v>280</v>
      </c>
      <c r="O6" s="221"/>
      <c r="P6" s="242" t="s">
        <v>757</v>
      </c>
      <c r="Q6" s="2">
        <v>1603</v>
      </c>
      <c r="R6" s="198" t="s">
        <v>723</v>
      </c>
      <c r="S6" s="222"/>
      <c r="T6" s="232" t="s">
        <v>890</v>
      </c>
      <c r="U6" s="287">
        <v>1592</v>
      </c>
      <c r="V6" s="378" t="s">
        <v>49</v>
      </c>
      <c r="W6" s="222"/>
      <c r="X6" s="232" t="s">
        <v>825</v>
      </c>
      <c r="Y6" s="2">
        <v>1592</v>
      </c>
      <c r="Z6" s="219" t="s">
        <v>826</v>
      </c>
      <c r="AA6" s="226"/>
      <c r="AB6" s="165" t="s">
        <v>789</v>
      </c>
      <c r="AC6" s="11">
        <v>1602</v>
      </c>
      <c r="AD6" s="215" t="s">
        <v>395</v>
      </c>
      <c r="AE6" s="165" t="s">
        <v>670</v>
      </c>
      <c r="AF6" s="11">
        <v>1599</v>
      </c>
      <c r="AG6" s="358" t="s">
        <v>635</v>
      </c>
      <c r="AH6" s="253">
        <v>61</v>
      </c>
      <c r="AI6" s="2">
        <v>3</v>
      </c>
      <c r="AJ6" s="2">
        <v>9</v>
      </c>
      <c r="AK6" s="2"/>
      <c r="AN6" s="296" t="s">
        <v>651</v>
      </c>
    </row>
    <row r="7" spans="1:40" ht="14.25" customHeight="1">
      <c r="A7" s="132" t="s">
        <v>263</v>
      </c>
      <c r="B7" s="105" t="s">
        <v>412</v>
      </c>
      <c r="C7" s="105">
        <v>1588</v>
      </c>
      <c r="D7" s="95" t="s">
        <v>410</v>
      </c>
      <c r="E7" s="95" t="s">
        <v>422</v>
      </c>
      <c r="F7" s="95">
        <v>1607</v>
      </c>
      <c r="G7" s="148" t="s">
        <v>410</v>
      </c>
      <c r="H7" s="307" t="s">
        <v>463</v>
      </c>
      <c r="I7" s="79">
        <v>1598</v>
      </c>
      <c r="J7" s="308" t="s">
        <v>49</v>
      </c>
      <c r="K7" s="240"/>
      <c r="L7" s="165" t="s">
        <v>527</v>
      </c>
      <c r="M7" s="11">
        <v>1597</v>
      </c>
      <c r="N7" s="231" t="s">
        <v>280</v>
      </c>
      <c r="O7" s="221"/>
      <c r="P7" s="232" t="s">
        <v>529</v>
      </c>
      <c r="Q7" s="11">
        <v>1589</v>
      </c>
      <c r="R7" s="231" t="s">
        <v>280</v>
      </c>
      <c r="S7" s="222"/>
      <c r="T7" s="232" t="s">
        <v>577</v>
      </c>
      <c r="U7" s="11">
        <v>1592</v>
      </c>
      <c r="V7" s="288" t="s">
        <v>280</v>
      </c>
      <c r="W7" s="222"/>
      <c r="X7" s="232" t="s">
        <v>821</v>
      </c>
      <c r="Y7" s="2">
        <v>1593</v>
      </c>
      <c r="Z7" s="379" t="s">
        <v>822</v>
      </c>
      <c r="AA7" s="226"/>
      <c r="AB7" s="166" t="s">
        <v>885</v>
      </c>
      <c r="AC7" s="215">
        <v>1603</v>
      </c>
      <c r="AD7" s="215" t="s">
        <v>813</v>
      </c>
      <c r="AE7" s="254" t="s">
        <v>634</v>
      </c>
      <c r="AF7" s="11">
        <v>1599</v>
      </c>
      <c r="AG7" s="358" t="s">
        <v>635</v>
      </c>
      <c r="AH7" s="253">
        <v>74</v>
      </c>
      <c r="AI7" s="253">
        <v>6</v>
      </c>
      <c r="AJ7" s="2">
        <v>6</v>
      </c>
      <c r="AK7" s="253">
        <v>1</v>
      </c>
      <c r="AN7" s="296" t="s">
        <v>700</v>
      </c>
    </row>
    <row r="8" spans="1:40" ht="14.25" customHeight="1">
      <c r="A8" s="132" t="s">
        <v>264</v>
      </c>
      <c r="B8" s="105" t="s">
        <v>383</v>
      </c>
      <c r="C8" s="105">
        <v>1588</v>
      </c>
      <c r="D8" s="95" t="s">
        <v>49</v>
      </c>
      <c r="E8" s="253" t="s">
        <v>385</v>
      </c>
      <c r="F8" s="253">
        <v>1608</v>
      </c>
      <c r="G8" s="148" t="s">
        <v>365</v>
      </c>
      <c r="H8" s="311" t="s">
        <v>576</v>
      </c>
      <c r="I8" s="79">
        <v>1631</v>
      </c>
      <c r="J8" s="308" t="s">
        <v>49</v>
      </c>
      <c r="K8" s="240"/>
      <c r="L8" s="232" t="s">
        <v>560</v>
      </c>
      <c r="M8" s="11">
        <v>1597</v>
      </c>
      <c r="N8" s="231" t="s">
        <v>280</v>
      </c>
      <c r="O8" s="221"/>
      <c r="P8" s="218" t="s">
        <v>717</v>
      </c>
      <c r="Q8" s="2">
        <v>1589</v>
      </c>
      <c r="R8" s="231" t="s">
        <v>280</v>
      </c>
      <c r="S8" s="222"/>
      <c r="T8" s="234" t="s">
        <v>498</v>
      </c>
      <c r="U8" s="11">
        <v>1592</v>
      </c>
      <c r="V8" s="288" t="s">
        <v>280</v>
      </c>
      <c r="W8" s="222"/>
      <c r="X8" s="218" t="s">
        <v>847</v>
      </c>
      <c r="Y8" s="2">
        <v>1593</v>
      </c>
      <c r="Z8" s="198" t="s">
        <v>848</v>
      </c>
      <c r="AA8" s="222"/>
      <c r="AB8" s="166" t="s">
        <v>888</v>
      </c>
      <c r="AC8" s="215">
        <v>1603</v>
      </c>
      <c r="AD8" s="215" t="s">
        <v>813</v>
      </c>
      <c r="AE8" s="165" t="s">
        <v>645</v>
      </c>
      <c r="AF8" s="11">
        <v>1600</v>
      </c>
      <c r="AG8" s="358" t="s">
        <v>635</v>
      </c>
      <c r="AH8" s="253">
        <v>68</v>
      </c>
      <c r="AI8" s="2">
        <v>0</v>
      </c>
      <c r="AJ8" s="2">
        <v>13</v>
      </c>
      <c r="AK8" s="2"/>
      <c r="AN8" s="296" t="s">
        <v>680</v>
      </c>
    </row>
    <row r="9" spans="1:40" ht="14.25" customHeight="1">
      <c r="A9" s="133" t="s">
        <v>259</v>
      </c>
      <c r="B9" s="95" t="s">
        <v>534</v>
      </c>
      <c r="C9" s="95">
        <v>1588</v>
      </c>
      <c r="D9" s="148" t="s">
        <v>49</v>
      </c>
      <c r="E9" s="254" t="s">
        <v>581</v>
      </c>
      <c r="F9" s="253">
        <v>1608</v>
      </c>
      <c r="G9" s="148" t="s">
        <v>545</v>
      </c>
      <c r="H9" s="307" t="s">
        <v>423</v>
      </c>
      <c r="I9" s="79">
        <v>1644</v>
      </c>
      <c r="J9" s="308" t="s">
        <v>49</v>
      </c>
      <c r="K9" s="240"/>
      <c r="L9" s="232" t="s">
        <v>658</v>
      </c>
      <c r="M9" s="11">
        <v>1597</v>
      </c>
      <c r="N9" s="231" t="s">
        <v>612</v>
      </c>
      <c r="O9" s="221"/>
      <c r="P9" s="234" t="s">
        <v>335</v>
      </c>
      <c r="Q9" s="11">
        <v>1590</v>
      </c>
      <c r="R9" s="378" t="s">
        <v>49</v>
      </c>
      <c r="S9" s="222"/>
      <c r="T9" s="232" t="s">
        <v>664</v>
      </c>
      <c r="U9" s="11">
        <v>1593</v>
      </c>
      <c r="V9" s="288" t="s">
        <v>49</v>
      </c>
      <c r="W9" s="222"/>
      <c r="X9" s="232" t="s">
        <v>660</v>
      </c>
      <c r="Y9" s="11">
        <v>1594</v>
      </c>
      <c r="Z9" s="294" t="s">
        <v>49</v>
      </c>
      <c r="AA9" s="222"/>
      <c r="AB9" s="165" t="s">
        <v>794</v>
      </c>
      <c r="AC9" s="11">
        <v>1607</v>
      </c>
      <c r="AD9" s="215" t="s">
        <v>395</v>
      </c>
      <c r="AE9" s="165" t="s">
        <v>663</v>
      </c>
      <c r="AF9" s="11">
        <v>1606</v>
      </c>
      <c r="AG9" s="206" t="s">
        <v>405</v>
      </c>
      <c r="AH9" s="253">
        <v>71</v>
      </c>
      <c r="AI9" s="2">
        <v>3</v>
      </c>
      <c r="AJ9" s="2">
        <v>10</v>
      </c>
      <c r="AK9" s="2"/>
      <c r="AN9" s="254" t="s">
        <v>678</v>
      </c>
    </row>
    <row r="10" spans="1:40" ht="14.25" customHeight="1">
      <c r="A10" s="132" t="s">
        <v>14</v>
      </c>
      <c r="B10" s="95" t="s">
        <v>413</v>
      </c>
      <c r="C10" s="95">
        <v>1589</v>
      </c>
      <c r="D10" s="95" t="s">
        <v>410</v>
      </c>
      <c r="E10" s="253" t="s">
        <v>488</v>
      </c>
      <c r="F10" s="253">
        <v>1608</v>
      </c>
      <c r="G10" s="148" t="s">
        <v>467</v>
      </c>
      <c r="H10" s="311" t="s">
        <v>531</v>
      </c>
      <c r="I10" s="79">
        <v>1626</v>
      </c>
      <c r="J10" s="308" t="s">
        <v>49</v>
      </c>
      <c r="K10" s="240"/>
      <c r="L10" s="232" t="s">
        <v>654</v>
      </c>
      <c r="M10" s="11">
        <v>1597</v>
      </c>
      <c r="N10" s="231" t="s">
        <v>612</v>
      </c>
      <c r="O10" s="221"/>
      <c r="P10" s="234" t="s">
        <v>432</v>
      </c>
      <c r="Q10" s="11">
        <v>1590</v>
      </c>
      <c r="R10" s="231" t="s">
        <v>280</v>
      </c>
      <c r="S10" s="222"/>
      <c r="T10" s="232" t="s">
        <v>655</v>
      </c>
      <c r="U10" s="11">
        <v>1593</v>
      </c>
      <c r="V10" s="288" t="s">
        <v>49</v>
      </c>
      <c r="W10" s="222"/>
      <c r="X10" s="232" t="s">
        <v>665</v>
      </c>
      <c r="Y10" s="11">
        <v>1594</v>
      </c>
      <c r="Z10" s="294" t="s">
        <v>49</v>
      </c>
      <c r="AA10" s="222"/>
      <c r="AB10" s="165" t="s">
        <v>774</v>
      </c>
      <c r="AC10" s="11">
        <v>1608</v>
      </c>
      <c r="AD10" s="215" t="s">
        <v>395</v>
      </c>
      <c r="AE10" s="165" t="s">
        <v>647</v>
      </c>
      <c r="AF10" s="11">
        <v>1606</v>
      </c>
      <c r="AG10" s="358" t="s">
        <v>635</v>
      </c>
      <c r="AH10" s="253">
        <v>95</v>
      </c>
      <c r="AI10" s="2">
        <v>3</v>
      </c>
      <c r="AJ10" s="2">
        <v>9</v>
      </c>
      <c r="AK10" s="2"/>
    </row>
    <row r="11" spans="1:40" ht="14.25" customHeight="1">
      <c r="A11" s="132" t="s">
        <v>17</v>
      </c>
      <c r="B11" s="95" t="s">
        <v>363</v>
      </c>
      <c r="C11" s="95">
        <v>1589</v>
      </c>
      <c r="D11" s="95" t="s">
        <v>49</v>
      </c>
      <c r="E11" s="187" t="s">
        <v>520</v>
      </c>
      <c r="F11" s="95">
        <v>1608</v>
      </c>
      <c r="G11" s="148" t="s">
        <v>458</v>
      </c>
      <c r="H11" s="307" t="s">
        <v>422</v>
      </c>
      <c r="I11" s="79">
        <v>1607</v>
      </c>
      <c r="J11" s="308" t="s">
        <v>49</v>
      </c>
      <c r="K11" s="240"/>
      <c r="L11" s="232" t="s">
        <v>669</v>
      </c>
      <c r="M11" s="11">
        <v>1597</v>
      </c>
      <c r="N11" s="231" t="s">
        <v>612</v>
      </c>
      <c r="O11" s="221"/>
      <c r="P11" s="232" t="s">
        <v>572</v>
      </c>
      <c r="Q11" s="11">
        <v>1590</v>
      </c>
      <c r="R11" s="231" t="s">
        <v>280</v>
      </c>
      <c r="S11" s="222"/>
      <c r="T11" s="232" t="s">
        <v>617</v>
      </c>
      <c r="U11" s="11">
        <v>1593</v>
      </c>
      <c r="V11" s="288" t="s">
        <v>49</v>
      </c>
      <c r="W11" s="222"/>
      <c r="X11" s="232" t="s">
        <v>648</v>
      </c>
      <c r="Y11" s="11">
        <v>1594</v>
      </c>
      <c r="Z11" s="294" t="s">
        <v>280</v>
      </c>
      <c r="AA11" s="222"/>
      <c r="AB11" s="166" t="s">
        <v>905</v>
      </c>
      <c r="AC11" s="215">
        <v>1609</v>
      </c>
      <c r="AD11" s="215" t="s">
        <v>813</v>
      </c>
      <c r="AE11" s="165" t="s">
        <v>640</v>
      </c>
      <c r="AF11" s="11">
        <v>1606</v>
      </c>
      <c r="AG11" s="206" t="s">
        <v>365</v>
      </c>
      <c r="AH11" s="2">
        <v>49</v>
      </c>
      <c r="AI11" s="2">
        <v>2</v>
      </c>
      <c r="AJ11" s="2">
        <v>3</v>
      </c>
      <c r="AK11" s="253">
        <v>2</v>
      </c>
    </row>
    <row r="12" spans="1:40" ht="14.25" customHeight="1">
      <c r="A12" s="132" t="s">
        <v>52</v>
      </c>
      <c r="B12" s="187" t="s">
        <v>565</v>
      </c>
      <c r="C12" s="95">
        <v>1589</v>
      </c>
      <c r="D12" s="95" t="s">
        <v>540</v>
      </c>
      <c r="E12" s="253" t="s">
        <v>544</v>
      </c>
      <c r="F12" s="253">
        <v>1609</v>
      </c>
      <c r="G12" s="134" t="s">
        <v>545</v>
      </c>
      <c r="H12" s="307" t="s">
        <v>550</v>
      </c>
      <c r="I12" s="79">
        <v>1603</v>
      </c>
      <c r="J12" s="308" t="s">
        <v>49</v>
      </c>
      <c r="K12" s="240"/>
      <c r="L12" s="232" t="s">
        <v>616</v>
      </c>
      <c r="M12" s="11">
        <v>1597</v>
      </c>
      <c r="N12" s="231" t="s">
        <v>612</v>
      </c>
      <c r="O12" s="221"/>
      <c r="P12" s="232" t="s">
        <v>615</v>
      </c>
      <c r="Q12" s="11">
        <v>1591</v>
      </c>
      <c r="R12" s="198" t="s">
        <v>49</v>
      </c>
      <c r="S12" s="222"/>
      <c r="T12" s="232" t="s">
        <v>770</v>
      </c>
      <c r="U12" s="11">
        <v>1593</v>
      </c>
      <c r="V12" s="288" t="s">
        <v>49</v>
      </c>
      <c r="W12" s="222"/>
      <c r="X12" s="232" t="s">
        <v>567</v>
      </c>
      <c r="Y12" s="11">
        <v>1594</v>
      </c>
      <c r="Z12" s="294" t="s">
        <v>280</v>
      </c>
      <c r="AA12" s="222"/>
      <c r="AB12" s="166" t="s">
        <v>878</v>
      </c>
      <c r="AC12" s="215">
        <v>1609</v>
      </c>
      <c r="AD12" s="215" t="s">
        <v>813</v>
      </c>
      <c r="AE12" s="165" t="s">
        <v>688</v>
      </c>
      <c r="AF12" s="11">
        <v>1606</v>
      </c>
      <c r="AG12" s="358" t="s">
        <v>635</v>
      </c>
      <c r="AH12" s="253">
        <v>87</v>
      </c>
      <c r="AI12" s="2">
        <v>2</v>
      </c>
      <c r="AJ12" s="2">
        <v>6</v>
      </c>
      <c r="AK12" s="2"/>
    </row>
    <row r="13" spans="1:40" ht="14.25" customHeight="1">
      <c r="A13" s="132" t="s">
        <v>192</v>
      </c>
      <c r="B13" s="187" t="s">
        <v>575</v>
      </c>
      <c r="C13" s="95">
        <v>1589</v>
      </c>
      <c r="D13" s="95" t="s">
        <v>540</v>
      </c>
      <c r="E13" s="95" t="s">
        <v>477</v>
      </c>
      <c r="F13" s="95">
        <v>1609</v>
      </c>
      <c r="G13" s="148" t="s">
        <v>458</v>
      </c>
      <c r="H13" s="307" t="s">
        <v>421</v>
      </c>
      <c r="I13" s="79">
        <v>1618</v>
      </c>
      <c r="J13" s="308" t="s">
        <v>49</v>
      </c>
      <c r="K13" s="240"/>
      <c r="L13" s="232" t="s">
        <v>790</v>
      </c>
      <c r="M13" s="11">
        <v>1598</v>
      </c>
      <c r="N13" s="231" t="s">
        <v>280</v>
      </c>
      <c r="O13" s="221"/>
      <c r="P13" s="234" t="s">
        <v>485</v>
      </c>
      <c r="Q13" s="11">
        <v>1591</v>
      </c>
      <c r="R13" s="407" t="s">
        <v>280</v>
      </c>
      <c r="S13" s="222"/>
      <c r="T13" s="232" t="s">
        <v>902</v>
      </c>
      <c r="U13" s="287">
        <v>1593</v>
      </c>
      <c r="V13" s="287" t="s">
        <v>820</v>
      </c>
      <c r="W13" s="222"/>
      <c r="X13" s="232" t="s">
        <v>711</v>
      </c>
      <c r="Y13" s="11">
        <v>1594</v>
      </c>
      <c r="Z13" s="294" t="s">
        <v>280</v>
      </c>
      <c r="AA13" s="222"/>
      <c r="AB13" s="166" t="s">
        <v>884</v>
      </c>
      <c r="AC13" s="215">
        <v>1613</v>
      </c>
      <c r="AD13" s="215" t="s">
        <v>813</v>
      </c>
      <c r="AE13" s="165" t="s">
        <v>607</v>
      </c>
      <c r="AF13" s="11">
        <v>1607</v>
      </c>
      <c r="AG13" s="358" t="s">
        <v>635</v>
      </c>
      <c r="AH13" s="253">
        <v>79</v>
      </c>
      <c r="AI13" s="2">
        <v>4</v>
      </c>
      <c r="AJ13" s="2">
        <v>10</v>
      </c>
      <c r="AK13" s="2"/>
    </row>
    <row r="14" spans="1:40" ht="14.25" customHeight="1">
      <c r="A14" s="132" t="s">
        <v>53</v>
      </c>
      <c r="B14" s="259" t="s">
        <v>523</v>
      </c>
      <c r="C14" s="95">
        <v>1589</v>
      </c>
      <c r="D14" s="148" t="s">
        <v>458</v>
      </c>
      <c r="E14" s="95" t="s">
        <v>366</v>
      </c>
      <c r="F14" s="95">
        <v>1609</v>
      </c>
      <c r="G14" s="148" t="s">
        <v>49</v>
      </c>
      <c r="H14" s="307" t="s">
        <v>493</v>
      </c>
      <c r="I14" s="79">
        <v>1617</v>
      </c>
      <c r="J14" s="308" t="s">
        <v>49</v>
      </c>
      <c r="K14" s="240"/>
      <c r="L14" s="232" t="s">
        <v>793</v>
      </c>
      <c r="M14" s="11">
        <v>1598</v>
      </c>
      <c r="N14" s="231" t="s">
        <v>280</v>
      </c>
      <c r="O14" s="221"/>
      <c r="P14" s="234" t="s">
        <v>501</v>
      </c>
      <c r="Q14" s="11">
        <v>1591</v>
      </c>
      <c r="R14" s="231" t="s">
        <v>280</v>
      </c>
      <c r="S14" s="222"/>
      <c r="T14" s="232" t="s">
        <v>777</v>
      </c>
      <c r="U14" s="11">
        <v>1593</v>
      </c>
      <c r="V14" s="288" t="s">
        <v>49</v>
      </c>
      <c r="W14" s="222"/>
      <c r="X14" s="232" t="s">
        <v>855</v>
      </c>
      <c r="Y14" s="2">
        <v>1594</v>
      </c>
      <c r="Z14" s="198" t="s">
        <v>856</v>
      </c>
      <c r="AA14" s="222"/>
      <c r="AB14" s="166" t="s">
        <v>880</v>
      </c>
      <c r="AC14" s="215">
        <v>1615</v>
      </c>
      <c r="AD14" s="215" t="s">
        <v>813</v>
      </c>
      <c r="AE14" s="254" t="s">
        <v>614</v>
      </c>
      <c r="AF14" s="11">
        <v>1608</v>
      </c>
      <c r="AG14" s="206" t="s">
        <v>365</v>
      </c>
      <c r="AH14" s="253">
        <v>74</v>
      </c>
      <c r="AI14" s="253">
        <v>7</v>
      </c>
      <c r="AJ14" s="2">
        <v>5</v>
      </c>
      <c r="AK14" s="253">
        <v>1</v>
      </c>
    </row>
    <row r="15" spans="1:40" ht="14.25" customHeight="1">
      <c r="A15" s="132" t="s">
        <v>288</v>
      </c>
      <c r="B15" s="95" t="s">
        <v>457</v>
      </c>
      <c r="C15" s="95">
        <v>1590</v>
      </c>
      <c r="D15" s="148" t="s">
        <v>458</v>
      </c>
      <c r="E15" s="253" t="s">
        <v>408</v>
      </c>
      <c r="F15" s="253">
        <v>1610</v>
      </c>
      <c r="G15" s="148" t="s">
        <v>405</v>
      </c>
      <c r="H15" s="307" t="s">
        <v>374</v>
      </c>
      <c r="I15" s="79">
        <v>1626</v>
      </c>
      <c r="J15" s="308" t="s">
        <v>49</v>
      </c>
      <c r="K15" s="240"/>
      <c r="L15" s="218" t="s">
        <v>849</v>
      </c>
      <c r="M15" s="2">
        <v>1598</v>
      </c>
      <c r="N15" s="198" t="s">
        <v>856</v>
      </c>
      <c r="O15" s="221"/>
      <c r="P15" s="234" t="s">
        <v>510</v>
      </c>
      <c r="Q15" s="11">
        <v>1591</v>
      </c>
      <c r="R15" s="231" t="s">
        <v>280</v>
      </c>
      <c r="S15" s="222"/>
      <c r="T15" s="159" t="s">
        <v>919</v>
      </c>
      <c r="U15" s="77">
        <v>1593</v>
      </c>
      <c r="V15" s="288" t="s">
        <v>280</v>
      </c>
      <c r="W15" s="222"/>
      <c r="X15" s="232" t="s">
        <v>707</v>
      </c>
      <c r="Y15" s="11">
        <v>1595</v>
      </c>
      <c r="Z15" s="294" t="s">
        <v>49</v>
      </c>
      <c r="AA15" s="222"/>
      <c r="AB15" s="165" t="s">
        <v>776</v>
      </c>
      <c r="AC15" s="11">
        <v>1620</v>
      </c>
      <c r="AD15" s="215" t="s">
        <v>395</v>
      </c>
      <c r="AE15" s="165" t="s">
        <v>652</v>
      </c>
      <c r="AF15" s="11">
        <v>1612</v>
      </c>
      <c r="AG15" s="358" t="s">
        <v>635</v>
      </c>
      <c r="AH15" s="253">
        <v>72</v>
      </c>
      <c r="AI15" s="2">
        <v>2</v>
      </c>
      <c r="AJ15" s="2">
        <v>11</v>
      </c>
      <c r="AK15" s="2"/>
    </row>
    <row r="16" spans="1:40" ht="14.25" customHeight="1">
      <c r="A16" s="132" t="s">
        <v>258</v>
      </c>
      <c r="B16" s="95" t="s">
        <v>508</v>
      </c>
      <c r="C16" s="95">
        <v>1590</v>
      </c>
      <c r="D16" s="148" t="s">
        <v>458</v>
      </c>
      <c r="E16" s="254" t="s">
        <v>516</v>
      </c>
      <c r="F16" s="253">
        <v>1611</v>
      </c>
      <c r="G16" s="148" t="s">
        <v>460</v>
      </c>
      <c r="H16" s="307" t="s">
        <v>916</v>
      </c>
      <c r="I16" s="79">
        <v>1622</v>
      </c>
      <c r="J16" s="308" t="s">
        <v>49</v>
      </c>
      <c r="K16" s="240"/>
      <c r="L16" s="218" t="s">
        <v>840</v>
      </c>
      <c r="M16" s="2">
        <v>1598</v>
      </c>
      <c r="N16" s="198" t="s">
        <v>856</v>
      </c>
      <c r="O16" s="221"/>
      <c r="P16" s="234" t="s">
        <v>478</v>
      </c>
      <c r="Q16" s="11">
        <v>1591</v>
      </c>
      <c r="R16" s="231" t="s">
        <v>280</v>
      </c>
      <c r="S16" s="222"/>
      <c r="T16" s="165" t="s">
        <v>522</v>
      </c>
      <c r="U16" s="11">
        <v>1593</v>
      </c>
      <c r="V16" s="378" t="s">
        <v>280</v>
      </c>
      <c r="W16" s="222"/>
      <c r="X16" s="232" t="s">
        <v>627</v>
      </c>
      <c r="Y16" s="11">
        <v>1595</v>
      </c>
      <c r="Z16" s="294" t="s">
        <v>49</v>
      </c>
      <c r="AA16" s="222"/>
      <c r="AB16" s="165" t="s">
        <v>779</v>
      </c>
      <c r="AC16" s="11">
        <v>1621</v>
      </c>
      <c r="AD16" s="215" t="s">
        <v>395</v>
      </c>
      <c r="AE16" s="254" t="s">
        <v>651</v>
      </c>
      <c r="AF16" s="11">
        <v>1613</v>
      </c>
      <c r="AG16" s="206" t="s">
        <v>365</v>
      </c>
      <c r="AH16" s="2">
        <v>51</v>
      </c>
      <c r="AI16" s="253">
        <v>7</v>
      </c>
      <c r="AJ16" s="2">
        <v>7</v>
      </c>
      <c r="AK16" s="253">
        <v>1</v>
      </c>
    </row>
    <row r="17" spans="1:37" ht="14.25" customHeight="1">
      <c r="A17" s="132" t="s">
        <v>193</v>
      </c>
      <c r="B17" s="95" t="s">
        <v>438</v>
      </c>
      <c r="C17" s="95">
        <v>1591</v>
      </c>
      <c r="D17" s="95" t="s">
        <v>410</v>
      </c>
      <c r="E17" s="254" t="s">
        <v>571</v>
      </c>
      <c r="F17" s="253">
        <v>1613</v>
      </c>
      <c r="G17" s="148" t="s">
        <v>545</v>
      </c>
      <c r="H17" s="311" t="s">
        <v>520</v>
      </c>
      <c r="I17" s="79">
        <v>1608</v>
      </c>
      <c r="J17" s="308" t="s">
        <v>49</v>
      </c>
      <c r="K17" s="240"/>
      <c r="L17" s="234" t="s">
        <v>375</v>
      </c>
      <c r="M17" s="11">
        <v>1598</v>
      </c>
      <c r="N17" s="231" t="s">
        <v>280</v>
      </c>
      <c r="O17" s="221"/>
      <c r="P17" s="234" t="s">
        <v>509</v>
      </c>
      <c r="Q17" s="11">
        <v>1591</v>
      </c>
      <c r="R17" s="231" t="s">
        <v>280</v>
      </c>
      <c r="S17" s="222"/>
      <c r="T17" s="232" t="s">
        <v>528</v>
      </c>
      <c r="U17" s="11">
        <v>1593</v>
      </c>
      <c r="V17" s="288" t="s">
        <v>280</v>
      </c>
      <c r="W17" s="222"/>
      <c r="X17" s="232" t="s">
        <v>639</v>
      </c>
      <c r="Y17" s="11">
        <v>1595</v>
      </c>
      <c r="Z17" s="294" t="s">
        <v>49</v>
      </c>
      <c r="AA17" s="222"/>
      <c r="AB17" s="165" t="s">
        <v>784</v>
      </c>
      <c r="AC17" s="11">
        <v>1628</v>
      </c>
      <c r="AD17" s="215" t="s">
        <v>395</v>
      </c>
      <c r="AE17" s="165" t="s">
        <v>630</v>
      </c>
      <c r="AF17" s="11">
        <v>1614</v>
      </c>
      <c r="AG17" s="206" t="s">
        <v>405</v>
      </c>
      <c r="AH17" s="253">
        <v>62</v>
      </c>
      <c r="AI17" s="253">
        <v>6</v>
      </c>
      <c r="AJ17" s="2">
        <v>9</v>
      </c>
      <c r="AK17" s="2"/>
    </row>
    <row r="18" spans="1:37" ht="14.25" customHeight="1">
      <c r="A18" s="132" t="s">
        <v>194</v>
      </c>
      <c r="B18" s="187" t="s">
        <v>578</v>
      </c>
      <c r="C18" s="95">
        <v>1592</v>
      </c>
      <c r="D18" s="95" t="s">
        <v>540</v>
      </c>
      <c r="E18" s="187" t="s">
        <v>561</v>
      </c>
      <c r="F18" s="95">
        <v>1614</v>
      </c>
      <c r="G18" s="148" t="s">
        <v>540</v>
      </c>
      <c r="H18" s="309" t="s">
        <v>476</v>
      </c>
      <c r="I18" s="95">
        <v>1599</v>
      </c>
      <c r="J18" s="310" t="s">
        <v>49</v>
      </c>
      <c r="L18" s="234" t="s">
        <v>367</v>
      </c>
      <c r="M18" s="11">
        <v>1598</v>
      </c>
      <c r="N18" s="231" t="s">
        <v>280</v>
      </c>
      <c r="O18" s="221"/>
      <c r="P18" s="234" t="s">
        <v>431</v>
      </c>
      <c r="Q18" s="11">
        <v>1591</v>
      </c>
      <c r="R18" s="231" t="s">
        <v>280</v>
      </c>
      <c r="S18" s="222"/>
      <c r="T18" s="232" t="s">
        <v>583</v>
      </c>
      <c r="U18" s="11">
        <v>1593</v>
      </c>
      <c r="V18" s="288" t="s">
        <v>280</v>
      </c>
      <c r="W18" s="222"/>
      <c r="X18" s="232" t="s">
        <v>657</v>
      </c>
      <c r="Y18" s="11">
        <v>1595</v>
      </c>
      <c r="Z18" s="294" t="s">
        <v>49</v>
      </c>
      <c r="AA18" s="222"/>
      <c r="AB18" s="166" t="s">
        <v>903</v>
      </c>
      <c r="AC18" s="215">
        <v>1595</v>
      </c>
      <c r="AD18" s="214" t="s">
        <v>820</v>
      </c>
      <c r="AE18" s="165" t="s">
        <v>685</v>
      </c>
      <c r="AF18" s="11">
        <v>1614</v>
      </c>
      <c r="AG18" s="206" t="s">
        <v>405</v>
      </c>
      <c r="AH18" s="253">
        <v>71</v>
      </c>
      <c r="AI18" s="2">
        <v>0</v>
      </c>
      <c r="AJ18" s="2">
        <v>11</v>
      </c>
      <c r="AK18" s="2"/>
    </row>
    <row r="19" spans="1:37" ht="14.25" customHeight="1">
      <c r="A19" s="132" t="s">
        <v>191</v>
      </c>
      <c r="B19" s="105" t="s">
        <v>418</v>
      </c>
      <c r="C19" s="105">
        <v>1592</v>
      </c>
      <c r="D19" s="95" t="s">
        <v>405</v>
      </c>
      <c r="E19" s="253" t="s">
        <v>546</v>
      </c>
      <c r="F19" s="253">
        <v>1615</v>
      </c>
      <c r="G19" s="148" t="s">
        <v>545</v>
      </c>
      <c r="H19" s="307" t="s">
        <v>477</v>
      </c>
      <c r="I19" s="79">
        <v>1609</v>
      </c>
      <c r="J19" s="308" t="s">
        <v>49</v>
      </c>
      <c r="K19" s="240"/>
      <c r="L19" s="380" t="s">
        <v>690</v>
      </c>
      <c r="M19" s="381">
        <v>1598</v>
      </c>
      <c r="N19" s="383" t="s">
        <v>606</v>
      </c>
      <c r="O19" s="221"/>
      <c r="P19" s="218" t="s">
        <v>715</v>
      </c>
      <c r="Q19" s="2">
        <v>1597</v>
      </c>
      <c r="R19" s="198" t="s">
        <v>610</v>
      </c>
      <c r="S19" s="222"/>
      <c r="T19" s="234" t="s">
        <v>359</v>
      </c>
      <c r="U19" s="11">
        <v>1593</v>
      </c>
      <c r="V19" s="288" t="s">
        <v>280</v>
      </c>
      <c r="W19" s="222"/>
      <c r="X19" s="232" t="s">
        <v>650</v>
      </c>
      <c r="Y19" s="11">
        <v>1595</v>
      </c>
      <c r="Z19" s="294" t="s">
        <v>49</v>
      </c>
      <c r="AA19" s="222"/>
      <c r="AB19" s="165" t="s">
        <v>629</v>
      </c>
      <c r="AC19" s="11">
        <v>1596</v>
      </c>
      <c r="AD19" s="206" t="s">
        <v>49</v>
      </c>
      <c r="AE19" s="254" t="s">
        <v>700</v>
      </c>
      <c r="AF19" s="11">
        <v>1614</v>
      </c>
      <c r="AG19" s="206" t="s">
        <v>365</v>
      </c>
      <c r="AH19" s="2">
        <v>35</v>
      </c>
      <c r="AI19" s="253">
        <v>7</v>
      </c>
      <c r="AJ19" s="2">
        <v>11</v>
      </c>
      <c r="AK19" s="253">
        <v>1</v>
      </c>
    </row>
    <row r="20" spans="1:37" ht="14.25" customHeight="1">
      <c r="A20" s="132" t="s">
        <v>209</v>
      </c>
      <c r="B20" s="95" t="s">
        <v>419</v>
      </c>
      <c r="C20" s="95">
        <v>1592</v>
      </c>
      <c r="D20" s="95" t="s">
        <v>410</v>
      </c>
      <c r="E20" s="95" t="s">
        <v>491</v>
      </c>
      <c r="F20" s="95">
        <v>1615</v>
      </c>
      <c r="G20" s="148" t="s">
        <v>458</v>
      </c>
      <c r="H20" s="311" t="s">
        <v>561</v>
      </c>
      <c r="I20" s="79">
        <v>1614</v>
      </c>
      <c r="J20" s="308" t="s">
        <v>49</v>
      </c>
      <c r="K20" s="240"/>
      <c r="L20" s="218" t="s">
        <v>812</v>
      </c>
      <c r="M20" s="2">
        <v>1599</v>
      </c>
      <c r="N20" s="198" t="s">
        <v>856</v>
      </c>
      <c r="O20" s="221"/>
      <c r="P20" s="380" t="s">
        <v>745</v>
      </c>
      <c r="Q20" s="381">
        <v>1600</v>
      </c>
      <c r="R20" s="382" t="s">
        <v>610</v>
      </c>
      <c r="S20" s="222"/>
      <c r="T20" s="232" t="s">
        <v>887</v>
      </c>
      <c r="U20" s="287">
        <v>1593</v>
      </c>
      <c r="V20" s="288" t="s">
        <v>280</v>
      </c>
      <c r="W20" s="222"/>
      <c r="X20" s="242" t="s">
        <v>829</v>
      </c>
      <c r="Y20" s="2">
        <v>1595</v>
      </c>
      <c r="Z20" s="378" t="s">
        <v>820</v>
      </c>
      <c r="AA20" s="222"/>
      <c r="AB20" s="384" t="s">
        <v>879</v>
      </c>
      <c r="AC20" s="385">
        <v>1597</v>
      </c>
      <c r="AD20" s="385" t="s">
        <v>811</v>
      </c>
      <c r="AE20" s="165" t="s">
        <v>667</v>
      </c>
      <c r="AF20" s="11">
        <v>1615</v>
      </c>
      <c r="AG20" s="358" t="s">
        <v>635</v>
      </c>
      <c r="AH20" s="253">
        <v>70</v>
      </c>
      <c r="AI20" s="2">
        <v>0</v>
      </c>
      <c r="AJ20" s="2">
        <v>13</v>
      </c>
      <c r="AK20" s="2"/>
    </row>
    <row r="21" spans="1:37" ht="14.25" customHeight="1">
      <c r="A21" s="134" t="s">
        <v>320</v>
      </c>
      <c r="B21" s="95" t="s">
        <v>499</v>
      </c>
      <c r="C21" s="95">
        <v>1592</v>
      </c>
      <c r="D21" s="148" t="s">
        <v>49</v>
      </c>
      <c r="E21" s="253" t="s">
        <v>384</v>
      </c>
      <c r="F21" s="253">
        <v>1616</v>
      </c>
      <c r="G21" s="148" t="s">
        <v>365</v>
      </c>
      <c r="H21" s="307" t="s">
        <v>489</v>
      </c>
      <c r="I21" s="79">
        <v>1597</v>
      </c>
      <c r="J21" s="308" t="s">
        <v>49</v>
      </c>
      <c r="K21" s="240"/>
      <c r="L21" s="232" t="s">
        <v>562</v>
      </c>
      <c r="M21" s="11">
        <v>1599</v>
      </c>
      <c r="N21" s="231" t="s">
        <v>280</v>
      </c>
      <c r="O21" s="221"/>
      <c r="P21" s="380" t="s">
        <v>751</v>
      </c>
      <c r="Q21" s="381">
        <v>1602</v>
      </c>
      <c r="R21" s="382" t="s">
        <v>610</v>
      </c>
      <c r="S21" s="222"/>
      <c r="T21" s="232" t="s">
        <v>661</v>
      </c>
      <c r="U21" s="11">
        <v>1593</v>
      </c>
      <c r="V21" s="288" t="s">
        <v>280</v>
      </c>
      <c r="W21" s="222"/>
      <c r="X21" s="218" t="s">
        <v>845</v>
      </c>
      <c r="Y21" s="2">
        <v>1595</v>
      </c>
      <c r="Z21" s="198" t="s">
        <v>820</v>
      </c>
      <c r="AA21" s="222"/>
      <c r="AB21" s="384" t="s">
        <v>883</v>
      </c>
      <c r="AC21" s="385">
        <v>1600</v>
      </c>
      <c r="AD21" s="382" t="s">
        <v>820</v>
      </c>
      <c r="AE21" s="254" t="s">
        <v>680</v>
      </c>
      <c r="AF21" s="11">
        <v>1616</v>
      </c>
      <c r="AG21" s="206" t="s">
        <v>405</v>
      </c>
      <c r="AH21" s="2">
        <v>47</v>
      </c>
      <c r="AI21" s="253">
        <v>6</v>
      </c>
      <c r="AJ21" s="2">
        <v>10</v>
      </c>
      <c r="AK21" s="253">
        <v>2</v>
      </c>
    </row>
    <row r="22" spans="1:37" ht="14.25" customHeight="1">
      <c r="A22" s="134" t="s">
        <v>446</v>
      </c>
      <c r="B22" s="95" t="s">
        <v>505</v>
      </c>
      <c r="C22" s="95">
        <v>1593</v>
      </c>
      <c r="D22" s="148" t="s">
        <v>458</v>
      </c>
      <c r="E22" s="253" t="s">
        <v>426</v>
      </c>
      <c r="F22" s="253">
        <v>1616</v>
      </c>
      <c r="G22" s="148" t="s">
        <v>427</v>
      </c>
      <c r="H22" s="307" t="s">
        <v>515</v>
      </c>
      <c r="I22" s="79">
        <v>1601</v>
      </c>
      <c r="J22" s="308" t="s">
        <v>49</v>
      </c>
      <c r="K22" s="240"/>
      <c r="L22" s="232" t="s">
        <v>670</v>
      </c>
      <c r="M22" s="11">
        <v>1599</v>
      </c>
      <c r="N22" s="230" t="s">
        <v>635</v>
      </c>
      <c r="O22" s="221"/>
      <c r="P22" s="380" t="s">
        <v>740</v>
      </c>
      <c r="Q22" s="381">
        <v>1602</v>
      </c>
      <c r="R22" s="382" t="s">
        <v>610</v>
      </c>
      <c r="S22" s="222"/>
      <c r="T22" s="11" t="s">
        <v>497</v>
      </c>
      <c r="U22" s="11">
        <v>1593</v>
      </c>
      <c r="V22" s="288" t="s">
        <v>280</v>
      </c>
      <c r="W22" s="222"/>
      <c r="X22" s="232" t="s">
        <v>692</v>
      </c>
      <c r="Y22" s="11">
        <v>1595</v>
      </c>
      <c r="Z22" s="294" t="s">
        <v>280</v>
      </c>
      <c r="AA22" s="222"/>
      <c r="AB22" s="384" t="s">
        <v>891</v>
      </c>
      <c r="AC22" s="385">
        <v>1602</v>
      </c>
      <c r="AD22" s="382" t="s">
        <v>820</v>
      </c>
      <c r="AE22" s="165" t="s">
        <v>642</v>
      </c>
      <c r="AF22" s="11">
        <v>1616</v>
      </c>
      <c r="AG22" s="206" t="s">
        <v>405</v>
      </c>
      <c r="AH22" s="2">
        <v>58</v>
      </c>
      <c r="AI22" s="2">
        <v>1</v>
      </c>
      <c r="AJ22" s="2">
        <v>10</v>
      </c>
      <c r="AK22" s="2"/>
    </row>
    <row r="23" spans="1:37" ht="14.25" customHeight="1">
      <c r="A23" s="105" t="s">
        <v>447</v>
      </c>
      <c r="B23" s="187" t="s">
        <v>555</v>
      </c>
      <c r="C23" s="95">
        <v>1593</v>
      </c>
      <c r="D23" s="95" t="s">
        <v>540</v>
      </c>
      <c r="E23" s="95" t="s">
        <v>493</v>
      </c>
      <c r="F23" s="95">
        <v>1617</v>
      </c>
      <c r="G23" s="148" t="s">
        <v>458</v>
      </c>
      <c r="H23" s="311" t="s">
        <v>518</v>
      </c>
      <c r="I23" s="79">
        <v>1605</v>
      </c>
      <c r="J23" s="308" t="s">
        <v>49</v>
      </c>
      <c r="K23" s="240"/>
      <c r="L23" s="232" t="s">
        <v>659</v>
      </c>
      <c r="M23" s="11">
        <v>1599</v>
      </c>
      <c r="N23" s="231" t="s">
        <v>612</v>
      </c>
      <c r="O23" s="221"/>
      <c r="P23" s="380" t="s">
        <v>758</v>
      </c>
      <c r="Q23" s="381">
        <v>1602</v>
      </c>
      <c r="R23" s="382" t="s">
        <v>610</v>
      </c>
      <c r="S23" s="222"/>
      <c r="T23" s="232" t="s">
        <v>792</v>
      </c>
      <c r="U23" s="11">
        <v>1593</v>
      </c>
      <c r="V23" s="288" t="s">
        <v>280</v>
      </c>
      <c r="W23" s="222"/>
      <c r="X23" s="232" t="s">
        <v>708</v>
      </c>
      <c r="Y23" s="11">
        <v>1595</v>
      </c>
      <c r="Z23" s="294" t="s">
        <v>280</v>
      </c>
      <c r="AA23" s="222"/>
      <c r="AB23" s="166" t="s">
        <v>869</v>
      </c>
      <c r="AC23" s="214">
        <v>1602</v>
      </c>
      <c r="AD23" s="357" t="s">
        <v>860</v>
      </c>
      <c r="AE23" s="11" t="s">
        <v>507</v>
      </c>
      <c r="AF23" s="11">
        <v>1616</v>
      </c>
      <c r="AG23" s="206" t="s">
        <v>280</v>
      </c>
      <c r="AH23" s="2">
        <v>49</v>
      </c>
      <c r="AI23" s="253">
        <v>7</v>
      </c>
      <c r="AJ23" s="2">
        <v>13</v>
      </c>
      <c r="AK23" s="253">
        <v>2</v>
      </c>
    </row>
    <row r="24" spans="1:37" ht="14.25" customHeight="1">
      <c r="A24" s="105" t="s">
        <v>318</v>
      </c>
      <c r="B24" s="95" t="s">
        <v>490</v>
      </c>
      <c r="C24" s="95">
        <v>1593</v>
      </c>
      <c r="D24" s="95" t="s">
        <v>458</v>
      </c>
      <c r="E24" s="289" t="s">
        <v>487</v>
      </c>
      <c r="F24" s="95">
        <v>1617</v>
      </c>
      <c r="G24" s="148" t="s">
        <v>458</v>
      </c>
      <c r="H24" s="307" t="s">
        <v>366</v>
      </c>
      <c r="I24" s="79">
        <v>1609</v>
      </c>
      <c r="J24" s="308" t="s">
        <v>49</v>
      </c>
      <c r="K24" s="240"/>
      <c r="L24" s="234" t="s">
        <v>472</v>
      </c>
      <c r="M24" s="11">
        <v>1599</v>
      </c>
      <c r="N24" s="231" t="s">
        <v>612</v>
      </c>
      <c r="O24" s="221"/>
      <c r="P24" s="380" t="s">
        <v>714</v>
      </c>
      <c r="Q24" s="381">
        <v>1604</v>
      </c>
      <c r="R24" s="382" t="s">
        <v>606</v>
      </c>
      <c r="S24" s="222"/>
      <c r="T24" s="232" t="s">
        <v>886</v>
      </c>
      <c r="U24" s="287">
        <v>1593</v>
      </c>
      <c r="V24" s="288" t="s">
        <v>280</v>
      </c>
      <c r="W24" s="222"/>
      <c r="X24" s="234" t="s">
        <v>376</v>
      </c>
      <c r="Y24" s="11">
        <v>1595</v>
      </c>
      <c r="Z24" s="294" t="s">
        <v>280</v>
      </c>
      <c r="AA24" s="222"/>
      <c r="AB24" s="166" t="s">
        <v>871</v>
      </c>
      <c r="AC24" s="214">
        <v>1602</v>
      </c>
      <c r="AD24" s="332" t="s">
        <v>817</v>
      </c>
      <c r="AE24" s="165" t="s">
        <v>641</v>
      </c>
      <c r="AF24" s="11">
        <v>1617</v>
      </c>
      <c r="AG24" s="206" t="s">
        <v>405</v>
      </c>
      <c r="AH24" s="2">
        <v>58</v>
      </c>
      <c r="AI24" s="2">
        <v>4</v>
      </c>
      <c r="AJ24" s="2">
        <v>7</v>
      </c>
      <c r="AK24" s="2"/>
    </row>
    <row r="25" spans="1:37" ht="14.25" customHeight="1" thickBot="1">
      <c r="A25" s="105" t="s">
        <v>319</v>
      </c>
      <c r="B25" s="187" t="s">
        <v>526</v>
      </c>
      <c r="C25" s="95">
        <v>1593</v>
      </c>
      <c r="D25" s="148" t="s">
        <v>458</v>
      </c>
      <c r="E25" s="95" t="s">
        <v>421</v>
      </c>
      <c r="F25" s="95">
        <v>1618</v>
      </c>
      <c r="G25" s="148" t="s">
        <v>410</v>
      </c>
      <c r="H25" s="312" t="s">
        <v>491</v>
      </c>
      <c r="I25" s="313">
        <v>1615</v>
      </c>
      <c r="J25" s="314" t="s">
        <v>49</v>
      </c>
      <c r="L25" s="232" t="s">
        <v>696</v>
      </c>
      <c r="M25" s="11">
        <v>1599</v>
      </c>
      <c r="N25" s="231" t="s">
        <v>280</v>
      </c>
      <c r="O25" s="221"/>
      <c r="P25" s="380" t="s">
        <v>746</v>
      </c>
      <c r="Q25" s="381">
        <v>1604</v>
      </c>
      <c r="R25" s="382" t="s">
        <v>610</v>
      </c>
      <c r="S25" s="222"/>
      <c r="T25" s="218" t="s">
        <v>864</v>
      </c>
      <c r="U25" s="217">
        <v>1593</v>
      </c>
      <c r="V25" s="199" t="s">
        <v>280</v>
      </c>
      <c r="W25" s="222"/>
      <c r="X25" s="242" t="s">
        <v>828</v>
      </c>
      <c r="Y25" s="2">
        <v>1596</v>
      </c>
      <c r="Z25" s="198" t="s">
        <v>820</v>
      </c>
      <c r="AA25" s="222"/>
      <c r="AB25" s="384" t="s">
        <v>889</v>
      </c>
      <c r="AC25" s="385">
        <v>1603</v>
      </c>
      <c r="AD25" s="382" t="s">
        <v>820</v>
      </c>
      <c r="AE25" s="165" t="s">
        <v>676</v>
      </c>
      <c r="AF25" s="11">
        <v>1619</v>
      </c>
      <c r="AG25" s="206" t="s">
        <v>405</v>
      </c>
      <c r="AH25" s="2">
        <v>35</v>
      </c>
      <c r="AI25" s="2">
        <v>1</v>
      </c>
      <c r="AJ25" s="2">
        <v>15</v>
      </c>
      <c r="AK25" s="2"/>
    </row>
    <row r="26" spans="1:37" ht="14.25" customHeight="1">
      <c r="A26" s="253" t="s">
        <v>321</v>
      </c>
      <c r="B26" s="95" t="s">
        <v>353</v>
      </c>
      <c r="C26" s="95">
        <v>1593</v>
      </c>
      <c r="D26" s="148" t="s">
        <v>49</v>
      </c>
      <c r="E26" s="253" t="s">
        <v>55</v>
      </c>
      <c r="F26" s="253">
        <v>1618</v>
      </c>
      <c r="G26" s="105" t="s">
        <v>365</v>
      </c>
      <c r="H26" s="319" t="s">
        <v>715</v>
      </c>
      <c r="I26" s="320">
        <v>1597</v>
      </c>
      <c r="J26" s="321" t="s">
        <v>49</v>
      </c>
      <c r="L26" s="232" t="s">
        <v>634</v>
      </c>
      <c r="M26" s="11">
        <v>1599</v>
      </c>
      <c r="N26" s="230" t="s">
        <v>635</v>
      </c>
      <c r="O26" s="221"/>
      <c r="P26" s="380" t="s">
        <v>752</v>
      </c>
      <c r="Q26" s="381">
        <v>1604</v>
      </c>
      <c r="R26" s="382" t="s">
        <v>606</v>
      </c>
      <c r="S26" s="222"/>
      <c r="T26" s="380" t="s">
        <v>768</v>
      </c>
      <c r="U26" s="381">
        <v>1601</v>
      </c>
      <c r="V26" s="382" t="s">
        <v>405</v>
      </c>
      <c r="W26" s="222"/>
      <c r="X26" s="218" t="s">
        <v>831</v>
      </c>
      <c r="Y26" s="2">
        <v>1596</v>
      </c>
      <c r="Z26" s="198" t="s">
        <v>820</v>
      </c>
      <c r="AA26" s="222"/>
      <c r="AB26" s="166" t="s">
        <v>868</v>
      </c>
      <c r="AC26" s="214">
        <v>1603</v>
      </c>
      <c r="AD26" s="332" t="s">
        <v>817</v>
      </c>
      <c r="AE26" s="165" t="s">
        <v>702</v>
      </c>
      <c r="AF26" s="11">
        <v>1620</v>
      </c>
      <c r="AG26" s="358" t="s">
        <v>635</v>
      </c>
      <c r="AH26" s="253">
        <v>80</v>
      </c>
      <c r="AI26" s="2">
        <v>0</v>
      </c>
      <c r="AJ26" s="2">
        <v>15</v>
      </c>
      <c r="AK26" s="2"/>
    </row>
    <row r="27" spans="1:37" ht="14.25" customHeight="1">
      <c r="A27" s="105" t="s">
        <v>281</v>
      </c>
      <c r="B27" s="95" t="s">
        <v>475</v>
      </c>
      <c r="C27" s="95">
        <v>1593</v>
      </c>
      <c r="D27" s="95" t="s">
        <v>458</v>
      </c>
      <c r="E27" s="253" t="s">
        <v>391</v>
      </c>
      <c r="F27" s="253">
        <v>1619</v>
      </c>
      <c r="G27" s="95" t="s">
        <v>365</v>
      </c>
      <c r="H27" s="269" t="s">
        <v>745</v>
      </c>
      <c r="I27" s="2">
        <v>1600</v>
      </c>
      <c r="J27" s="270" t="s">
        <v>49</v>
      </c>
      <c r="L27" s="218" t="s">
        <v>818</v>
      </c>
      <c r="M27" s="2">
        <v>1600</v>
      </c>
      <c r="N27" s="231" t="s">
        <v>280</v>
      </c>
      <c r="O27" s="221"/>
      <c r="P27" s="218" t="s">
        <v>721</v>
      </c>
      <c r="Q27" s="2">
        <v>1606</v>
      </c>
      <c r="R27" s="198" t="s">
        <v>613</v>
      </c>
      <c r="S27" s="222"/>
      <c r="T27" s="380" t="s">
        <v>775</v>
      </c>
      <c r="U27" s="381">
        <v>1601</v>
      </c>
      <c r="V27" s="382" t="s">
        <v>49</v>
      </c>
      <c r="W27" s="222"/>
      <c r="X27" s="218" t="s">
        <v>857</v>
      </c>
      <c r="Y27" s="2">
        <v>1597</v>
      </c>
      <c r="Z27" s="294" t="s">
        <v>395</v>
      </c>
      <c r="AA27" s="222"/>
      <c r="AB27" s="384" t="s">
        <v>877</v>
      </c>
      <c r="AC27" s="385">
        <v>1604</v>
      </c>
      <c r="AD27" s="382" t="s">
        <v>820</v>
      </c>
      <c r="AE27" s="165" t="s">
        <v>675</v>
      </c>
      <c r="AF27" s="11">
        <v>1621</v>
      </c>
      <c r="AG27" s="206" t="s">
        <v>405</v>
      </c>
      <c r="AH27" s="2">
        <v>60</v>
      </c>
      <c r="AI27" s="2">
        <v>0</v>
      </c>
      <c r="AJ27" s="2">
        <v>11</v>
      </c>
      <c r="AK27" s="2"/>
    </row>
    <row r="28" spans="1:37" ht="14.25" customHeight="1">
      <c r="A28" s="105" t="s">
        <v>317</v>
      </c>
      <c r="B28" s="105" t="s">
        <v>355</v>
      </c>
      <c r="C28" s="105">
        <v>1593</v>
      </c>
      <c r="D28" s="95" t="s">
        <v>365</v>
      </c>
      <c r="E28" s="95" t="s">
        <v>916</v>
      </c>
      <c r="F28" s="95">
        <v>1622</v>
      </c>
      <c r="G28" s="95" t="s">
        <v>49</v>
      </c>
      <c r="H28" s="269" t="s">
        <v>751</v>
      </c>
      <c r="I28" s="2">
        <v>1602</v>
      </c>
      <c r="J28" s="270" t="s">
        <v>49</v>
      </c>
      <c r="L28" s="232" t="s">
        <v>645</v>
      </c>
      <c r="M28" s="11">
        <v>1600</v>
      </c>
      <c r="N28" s="230" t="s">
        <v>635</v>
      </c>
      <c r="O28" s="221"/>
      <c r="P28" s="380" t="s">
        <v>725</v>
      </c>
      <c r="Q28" s="381">
        <v>1606</v>
      </c>
      <c r="R28" s="382" t="s">
        <v>610</v>
      </c>
      <c r="S28" s="222"/>
      <c r="T28" s="380" t="s">
        <v>773</v>
      </c>
      <c r="U28" s="381">
        <v>1601</v>
      </c>
      <c r="V28" s="382" t="s">
        <v>405</v>
      </c>
      <c r="W28" s="222"/>
      <c r="X28" s="380" t="s">
        <v>843</v>
      </c>
      <c r="Y28" s="381">
        <v>1600</v>
      </c>
      <c r="Z28" s="382" t="s">
        <v>820</v>
      </c>
      <c r="AA28" s="222"/>
      <c r="AB28" s="166" t="s">
        <v>897</v>
      </c>
      <c r="AC28" s="215">
        <v>1608</v>
      </c>
      <c r="AD28" s="357" t="s">
        <v>860</v>
      </c>
      <c r="AE28" s="165" t="s">
        <v>668</v>
      </c>
      <c r="AF28" s="11">
        <v>1622</v>
      </c>
      <c r="AG28" s="206" t="s">
        <v>405</v>
      </c>
      <c r="AH28" s="2">
        <v>43</v>
      </c>
      <c r="AI28" s="2">
        <v>1</v>
      </c>
      <c r="AJ28" s="2">
        <v>10</v>
      </c>
      <c r="AK28" s="253">
        <v>1</v>
      </c>
    </row>
    <row r="29" spans="1:37" ht="14.25" customHeight="1">
      <c r="A29" s="105" t="s">
        <v>322</v>
      </c>
      <c r="B29" s="105" t="s">
        <v>913</v>
      </c>
      <c r="C29" s="105">
        <v>1594</v>
      </c>
      <c r="D29" s="95" t="s">
        <v>365</v>
      </c>
      <c r="E29" s="95" t="s">
        <v>374</v>
      </c>
      <c r="F29" s="95">
        <v>1626</v>
      </c>
      <c r="G29" s="95" t="s">
        <v>49</v>
      </c>
      <c r="H29" s="269" t="s">
        <v>740</v>
      </c>
      <c r="I29" s="2">
        <v>1602</v>
      </c>
      <c r="J29" s="270" t="s">
        <v>49</v>
      </c>
      <c r="L29" s="11" t="s">
        <v>482</v>
      </c>
      <c r="M29" s="2">
        <v>1601</v>
      </c>
      <c r="N29" s="203" t="s">
        <v>462</v>
      </c>
      <c r="O29" s="221"/>
      <c r="P29" s="380" t="s">
        <v>727</v>
      </c>
      <c r="Q29" s="381">
        <v>1606</v>
      </c>
      <c r="R29" s="382" t="s">
        <v>606</v>
      </c>
      <c r="S29" s="222"/>
      <c r="T29" s="232" t="s">
        <v>797</v>
      </c>
      <c r="U29" s="11">
        <v>1601</v>
      </c>
      <c r="V29" s="199" t="s">
        <v>365</v>
      </c>
      <c r="W29" s="222"/>
      <c r="X29" s="380" t="s">
        <v>824</v>
      </c>
      <c r="Y29" s="381">
        <v>1602</v>
      </c>
      <c r="Z29" s="382" t="s">
        <v>811</v>
      </c>
      <c r="AA29" s="222"/>
      <c r="AB29" s="384" t="s">
        <v>893</v>
      </c>
      <c r="AC29" s="385">
        <v>1609</v>
      </c>
      <c r="AD29" s="382" t="s">
        <v>811</v>
      </c>
      <c r="AE29" s="165" t="s">
        <v>689</v>
      </c>
      <c r="AF29" s="11">
        <v>1627</v>
      </c>
      <c r="AG29" s="206" t="s">
        <v>280</v>
      </c>
      <c r="AH29" s="253">
        <v>64</v>
      </c>
      <c r="AI29" s="253">
        <v>5</v>
      </c>
      <c r="AJ29" s="2">
        <v>9</v>
      </c>
      <c r="AK29" s="253">
        <v>2</v>
      </c>
    </row>
    <row r="30" spans="1:37" ht="14.25" customHeight="1">
      <c r="A30" s="253" t="s">
        <v>315</v>
      </c>
      <c r="B30" s="95" t="s">
        <v>492</v>
      </c>
      <c r="C30" s="95">
        <v>1594</v>
      </c>
      <c r="D30" s="148" t="s">
        <v>458</v>
      </c>
      <c r="E30" s="187" t="s">
        <v>531</v>
      </c>
      <c r="F30" s="95">
        <v>1626</v>
      </c>
      <c r="G30" s="148" t="s">
        <v>458</v>
      </c>
      <c r="H30" s="269" t="s">
        <v>758</v>
      </c>
      <c r="I30" s="2">
        <v>1602</v>
      </c>
      <c r="J30" s="270" t="s">
        <v>49</v>
      </c>
      <c r="L30" s="218" t="s">
        <v>738</v>
      </c>
      <c r="M30" s="2">
        <v>1601</v>
      </c>
      <c r="N30" s="231" t="s">
        <v>280</v>
      </c>
      <c r="O30" s="221"/>
      <c r="P30" s="218" t="s">
        <v>747</v>
      </c>
      <c r="Q30" s="2">
        <v>1608</v>
      </c>
      <c r="R30" s="198" t="s">
        <v>613</v>
      </c>
      <c r="S30" s="222"/>
      <c r="T30" s="380" t="s">
        <v>785</v>
      </c>
      <c r="U30" s="381">
        <v>1602</v>
      </c>
      <c r="V30" s="382" t="s">
        <v>49</v>
      </c>
      <c r="W30" s="222"/>
      <c r="X30" s="380" t="s">
        <v>819</v>
      </c>
      <c r="Y30" s="381">
        <v>1603</v>
      </c>
      <c r="Z30" s="382" t="s">
        <v>820</v>
      </c>
      <c r="AA30" s="222"/>
      <c r="AB30" s="166" t="s">
        <v>896</v>
      </c>
      <c r="AC30" s="215">
        <v>1609</v>
      </c>
      <c r="AD30" s="357" t="s">
        <v>860</v>
      </c>
      <c r="AE30" s="165" t="s">
        <v>604</v>
      </c>
      <c r="AF30" s="11">
        <v>1627</v>
      </c>
      <c r="AG30" s="206" t="s">
        <v>405</v>
      </c>
      <c r="AH30" s="2">
        <v>13</v>
      </c>
      <c r="AI30" s="253">
        <v>5</v>
      </c>
      <c r="AJ30" s="2">
        <v>6</v>
      </c>
      <c r="AK30" s="2"/>
    </row>
    <row r="31" spans="1:37" ht="14.25" customHeight="1">
      <c r="A31" s="105" t="s">
        <v>449</v>
      </c>
      <c r="B31" s="194" t="s">
        <v>517</v>
      </c>
      <c r="C31" s="95">
        <v>1594</v>
      </c>
      <c r="D31" s="95" t="s">
        <v>458</v>
      </c>
      <c r="E31" s="315" t="s">
        <v>504</v>
      </c>
      <c r="F31" s="84">
        <v>1626</v>
      </c>
      <c r="G31" s="148" t="s">
        <v>467</v>
      </c>
      <c r="H31" s="269" t="s">
        <v>746</v>
      </c>
      <c r="I31" s="2">
        <v>1604</v>
      </c>
      <c r="J31" s="270" t="s">
        <v>49</v>
      </c>
      <c r="L31" s="232" t="s">
        <v>703</v>
      </c>
      <c r="M31" s="11">
        <v>1601</v>
      </c>
      <c r="N31" s="231" t="s">
        <v>280</v>
      </c>
      <c r="O31" s="221"/>
      <c r="P31" s="380" t="s">
        <v>728</v>
      </c>
      <c r="Q31" s="381">
        <v>1609</v>
      </c>
      <c r="R31" s="382" t="s">
        <v>610</v>
      </c>
      <c r="S31" s="222"/>
      <c r="T31" s="380" t="s">
        <v>766</v>
      </c>
      <c r="U31" s="381">
        <v>1602</v>
      </c>
      <c r="V31" s="382" t="s">
        <v>405</v>
      </c>
      <c r="W31" s="222"/>
      <c r="X31" s="218" t="s">
        <v>844</v>
      </c>
      <c r="Y31" s="2">
        <v>1606</v>
      </c>
      <c r="Z31" s="198" t="s">
        <v>817</v>
      </c>
      <c r="AA31" s="222"/>
      <c r="AB31" s="384" t="s">
        <v>898</v>
      </c>
      <c r="AC31" s="385">
        <v>1611</v>
      </c>
      <c r="AD31" s="382" t="s">
        <v>811</v>
      </c>
      <c r="AE31" s="165" t="s">
        <v>687</v>
      </c>
      <c r="AF31" s="11">
        <v>1628</v>
      </c>
      <c r="AG31" s="358" t="s">
        <v>635</v>
      </c>
      <c r="AH31" s="253">
        <v>66</v>
      </c>
      <c r="AI31" s="2">
        <v>0</v>
      </c>
      <c r="AJ31" s="2">
        <v>7</v>
      </c>
      <c r="AK31" s="2"/>
    </row>
    <row r="32" spans="1:37" ht="14.25" customHeight="1">
      <c r="A32" s="105" t="s">
        <v>316</v>
      </c>
      <c r="B32" s="105" t="s">
        <v>469</v>
      </c>
      <c r="C32" s="105">
        <v>1595</v>
      </c>
      <c r="D32" s="95" t="s">
        <v>467</v>
      </c>
      <c r="E32" s="187" t="s">
        <v>582</v>
      </c>
      <c r="F32" s="95">
        <v>1627</v>
      </c>
      <c r="G32" s="95" t="s">
        <v>540</v>
      </c>
      <c r="H32" s="269" t="s">
        <v>725</v>
      </c>
      <c r="I32" s="2">
        <v>1606</v>
      </c>
      <c r="J32" s="270" t="s">
        <v>49</v>
      </c>
      <c r="L32" s="234" t="s">
        <v>551</v>
      </c>
      <c r="M32" s="11">
        <v>1602</v>
      </c>
      <c r="N32" s="231" t="s">
        <v>280</v>
      </c>
      <c r="O32" s="221"/>
      <c r="P32" s="380" t="s">
        <v>742</v>
      </c>
      <c r="Q32" s="381">
        <v>1609</v>
      </c>
      <c r="R32" s="382" t="s">
        <v>606</v>
      </c>
      <c r="S32" s="222"/>
      <c r="T32" s="380" t="s">
        <v>803</v>
      </c>
      <c r="U32" s="381">
        <v>1602</v>
      </c>
      <c r="V32" s="382" t="s">
        <v>49</v>
      </c>
      <c r="W32" s="222"/>
      <c r="X32" s="380" t="s">
        <v>830</v>
      </c>
      <c r="Y32" s="381">
        <v>1610</v>
      </c>
      <c r="Z32" s="382" t="s">
        <v>820</v>
      </c>
      <c r="AA32" s="222"/>
      <c r="AB32" s="166" t="s">
        <v>899</v>
      </c>
      <c r="AC32" s="215">
        <v>1612</v>
      </c>
      <c r="AD32" s="332" t="s">
        <v>817</v>
      </c>
      <c r="AE32" s="254" t="s">
        <v>678</v>
      </c>
      <c r="AF32" s="11">
        <v>1631</v>
      </c>
      <c r="AG32" s="358" t="s">
        <v>635</v>
      </c>
      <c r="AH32" s="253">
        <v>68</v>
      </c>
      <c r="AI32" s="253">
        <v>7</v>
      </c>
      <c r="AJ32" s="2">
        <v>9</v>
      </c>
      <c r="AK32" s="253">
        <v>1</v>
      </c>
    </row>
    <row r="33" spans="1:37" ht="14.25" customHeight="1">
      <c r="A33" s="105" t="s">
        <v>257</v>
      </c>
      <c r="B33" s="105" t="s">
        <v>354</v>
      </c>
      <c r="C33" s="105">
        <v>1595</v>
      </c>
      <c r="D33" s="95" t="s">
        <v>365</v>
      </c>
      <c r="E33" s="254" t="s">
        <v>554</v>
      </c>
      <c r="F33" s="253">
        <v>1628</v>
      </c>
      <c r="G33" s="95" t="s">
        <v>548</v>
      </c>
      <c r="H33" s="269" t="s">
        <v>728</v>
      </c>
      <c r="I33" s="2">
        <v>1609</v>
      </c>
      <c r="J33" s="270" t="s">
        <v>49</v>
      </c>
      <c r="L33" s="232" t="s">
        <v>557</v>
      </c>
      <c r="M33" s="11">
        <v>1603</v>
      </c>
      <c r="N33" s="231" t="s">
        <v>280</v>
      </c>
      <c r="P33" s="380" t="s">
        <v>749</v>
      </c>
      <c r="Q33" s="381">
        <v>1610</v>
      </c>
      <c r="R33" s="382" t="s">
        <v>606</v>
      </c>
      <c r="S33" s="222"/>
      <c r="T33" s="380" t="s">
        <v>791</v>
      </c>
      <c r="U33" s="381">
        <v>1603</v>
      </c>
      <c r="V33" s="382" t="s">
        <v>405</v>
      </c>
      <c r="W33" s="222"/>
      <c r="X33" s="380" t="s">
        <v>837</v>
      </c>
      <c r="Y33" s="381">
        <v>1610</v>
      </c>
      <c r="Z33" s="382" t="s">
        <v>820</v>
      </c>
      <c r="AA33" s="222"/>
      <c r="AB33" s="384" t="s">
        <v>881</v>
      </c>
      <c r="AC33" s="385">
        <v>1612</v>
      </c>
      <c r="AD33" s="382" t="s">
        <v>811</v>
      </c>
      <c r="AE33" s="165" t="s">
        <v>653</v>
      </c>
      <c r="AF33" s="11">
        <v>1633</v>
      </c>
      <c r="AG33" s="206" t="s">
        <v>405</v>
      </c>
      <c r="AH33" s="253">
        <v>66</v>
      </c>
      <c r="AI33" s="2">
        <v>0</v>
      </c>
      <c r="AJ33" s="2">
        <v>6</v>
      </c>
      <c r="AK33" s="253">
        <v>1</v>
      </c>
    </row>
    <row r="34" spans="1:37" ht="14.25" customHeight="1">
      <c r="A34" s="105" t="s">
        <v>450</v>
      </c>
      <c r="B34" s="187" t="s">
        <v>530</v>
      </c>
      <c r="C34" s="95">
        <v>1595</v>
      </c>
      <c r="D34" s="148" t="s">
        <v>467</v>
      </c>
      <c r="E34" s="254" t="s">
        <v>533</v>
      </c>
      <c r="F34" s="253">
        <v>1628</v>
      </c>
      <c r="G34" s="148" t="s">
        <v>467</v>
      </c>
      <c r="H34" s="269" t="s">
        <v>760</v>
      </c>
      <c r="I34" s="2">
        <v>1618</v>
      </c>
      <c r="J34" s="270" t="s">
        <v>49</v>
      </c>
      <c r="L34" s="232" t="s">
        <v>570</v>
      </c>
      <c r="M34" s="11">
        <v>1604</v>
      </c>
      <c r="N34" s="231" t="s">
        <v>280</v>
      </c>
      <c r="O34" s="221"/>
      <c r="P34" s="218" t="s">
        <v>739</v>
      </c>
      <c r="Q34" s="2">
        <v>1612</v>
      </c>
      <c r="R34" s="198" t="s">
        <v>613</v>
      </c>
      <c r="S34" s="222"/>
      <c r="T34" s="232" t="s">
        <v>778</v>
      </c>
      <c r="U34" s="11">
        <v>1604</v>
      </c>
      <c r="V34" s="199" t="s">
        <v>365</v>
      </c>
      <c r="W34" s="222"/>
      <c r="X34" s="380" t="s">
        <v>853</v>
      </c>
      <c r="Y34" s="381">
        <v>1611</v>
      </c>
      <c r="Z34" s="382" t="s">
        <v>811</v>
      </c>
      <c r="AA34" s="222"/>
      <c r="AB34" s="166" t="s">
        <v>876</v>
      </c>
      <c r="AC34" s="215">
        <v>1613</v>
      </c>
      <c r="AD34" s="332" t="s">
        <v>817</v>
      </c>
      <c r="AE34" s="166" t="s">
        <v>900</v>
      </c>
      <c r="AF34" s="287">
        <v>1636</v>
      </c>
      <c r="AG34" s="210" t="s">
        <v>635</v>
      </c>
      <c r="AH34" s="253">
        <v>85</v>
      </c>
      <c r="AI34" s="2">
        <v>0</v>
      </c>
      <c r="AJ34" s="2">
        <v>3</v>
      </c>
      <c r="AK34" s="2"/>
    </row>
    <row r="35" spans="1:37" ht="14.25" customHeight="1">
      <c r="B35" s="95" t="s">
        <v>362</v>
      </c>
      <c r="C35" s="95">
        <v>1596</v>
      </c>
      <c r="D35" s="95" t="s">
        <v>49</v>
      </c>
      <c r="E35" s="95" t="s">
        <v>425</v>
      </c>
      <c r="F35" s="95">
        <v>1628</v>
      </c>
      <c r="G35" s="95" t="s">
        <v>410</v>
      </c>
      <c r="H35" s="269" t="s">
        <v>741</v>
      </c>
      <c r="I35" s="2">
        <v>1618</v>
      </c>
      <c r="J35" s="270" t="s">
        <v>49</v>
      </c>
      <c r="L35" s="234" t="s">
        <v>414</v>
      </c>
      <c r="M35" s="11">
        <v>1604</v>
      </c>
      <c r="N35" s="231" t="s">
        <v>280</v>
      </c>
      <c r="O35" s="221"/>
      <c r="P35" s="380" t="s">
        <v>756</v>
      </c>
      <c r="Q35" s="381">
        <v>1613</v>
      </c>
      <c r="R35" s="382" t="s">
        <v>606</v>
      </c>
      <c r="S35" s="222"/>
      <c r="T35" s="232" t="s">
        <v>796</v>
      </c>
      <c r="U35" s="11">
        <v>1604</v>
      </c>
      <c r="V35" s="199" t="s">
        <v>365</v>
      </c>
      <c r="W35" s="222"/>
      <c r="X35" s="380" t="s">
        <v>810</v>
      </c>
      <c r="Y35" s="381">
        <v>1611</v>
      </c>
      <c r="Z35" s="382" t="s">
        <v>811</v>
      </c>
      <c r="AA35" s="222"/>
      <c r="AB35" s="384" t="s">
        <v>872</v>
      </c>
      <c r="AC35" s="385">
        <v>1615</v>
      </c>
      <c r="AD35" s="385" t="s">
        <v>820</v>
      </c>
      <c r="AE35" s="232" t="s">
        <v>693</v>
      </c>
      <c r="AF35" s="11">
        <v>1636</v>
      </c>
      <c r="AG35" s="206" t="s">
        <v>405</v>
      </c>
      <c r="AH35" s="253">
        <v>88</v>
      </c>
      <c r="AI35" s="2">
        <v>2</v>
      </c>
      <c r="AJ35" s="2">
        <v>6</v>
      </c>
      <c r="AK35" s="2"/>
    </row>
    <row r="36" spans="1:37" ht="14.25" customHeight="1">
      <c r="B36" s="105" t="s">
        <v>471</v>
      </c>
      <c r="C36" s="105">
        <v>1597</v>
      </c>
      <c r="D36" s="148" t="s">
        <v>467</v>
      </c>
      <c r="E36" s="316" t="s">
        <v>524</v>
      </c>
      <c r="F36" s="253">
        <v>1630</v>
      </c>
      <c r="G36" s="148" t="s">
        <v>467</v>
      </c>
      <c r="H36" s="269" t="s">
        <v>732</v>
      </c>
      <c r="I36" s="2">
        <v>1625</v>
      </c>
      <c r="J36" s="270" t="s">
        <v>49</v>
      </c>
      <c r="L36" s="218" t="s">
        <v>759</v>
      </c>
      <c r="M36" s="2">
        <v>1606</v>
      </c>
      <c r="N36" s="231" t="s">
        <v>280</v>
      </c>
      <c r="O36" s="221"/>
      <c r="P36" s="380" t="s">
        <v>724</v>
      </c>
      <c r="Q36" s="381">
        <v>1616</v>
      </c>
      <c r="R36" s="382" t="s">
        <v>606</v>
      </c>
      <c r="S36" s="222"/>
      <c r="T36" s="380" t="s">
        <v>769</v>
      </c>
      <c r="U36" s="381">
        <v>1605</v>
      </c>
      <c r="V36" s="382" t="s">
        <v>405</v>
      </c>
      <c r="W36" s="222"/>
      <c r="X36" s="242" t="s">
        <v>850</v>
      </c>
      <c r="Y36" s="2">
        <v>1612</v>
      </c>
      <c r="Z36" s="198" t="s">
        <v>817</v>
      </c>
      <c r="AA36" s="222"/>
      <c r="AB36" s="384" t="s">
        <v>874</v>
      </c>
      <c r="AC36" s="385">
        <v>1618</v>
      </c>
      <c r="AD36" s="385" t="s">
        <v>811</v>
      </c>
      <c r="AE36" s="232" t="s">
        <v>556</v>
      </c>
      <c r="AF36" s="11">
        <v>1636</v>
      </c>
      <c r="AG36" s="206" t="s">
        <v>280</v>
      </c>
      <c r="AH36" s="2">
        <v>58</v>
      </c>
      <c r="AI36" s="2">
        <v>3</v>
      </c>
      <c r="AJ36" s="2">
        <v>8</v>
      </c>
      <c r="AK36" s="2"/>
    </row>
    <row r="37" spans="1:37" ht="14.25" customHeight="1">
      <c r="B37" s="315" t="s">
        <v>466</v>
      </c>
      <c r="C37" s="84">
        <v>1597</v>
      </c>
      <c r="D37" s="148" t="s">
        <v>467</v>
      </c>
      <c r="E37" s="187" t="s">
        <v>576</v>
      </c>
      <c r="F37" s="95">
        <v>1631</v>
      </c>
      <c r="G37" s="95" t="s">
        <v>540</v>
      </c>
      <c r="H37" s="269" t="s">
        <v>735</v>
      </c>
      <c r="I37" s="2">
        <v>1630</v>
      </c>
      <c r="J37" s="270" t="s">
        <v>49</v>
      </c>
      <c r="L37" s="218" t="s">
        <v>842</v>
      </c>
      <c r="M37" s="2">
        <v>1606</v>
      </c>
      <c r="N37" s="198" t="s">
        <v>856</v>
      </c>
      <c r="O37" s="221"/>
      <c r="P37" s="380" t="s">
        <v>731</v>
      </c>
      <c r="Q37" s="381">
        <v>1617</v>
      </c>
      <c r="R37" s="382" t="s">
        <v>606</v>
      </c>
      <c r="S37" s="222"/>
      <c r="T37" s="232" t="s">
        <v>800</v>
      </c>
      <c r="U37" s="11">
        <v>1606</v>
      </c>
      <c r="V37" s="199" t="s">
        <v>365</v>
      </c>
      <c r="W37" s="222"/>
      <c r="X37" s="380" t="s">
        <v>851</v>
      </c>
      <c r="Y37" s="381">
        <v>1612</v>
      </c>
      <c r="Z37" s="382" t="s">
        <v>820</v>
      </c>
      <c r="AA37" s="222"/>
      <c r="AB37" s="384" t="s">
        <v>862</v>
      </c>
      <c r="AC37" s="385">
        <v>1618</v>
      </c>
      <c r="AD37" s="385" t="s">
        <v>811</v>
      </c>
      <c r="AE37" s="232" t="s">
        <v>611</v>
      </c>
      <c r="AF37" s="11">
        <v>1638</v>
      </c>
      <c r="AG37" s="206" t="s">
        <v>365</v>
      </c>
      <c r="AH37" s="253">
        <v>69</v>
      </c>
      <c r="AI37" s="2">
        <v>3</v>
      </c>
      <c r="AJ37" s="2">
        <v>4</v>
      </c>
      <c r="AK37" s="2"/>
    </row>
    <row r="38" spans="1:37" ht="14.25" customHeight="1" thickBot="1">
      <c r="B38" s="95" t="s">
        <v>489</v>
      </c>
      <c r="C38" s="95">
        <v>1597</v>
      </c>
      <c r="D38" s="148" t="s">
        <v>458</v>
      </c>
      <c r="E38" s="253" t="s">
        <v>459</v>
      </c>
      <c r="F38" s="253">
        <v>1631</v>
      </c>
      <c r="G38" s="95" t="s">
        <v>460</v>
      </c>
      <c r="H38" s="271" t="s">
        <v>743</v>
      </c>
      <c r="I38" s="272">
        <v>1638</v>
      </c>
      <c r="J38" s="273" t="s">
        <v>49</v>
      </c>
      <c r="L38" s="232" t="s">
        <v>787</v>
      </c>
      <c r="M38" s="11">
        <v>1606</v>
      </c>
      <c r="N38" s="231" t="s">
        <v>280</v>
      </c>
      <c r="O38" s="221"/>
      <c r="P38" s="380" t="s">
        <v>734</v>
      </c>
      <c r="Q38" s="381">
        <v>1617</v>
      </c>
      <c r="R38" s="378" t="s">
        <v>606</v>
      </c>
      <c r="S38" s="222"/>
      <c r="T38" s="380" t="s">
        <v>765</v>
      </c>
      <c r="U38" s="381">
        <v>1608</v>
      </c>
      <c r="V38" s="378" t="s">
        <v>405</v>
      </c>
      <c r="W38" s="222"/>
      <c r="X38" s="380" t="s">
        <v>852</v>
      </c>
      <c r="Y38" s="381">
        <v>1618</v>
      </c>
      <c r="Z38" s="382" t="s">
        <v>820</v>
      </c>
      <c r="AA38" s="222"/>
      <c r="AB38" s="384" t="s">
        <v>906</v>
      </c>
      <c r="AC38" s="385">
        <v>1625</v>
      </c>
      <c r="AD38" s="385" t="s">
        <v>820</v>
      </c>
      <c r="AE38" s="232" t="s">
        <v>683</v>
      </c>
      <c r="AF38" s="11">
        <v>1642</v>
      </c>
      <c r="AG38" s="206" t="s">
        <v>365</v>
      </c>
      <c r="AH38" s="2">
        <v>41</v>
      </c>
      <c r="AI38" s="2">
        <v>4</v>
      </c>
      <c r="AJ38" s="2">
        <v>5</v>
      </c>
      <c r="AK38" s="253">
        <v>1</v>
      </c>
    </row>
    <row r="39" spans="1:37" ht="14.25" customHeight="1">
      <c r="B39" s="95" t="s">
        <v>463</v>
      </c>
      <c r="C39" s="95">
        <v>1598</v>
      </c>
      <c r="D39" s="95" t="s">
        <v>458</v>
      </c>
      <c r="E39" s="253" t="s">
        <v>486</v>
      </c>
      <c r="F39" s="253">
        <v>1633</v>
      </c>
      <c r="G39" s="95" t="s">
        <v>460</v>
      </c>
      <c r="H39" s="276" t="s">
        <v>775</v>
      </c>
      <c r="I39" s="277">
        <v>1601</v>
      </c>
      <c r="J39" s="278" t="s">
        <v>49</v>
      </c>
      <c r="L39" s="380" t="s">
        <v>663</v>
      </c>
      <c r="M39" s="381">
        <v>1606</v>
      </c>
      <c r="N39" s="383" t="s">
        <v>606</v>
      </c>
      <c r="O39" s="221"/>
      <c r="P39" s="380" t="s">
        <v>760</v>
      </c>
      <c r="Q39" s="381">
        <v>1618</v>
      </c>
      <c r="R39" s="382" t="s">
        <v>610</v>
      </c>
      <c r="S39" s="222"/>
      <c r="T39" s="380" t="s">
        <v>802</v>
      </c>
      <c r="U39" s="381">
        <v>1609</v>
      </c>
      <c r="V39" s="382" t="s">
        <v>49</v>
      </c>
      <c r="W39" s="222"/>
      <c r="X39" s="242" t="s">
        <v>846</v>
      </c>
      <c r="Y39" s="2">
        <v>1619</v>
      </c>
      <c r="Z39" s="198" t="s">
        <v>817</v>
      </c>
      <c r="AA39" s="222"/>
      <c r="AB39" s="384" t="s">
        <v>870</v>
      </c>
      <c r="AC39" s="385">
        <v>1627</v>
      </c>
      <c r="AD39" s="385" t="s">
        <v>820</v>
      </c>
      <c r="AE39" s="232" t="s">
        <v>684</v>
      </c>
      <c r="AF39" s="11">
        <v>1643</v>
      </c>
      <c r="AG39" s="206" t="s">
        <v>405</v>
      </c>
      <c r="AH39" s="253">
        <v>75</v>
      </c>
      <c r="AI39" s="253">
        <v>5</v>
      </c>
      <c r="AJ39" s="2">
        <v>12</v>
      </c>
      <c r="AK39" s="2"/>
    </row>
    <row r="40" spans="1:37" ht="14.25" customHeight="1">
      <c r="B40" s="95" t="s">
        <v>392</v>
      </c>
      <c r="C40" s="95">
        <v>1598</v>
      </c>
      <c r="D40" s="95" t="s">
        <v>396</v>
      </c>
      <c r="E40" s="248" t="s">
        <v>547</v>
      </c>
      <c r="F40" s="248">
        <v>8935</v>
      </c>
      <c r="G40" s="264" t="s">
        <v>548</v>
      </c>
      <c r="H40" s="279" t="s">
        <v>785</v>
      </c>
      <c r="I40" s="11">
        <v>1602</v>
      </c>
      <c r="J40" s="280" t="s">
        <v>49</v>
      </c>
      <c r="L40" s="232" t="s">
        <v>647</v>
      </c>
      <c r="M40" s="11">
        <v>1606</v>
      </c>
      <c r="N40" s="230" t="s">
        <v>635</v>
      </c>
      <c r="O40" s="221"/>
      <c r="P40" s="380" t="s">
        <v>741</v>
      </c>
      <c r="Q40" s="381">
        <v>1618</v>
      </c>
      <c r="R40" s="382" t="s">
        <v>610</v>
      </c>
      <c r="S40" s="222"/>
      <c r="T40" s="380" t="s">
        <v>767</v>
      </c>
      <c r="U40" s="381">
        <v>1610</v>
      </c>
      <c r="V40" s="382" t="s">
        <v>405</v>
      </c>
      <c r="W40" s="222"/>
      <c r="X40" s="380" t="s">
        <v>827</v>
      </c>
      <c r="Y40" s="381">
        <v>1620</v>
      </c>
      <c r="Z40" s="382" t="s">
        <v>811</v>
      </c>
      <c r="AA40" s="222"/>
      <c r="AB40" s="384" t="s">
        <v>892</v>
      </c>
      <c r="AC40" s="385">
        <v>1631</v>
      </c>
      <c r="AD40" s="385" t="s">
        <v>820</v>
      </c>
      <c r="AE40" s="232" t="s">
        <v>704</v>
      </c>
      <c r="AF40" s="11">
        <v>1651</v>
      </c>
      <c r="AG40" s="206" t="s">
        <v>405</v>
      </c>
      <c r="AH40" s="253">
        <v>86</v>
      </c>
      <c r="AI40" s="2">
        <v>3</v>
      </c>
      <c r="AJ40" s="2">
        <v>6</v>
      </c>
      <c r="AK40" s="2"/>
    </row>
    <row r="41" spans="1:37" ht="14.25" customHeight="1">
      <c r="B41" s="249" t="s">
        <v>553</v>
      </c>
      <c r="C41" s="105">
        <v>1599</v>
      </c>
      <c r="D41" s="95" t="s">
        <v>548</v>
      </c>
      <c r="E41" s="95" t="s">
        <v>423</v>
      </c>
      <c r="F41" s="95">
        <v>1644</v>
      </c>
      <c r="G41" s="148" t="s">
        <v>410</v>
      </c>
      <c r="H41" s="279" t="s">
        <v>803</v>
      </c>
      <c r="I41" s="11">
        <v>1602</v>
      </c>
      <c r="J41" s="280" t="s">
        <v>49</v>
      </c>
      <c r="L41" s="232" t="s">
        <v>640</v>
      </c>
      <c r="M41" s="11">
        <v>1606</v>
      </c>
      <c r="N41" s="231" t="s">
        <v>613</v>
      </c>
      <c r="O41" s="221"/>
      <c r="P41" s="380" t="s">
        <v>736</v>
      </c>
      <c r="Q41" s="381">
        <v>1619</v>
      </c>
      <c r="R41" s="382" t="s">
        <v>606</v>
      </c>
      <c r="S41" s="222"/>
      <c r="T41" s="380" t="s">
        <v>764</v>
      </c>
      <c r="U41" s="381">
        <v>1613</v>
      </c>
      <c r="V41" s="382" t="s">
        <v>405</v>
      </c>
      <c r="W41" s="222"/>
      <c r="X41" s="218" t="s">
        <v>815</v>
      </c>
      <c r="Y41" s="2">
        <v>1621</v>
      </c>
      <c r="Z41" s="198" t="s">
        <v>817</v>
      </c>
      <c r="AA41" s="222"/>
      <c r="AB41" s="384" t="s">
        <v>873</v>
      </c>
      <c r="AC41" s="385">
        <v>1633</v>
      </c>
      <c r="AD41" s="385" t="s">
        <v>820</v>
      </c>
      <c r="AE41" s="77" t="s">
        <v>981</v>
      </c>
      <c r="AH41" s="292">
        <v>59</v>
      </c>
      <c r="AI41" s="292">
        <v>7</v>
      </c>
      <c r="AJ41" s="292">
        <v>8</v>
      </c>
      <c r="AK41" s="13">
        <v>2</v>
      </c>
    </row>
    <row r="42" spans="1:37" ht="14.25" customHeight="1">
      <c r="B42" s="289" t="s">
        <v>476</v>
      </c>
      <c r="C42" s="95">
        <v>1599</v>
      </c>
      <c r="D42" s="148" t="s">
        <v>458</v>
      </c>
      <c r="E42" s="95" t="s">
        <v>364</v>
      </c>
      <c r="F42" s="95">
        <v>1647</v>
      </c>
      <c r="G42" s="148" t="s">
        <v>396</v>
      </c>
      <c r="H42" s="279" t="s">
        <v>802</v>
      </c>
      <c r="I42" s="11">
        <v>1609</v>
      </c>
      <c r="J42" s="280" t="s">
        <v>49</v>
      </c>
      <c r="L42" s="218" t="s">
        <v>854</v>
      </c>
      <c r="M42" s="2">
        <v>1606</v>
      </c>
      <c r="N42" s="231" t="s">
        <v>280</v>
      </c>
      <c r="O42" s="221"/>
      <c r="P42" s="380" t="s">
        <v>732</v>
      </c>
      <c r="Q42" s="381">
        <v>1625</v>
      </c>
      <c r="R42" s="382" t="s">
        <v>610</v>
      </c>
      <c r="S42" s="222"/>
      <c r="T42" s="380" t="s">
        <v>781</v>
      </c>
      <c r="U42" s="381">
        <v>1614</v>
      </c>
      <c r="V42" s="382" t="s">
        <v>405</v>
      </c>
      <c r="W42" s="222"/>
      <c r="X42" s="380" t="s">
        <v>823</v>
      </c>
      <c r="Y42" s="381">
        <v>1625</v>
      </c>
      <c r="Z42" s="382" t="s">
        <v>811</v>
      </c>
      <c r="AA42" s="222"/>
      <c r="AB42" s="384" t="s">
        <v>901</v>
      </c>
      <c r="AC42" s="385">
        <v>1639</v>
      </c>
      <c r="AD42" s="385" t="s">
        <v>811</v>
      </c>
      <c r="AE42" s="406" t="s">
        <v>982</v>
      </c>
      <c r="AH42" s="292">
        <v>44</v>
      </c>
      <c r="AI42" s="292">
        <v>7</v>
      </c>
      <c r="AJ42" s="292">
        <v>4</v>
      </c>
      <c r="AK42" s="13">
        <v>2</v>
      </c>
    </row>
    <row r="43" spans="1:37" ht="14.25" customHeight="1">
      <c r="B43" s="95" t="s">
        <v>515</v>
      </c>
      <c r="C43" s="95">
        <v>1601</v>
      </c>
      <c r="D43" s="95" t="s">
        <v>458</v>
      </c>
      <c r="E43" s="253" t="s">
        <v>513</v>
      </c>
      <c r="F43" s="253">
        <v>1662</v>
      </c>
      <c r="G43" s="148" t="s">
        <v>512</v>
      </c>
      <c r="H43" s="279" t="s">
        <v>801</v>
      </c>
      <c r="I43" s="11">
        <v>1617</v>
      </c>
      <c r="J43" s="280" t="s">
        <v>49</v>
      </c>
      <c r="L43" s="232" t="s">
        <v>688</v>
      </c>
      <c r="M43" s="11">
        <v>1606</v>
      </c>
      <c r="N43" s="230" t="s">
        <v>635</v>
      </c>
      <c r="O43" s="221"/>
      <c r="P43" s="380" t="s">
        <v>735</v>
      </c>
      <c r="Q43" s="381">
        <v>1630</v>
      </c>
      <c r="R43" s="382" t="s">
        <v>610</v>
      </c>
      <c r="S43" s="222"/>
      <c r="T43" s="380" t="s">
        <v>801</v>
      </c>
      <c r="U43" s="381">
        <v>1617</v>
      </c>
      <c r="V43" s="382" t="s">
        <v>49</v>
      </c>
      <c r="W43" s="222"/>
      <c r="X43" s="380" t="s">
        <v>838</v>
      </c>
      <c r="Y43" s="381">
        <v>1626</v>
      </c>
      <c r="Z43" s="382" t="s">
        <v>820</v>
      </c>
      <c r="AA43" s="222"/>
      <c r="AB43" s="384" t="s">
        <v>875</v>
      </c>
      <c r="AC43" s="385">
        <v>1645</v>
      </c>
      <c r="AD43" s="385" t="s">
        <v>811</v>
      </c>
      <c r="AE43" s="406" t="s">
        <v>983</v>
      </c>
      <c r="AH43" s="292">
        <v>48</v>
      </c>
      <c r="AI43" s="292">
        <v>7</v>
      </c>
      <c r="AJ43" s="292">
        <v>13</v>
      </c>
      <c r="AK43" s="13">
        <v>2</v>
      </c>
    </row>
    <row r="44" spans="1:37" ht="14.25" customHeight="1">
      <c r="B44" s="253" t="s">
        <v>564</v>
      </c>
      <c r="C44" s="253">
        <v>1603</v>
      </c>
      <c r="D44" s="95" t="s">
        <v>545</v>
      </c>
      <c r="E44" s="186" t="s">
        <v>525</v>
      </c>
      <c r="F44" s="9">
        <v>1586</v>
      </c>
      <c r="G44" s="204" t="s">
        <v>503</v>
      </c>
      <c r="H44" s="279" t="s">
        <v>805</v>
      </c>
      <c r="I44" s="11">
        <v>1620</v>
      </c>
      <c r="J44" s="280" t="s">
        <v>49</v>
      </c>
      <c r="L44" s="232" t="s">
        <v>607</v>
      </c>
      <c r="M44" s="11">
        <v>1607</v>
      </c>
      <c r="N44" s="230" t="s">
        <v>635</v>
      </c>
      <c r="O44" s="221"/>
      <c r="P44" s="218" t="s">
        <v>744</v>
      </c>
      <c r="Q44" s="2">
        <v>1630</v>
      </c>
      <c r="R44" s="198" t="s">
        <v>613</v>
      </c>
      <c r="S44" s="222"/>
      <c r="T44" s="232" t="s">
        <v>788</v>
      </c>
      <c r="U44" s="11">
        <v>1617</v>
      </c>
      <c r="V44" s="199" t="s">
        <v>365</v>
      </c>
      <c r="W44" s="222"/>
      <c r="X44" s="380" t="s">
        <v>839</v>
      </c>
      <c r="Y44" s="381">
        <v>1633</v>
      </c>
      <c r="Z44" s="382" t="s">
        <v>811</v>
      </c>
      <c r="AA44" s="222"/>
      <c r="AB44" s="384" t="s">
        <v>863</v>
      </c>
      <c r="AC44" s="385">
        <v>1666</v>
      </c>
      <c r="AD44" s="385" t="s">
        <v>811</v>
      </c>
      <c r="AE44" s="406" t="s">
        <v>984</v>
      </c>
      <c r="AH44" s="292">
        <v>79</v>
      </c>
      <c r="AI44" s="292">
        <v>7</v>
      </c>
      <c r="AJ44" s="292">
        <v>4</v>
      </c>
      <c r="AK44" s="13">
        <v>2</v>
      </c>
    </row>
    <row r="45" spans="1:37" ht="14.25" customHeight="1" thickBot="1">
      <c r="B45" s="253" t="s">
        <v>549</v>
      </c>
      <c r="C45" s="253">
        <v>1603</v>
      </c>
      <c r="D45" s="95" t="s">
        <v>548</v>
      </c>
      <c r="E45" s="9" t="s">
        <v>234</v>
      </c>
      <c r="F45" s="9">
        <v>1586</v>
      </c>
      <c r="G45" s="158" t="s">
        <v>468</v>
      </c>
      <c r="H45" s="281" t="s">
        <v>795</v>
      </c>
      <c r="I45" s="282">
        <v>1637</v>
      </c>
      <c r="J45" s="283" t="s">
        <v>49</v>
      </c>
      <c r="L45" s="11" t="s">
        <v>465</v>
      </c>
      <c r="M45" s="11">
        <v>1607</v>
      </c>
      <c r="N45" s="231" t="s">
        <v>280</v>
      </c>
      <c r="O45" s="221"/>
      <c r="P45" s="380" t="s">
        <v>743</v>
      </c>
      <c r="Q45" s="381">
        <v>1638</v>
      </c>
      <c r="R45" s="382" t="s">
        <v>610</v>
      </c>
      <c r="S45" s="222"/>
      <c r="T45" s="232" t="s">
        <v>771</v>
      </c>
      <c r="U45" s="11">
        <v>1619</v>
      </c>
      <c r="V45" s="294" t="s">
        <v>395</v>
      </c>
      <c r="W45" s="222"/>
      <c r="Z45" s="77">
        <v>10</v>
      </c>
      <c r="AB45" s="386" t="s">
        <v>861</v>
      </c>
      <c r="AC45" s="387">
        <v>9339</v>
      </c>
      <c r="AD45" s="388" t="s">
        <v>811</v>
      </c>
      <c r="AE45" s="406" t="s">
        <v>985</v>
      </c>
      <c r="AH45" s="292">
        <v>68</v>
      </c>
      <c r="AI45" s="292">
        <v>6</v>
      </c>
      <c r="AJ45" s="292">
        <v>7</v>
      </c>
      <c r="AK45" s="13">
        <v>2</v>
      </c>
    </row>
    <row r="46" spans="1:37" ht="14.25" customHeight="1">
      <c r="B46" s="253" t="s">
        <v>473</v>
      </c>
      <c r="C46" s="253">
        <v>1603</v>
      </c>
      <c r="D46" s="95" t="s">
        <v>467</v>
      </c>
      <c r="E46" s="163"/>
      <c r="F46" s="163"/>
      <c r="G46" s="163"/>
      <c r="H46" s="266" t="s">
        <v>843</v>
      </c>
      <c r="I46" s="267">
        <v>1600</v>
      </c>
      <c r="J46" s="268" t="s">
        <v>49</v>
      </c>
      <c r="L46" s="232" t="s">
        <v>569</v>
      </c>
      <c r="M46" s="11">
        <v>1607</v>
      </c>
      <c r="N46" s="231" t="s">
        <v>280</v>
      </c>
      <c r="O46" s="221"/>
      <c r="P46" s="380" t="s">
        <v>720</v>
      </c>
      <c r="Q46" s="381">
        <v>1639</v>
      </c>
      <c r="R46" s="382" t="s">
        <v>606</v>
      </c>
      <c r="S46" s="222"/>
      <c r="T46" s="380" t="s">
        <v>805</v>
      </c>
      <c r="U46" s="381">
        <v>1620</v>
      </c>
      <c r="V46" s="382" t="s">
        <v>49</v>
      </c>
      <c r="W46" s="222"/>
      <c r="AB46" s="211" t="s">
        <v>907</v>
      </c>
      <c r="AC46" s="213">
        <v>8733</v>
      </c>
      <c r="AD46" s="213" t="s">
        <v>813</v>
      </c>
    </row>
    <row r="47" spans="1:37" ht="14.25" customHeight="1">
      <c r="B47" s="95" t="s">
        <v>550</v>
      </c>
      <c r="C47" s="95">
        <v>1603</v>
      </c>
      <c r="D47" s="95" t="s">
        <v>540</v>
      </c>
      <c r="E47" s="255" t="s">
        <v>404</v>
      </c>
      <c r="F47" s="253">
        <v>1625</v>
      </c>
      <c r="G47" s="109" t="s">
        <v>405</v>
      </c>
      <c r="H47" s="269" t="s">
        <v>819</v>
      </c>
      <c r="I47" s="2">
        <v>1603</v>
      </c>
      <c r="J47" s="270" t="s">
        <v>49</v>
      </c>
      <c r="L47" s="232" t="s">
        <v>579</v>
      </c>
      <c r="M47" s="11">
        <v>1607</v>
      </c>
      <c r="N47" s="231" t="s">
        <v>280</v>
      </c>
      <c r="O47" s="221"/>
      <c r="P47" s="380" t="s">
        <v>733</v>
      </c>
      <c r="Q47" s="381">
        <v>1640</v>
      </c>
      <c r="R47" s="382" t="s">
        <v>606</v>
      </c>
      <c r="S47" s="222"/>
      <c r="T47" s="159" t="s">
        <v>917</v>
      </c>
      <c r="U47" s="292">
        <v>1627</v>
      </c>
      <c r="V47" s="294" t="s">
        <v>395</v>
      </c>
      <c r="AD47" s="77">
        <v>12</v>
      </c>
    </row>
    <row r="48" spans="1:37" ht="14.25" customHeight="1">
      <c r="B48" s="253" t="s">
        <v>464</v>
      </c>
      <c r="C48" s="253">
        <v>1603</v>
      </c>
      <c r="D48" s="95" t="s">
        <v>460</v>
      </c>
      <c r="E48" s="11" t="s">
        <v>255</v>
      </c>
      <c r="F48" s="11">
        <v>1583</v>
      </c>
      <c r="G48" s="203" t="s">
        <v>49</v>
      </c>
      <c r="H48" s="269" t="s">
        <v>830</v>
      </c>
      <c r="I48" s="2">
        <v>1610</v>
      </c>
      <c r="J48" s="270" t="s">
        <v>49</v>
      </c>
      <c r="L48" s="11" t="s">
        <v>481</v>
      </c>
      <c r="M48" s="2">
        <v>1608</v>
      </c>
      <c r="N48" s="231" t="s">
        <v>280</v>
      </c>
      <c r="O48" s="221"/>
      <c r="P48" s="380" t="s">
        <v>713</v>
      </c>
      <c r="Q48" s="381">
        <v>1648</v>
      </c>
      <c r="R48" s="382" t="s">
        <v>606</v>
      </c>
      <c r="S48" s="222"/>
      <c r="T48" s="380" t="s">
        <v>795</v>
      </c>
      <c r="U48" s="381">
        <v>1637</v>
      </c>
      <c r="V48" s="382" t="s">
        <v>49</v>
      </c>
    </row>
    <row r="49" spans="2:36" ht="14.25" customHeight="1">
      <c r="B49" s="253" t="s">
        <v>908</v>
      </c>
      <c r="C49" s="253">
        <v>1604</v>
      </c>
      <c r="D49" s="95" t="s">
        <v>427</v>
      </c>
      <c r="E49" s="11" t="s">
        <v>361</v>
      </c>
      <c r="F49" s="11">
        <v>1583</v>
      </c>
      <c r="G49" s="203" t="s">
        <v>49</v>
      </c>
      <c r="H49" s="269" t="s">
        <v>837</v>
      </c>
      <c r="I49" s="2">
        <v>1610</v>
      </c>
      <c r="J49" s="270" t="s">
        <v>49</v>
      </c>
      <c r="L49" s="218" t="s">
        <v>816</v>
      </c>
      <c r="M49" s="2">
        <v>1608</v>
      </c>
      <c r="N49" s="231" t="s">
        <v>280</v>
      </c>
      <c r="O49" s="221"/>
      <c r="R49" s="77">
        <v>17</v>
      </c>
      <c r="T49" s="224" t="s">
        <v>782</v>
      </c>
      <c r="U49" s="212">
        <v>8814</v>
      </c>
      <c r="V49" s="229" t="s">
        <v>456</v>
      </c>
      <c r="AJ49" s="341"/>
    </row>
    <row r="50" spans="2:36" ht="14.25" customHeight="1">
      <c r="B50" s="254" t="s">
        <v>568</v>
      </c>
      <c r="C50" s="253">
        <v>1604</v>
      </c>
      <c r="D50" s="95" t="s">
        <v>548</v>
      </c>
      <c r="E50" s="11" t="s">
        <v>441</v>
      </c>
      <c r="F50" s="124">
        <v>1584</v>
      </c>
      <c r="G50" s="265" t="s">
        <v>442</v>
      </c>
      <c r="H50" s="269" t="s">
        <v>851</v>
      </c>
      <c r="I50" s="2">
        <v>1612</v>
      </c>
      <c r="J50" s="270" t="s">
        <v>49</v>
      </c>
      <c r="L50" s="380" t="s">
        <v>706</v>
      </c>
      <c r="M50" s="381">
        <v>1608</v>
      </c>
      <c r="N50" s="383" t="s">
        <v>610</v>
      </c>
      <c r="O50" s="221"/>
      <c r="V50" s="77">
        <v>14</v>
      </c>
    </row>
    <row r="51" spans="2:36" ht="14.25" customHeight="1">
      <c r="B51" s="187" t="s">
        <v>518</v>
      </c>
      <c r="C51" s="95">
        <v>1605</v>
      </c>
      <c r="D51" s="95" t="s">
        <v>458</v>
      </c>
      <c r="E51" s="11" t="s">
        <v>437</v>
      </c>
      <c r="F51" s="124">
        <v>1586</v>
      </c>
      <c r="G51" s="203" t="s">
        <v>416</v>
      </c>
      <c r="H51" s="269" t="s">
        <v>852</v>
      </c>
      <c r="I51" s="2">
        <v>1618</v>
      </c>
      <c r="J51" s="270" t="s">
        <v>49</v>
      </c>
      <c r="L51" s="380" t="s">
        <v>636</v>
      </c>
      <c r="M51" s="381">
        <v>1608</v>
      </c>
      <c r="N51" s="383" t="s">
        <v>610</v>
      </c>
      <c r="O51" s="221"/>
    </row>
    <row r="52" spans="2:36" ht="14.25" customHeight="1" thickBot="1">
      <c r="E52" s="191" t="s">
        <v>445</v>
      </c>
      <c r="F52" s="191">
        <v>9248</v>
      </c>
      <c r="G52" s="274" t="s">
        <v>365</v>
      </c>
      <c r="H52" s="271" t="s">
        <v>838</v>
      </c>
      <c r="I52" s="272">
        <v>1626</v>
      </c>
      <c r="J52" s="273" t="s">
        <v>49</v>
      </c>
      <c r="L52" s="232" t="s">
        <v>614</v>
      </c>
      <c r="M52" s="11">
        <v>1608</v>
      </c>
      <c r="N52" s="231" t="s">
        <v>613</v>
      </c>
      <c r="O52" s="221"/>
    </row>
    <row r="53" spans="2:36" ht="14.25" customHeight="1">
      <c r="G53">
        <v>2</v>
      </c>
      <c r="H53" s="266" t="s">
        <v>883</v>
      </c>
      <c r="I53" s="285">
        <v>1600</v>
      </c>
      <c r="J53" s="268" t="s">
        <v>49</v>
      </c>
      <c r="L53" s="232" t="s">
        <v>666</v>
      </c>
      <c r="M53" s="11">
        <v>1608</v>
      </c>
      <c r="N53" s="231" t="s">
        <v>612</v>
      </c>
      <c r="O53" s="221"/>
    </row>
    <row r="54" spans="2:36" ht="14.25" customHeight="1">
      <c r="E54" s="9" t="s">
        <v>357</v>
      </c>
      <c r="F54" s="9">
        <v>1587</v>
      </c>
      <c r="G54" s="145" t="s">
        <v>730</v>
      </c>
      <c r="H54" s="269" t="s">
        <v>891</v>
      </c>
      <c r="I54" s="261">
        <v>1602</v>
      </c>
      <c r="J54" s="270" t="s">
        <v>49</v>
      </c>
      <c r="L54" s="380" t="s">
        <v>701</v>
      </c>
      <c r="M54" s="381">
        <v>1609</v>
      </c>
      <c r="N54" s="383" t="s">
        <v>610</v>
      </c>
      <c r="O54" s="221"/>
    </row>
    <row r="55" spans="2:36" ht="14.25" customHeight="1">
      <c r="E55" s="11" t="s">
        <v>435</v>
      </c>
      <c r="F55" s="11">
        <v>1587</v>
      </c>
      <c r="G55" s="145" t="s">
        <v>730</v>
      </c>
      <c r="H55" s="269" t="s">
        <v>889</v>
      </c>
      <c r="I55" s="261">
        <v>1603</v>
      </c>
      <c r="J55" s="270" t="s">
        <v>49</v>
      </c>
      <c r="L55" s="232" t="s">
        <v>674</v>
      </c>
      <c r="M55" s="11">
        <v>1609</v>
      </c>
      <c r="N55" s="231" t="s">
        <v>612</v>
      </c>
      <c r="O55" s="221"/>
    </row>
    <row r="56" spans="2:36" ht="14.25" customHeight="1">
      <c r="E56" s="11" t="s">
        <v>390</v>
      </c>
      <c r="F56" s="11">
        <v>1587</v>
      </c>
      <c r="G56" s="145" t="s">
        <v>730</v>
      </c>
      <c r="H56" s="269" t="s">
        <v>877</v>
      </c>
      <c r="I56" s="261">
        <v>1604</v>
      </c>
      <c r="J56" s="270" t="s">
        <v>49</v>
      </c>
      <c r="L56" s="380" t="s">
        <v>671</v>
      </c>
      <c r="M56" s="381">
        <v>1609</v>
      </c>
      <c r="N56" s="383" t="s">
        <v>610</v>
      </c>
      <c r="O56" s="221"/>
    </row>
    <row r="57" spans="2:36" ht="14.25" customHeight="1">
      <c r="E57" s="165" t="s">
        <v>573</v>
      </c>
      <c r="F57" s="11">
        <v>1588</v>
      </c>
      <c r="G57" s="145" t="s">
        <v>730</v>
      </c>
      <c r="H57" s="269" t="s">
        <v>872</v>
      </c>
      <c r="I57" s="260">
        <v>1615</v>
      </c>
      <c r="J57" s="270" t="s">
        <v>49</v>
      </c>
      <c r="L57" s="232" t="s">
        <v>679</v>
      </c>
      <c r="M57" s="11">
        <v>1609</v>
      </c>
      <c r="N57" s="231" t="s">
        <v>612</v>
      </c>
      <c r="O57" s="221"/>
    </row>
    <row r="58" spans="2:36" ht="14.25" customHeight="1">
      <c r="E58" s="165" t="s">
        <v>558</v>
      </c>
      <c r="F58" s="2">
        <v>1588</v>
      </c>
      <c r="G58" s="145" t="s">
        <v>730</v>
      </c>
      <c r="H58" s="269" t="s">
        <v>906</v>
      </c>
      <c r="I58" s="261">
        <v>1625</v>
      </c>
      <c r="J58" s="270" t="s">
        <v>49</v>
      </c>
      <c r="L58" s="218" t="s">
        <v>814</v>
      </c>
      <c r="M58" s="2">
        <v>1610</v>
      </c>
      <c r="N58" s="231" t="s">
        <v>280</v>
      </c>
      <c r="O58" s="221"/>
    </row>
    <row r="59" spans="2:36" ht="14.25" customHeight="1">
      <c r="E59" s="11" t="s">
        <v>474</v>
      </c>
      <c r="F59" s="11">
        <v>1590</v>
      </c>
      <c r="G59" s="145" t="s">
        <v>730</v>
      </c>
      <c r="H59" s="269" t="s">
        <v>870</v>
      </c>
      <c r="I59" s="260">
        <v>1627</v>
      </c>
      <c r="J59" s="270" t="s">
        <v>49</v>
      </c>
      <c r="L59" s="232" t="s">
        <v>673</v>
      </c>
      <c r="M59" s="11">
        <v>1610</v>
      </c>
      <c r="N59" s="231" t="s">
        <v>280</v>
      </c>
      <c r="O59" s="221"/>
    </row>
    <row r="60" spans="2:36" ht="14.25" customHeight="1">
      <c r="H60" s="269" t="s">
        <v>892</v>
      </c>
      <c r="I60" s="261">
        <v>1631</v>
      </c>
      <c r="J60" s="270" t="s">
        <v>49</v>
      </c>
      <c r="L60" s="218" t="s">
        <v>719</v>
      </c>
      <c r="M60" s="2">
        <v>1611</v>
      </c>
      <c r="N60" s="231" t="s">
        <v>280</v>
      </c>
      <c r="O60" s="221"/>
    </row>
    <row r="61" spans="2:36" ht="14.25" customHeight="1" thickBot="1">
      <c r="E61" s="275" t="s">
        <v>428</v>
      </c>
      <c r="F61" s="2">
        <v>1589</v>
      </c>
      <c r="G61" s="145" t="s">
        <v>394</v>
      </c>
      <c r="H61" s="271" t="s">
        <v>873</v>
      </c>
      <c r="I61" s="286">
        <v>1633</v>
      </c>
      <c r="J61" s="273" t="s">
        <v>49</v>
      </c>
      <c r="L61" s="232" t="s">
        <v>799</v>
      </c>
      <c r="M61" s="11">
        <v>1611</v>
      </c>
      <c r="N61" s="231" t="s">
        <v>280</v>
      </c>
      <c r="O61" s="221"/>
    </row>
    <row r="62" spans="2:36" ht="14.25" customHeight="1">
      <c r="E62" s="275" t="s">
        <v>479</v>
      </c>
      <c r="F62" s="2">
        <v>1589</v>
      </c>
      <c r="G62" s="145" t="s">
        <v>394</v>
      </c>
      <c r="H62" s="284" t="s">
        <v>320</v>
      </c>
      <c r="L62" s="218" t="s">
        <v>722</v>
      </c>
      <c r="M62" s="2">
        <v>1612</v>
      </c>
      <c r="N62" s="231" t="s">
        <v>280</v>
      </c>
      <c r="O62" s="221"/>
    </row>
    <row r="63" spans="2:36" ht="14.25" customHeight="1">
      <c r="E63" s="218" t="s">
        <v>532</v>
      </c>
      <c r="F63" s="11">
        <v>1588</v>
      </c>
      <c r="G63" s="145" t="s">
        <v>394</v>
      </c>
      <c r="H63" s="105" t="s">
        <v>318</v>
      </c>
      <c r="L63" s="232" t="s">
        <v>772</v>
      </c>
      <c r="M63" s="11">
        <v>1612</v>
      </c>
      <c r="N63" s="231" t="s">
        <v>280</v>
      </c>
      <c r="O63" s="221"/>
    </row>
    <row r="64" spans="2:36" ht="14.25" customHeight="1">
      <c r="E64" s="234" t="s">
        <v>514</v>
      </c>
      <c r="F64" s="11">
        <v>1589</v>
      </c>
      <c r="G64" s="408" t="s">
        <v>394</v>
      </c>
      <c r="H64" s="105" t="s">
        <v>319</v>
      </c>
      <c r="L64" s="232" t="s">
        <v>652</v>
      </c>
      <c r="M64" s="11">
        <v>1612</v>
      </c>
      <c r="N64" s="230" t="s">
        <v>635</v>
      </c>
      <c r="O64" s="221"/>
    </row>
    <row r="65" spans="5:15" ht="14.25" customHeight="1">
      <c r="E65" s="166" t="s">
        <v>574</v>
      </c>
      <c r="F65" s="2">
        <v>1588</v>
      </c>
      <c r="G65" s="145" t="s">
        <v>394</v>
      </c>
      <c r="H65" s="105" t="s">
        <v>317</v>
      </c>
      <c r="L65" s="232" t="s">
        <v>651</v>
      </c>
      <c r="M65" s="11">
        <v>1613</v>
      </c>
      <c r="N65" s="231" t="s">
        <v>613</v>
      </c>
      <c r="O65" s="221"/>
    </row>
    <row r="66" spans="5:15" ht="14.25" customHeight="1">
      <c r="E66" s="9" t="s">
        <v>429</v>
      </c>
      <c r="F66" s="9">
        <v>1588</v>
      </c>
      <c r="G66" s="145" t="s">
        <v>394</v>
      </c>
      <c r="L66" s="218" t="s">
        <v>750</v>
      </c>
      <c r="M66" s="2">
        <v>1613</v>
      </c>
      <c r="N66" s="231" t="s">
        <v>280</v>
      </c>
      <c r="O66" s="221"/>
    </row>
    <row r="67" spans="5:15" ht="14.25" customHeight="1">
      <c r="E67" s="11" t="s">
        <v>495</v>
      </c>
      <c r="F67" s="2">
        <v>1588</v>
      </c>
      <c r="G67" s="145" t="s">
        <v>394</v>
      </c>
      <c r="L67" s="380" t="s">
        <v>630</v>
      </c>
      <c r="M67" s="381">
        <v>1614</v>
      </c>
      <c r="N67" s="383" t="s">
        <v>606</v>
      </c>
      <c r="O67" s="221"/>
    </row>
    <row r="68" spans="5:15" ht="14.25" customHeight="1">
      <c r="E68" s="165" t="s">
        <v>563</v>
      </c>
      <c r="F68" s="2">
        <v>1589</v>
      </c>
      <c r="G68" s="145" t="s">
        <v>394</v>
      </c>
      <c r="L68" s="380" t="s">
        <v>656</v>
      </c>
      <c r="M68" s="381">
        <v>1614</v>
      </c>
      <c r="N68" s="383" t="s">
        <v>610</v>
      </c>
      <c r="O68" s="221"/>
    </row>
    <row r="69" spans="5:15" ht="14.25" customHeight="1">
      <c r="E69" s="9" t="s">
        <v>440</v>
      </c>
      <c r="F69" s="9">
        <v>1589</v>
      </c>
      <c r="G69" s="145" t="s">
        <v>394</v>
      </c>
      <c r="L69" s="380" t="s">
        <v>685</v>
      </c>
      <c r="M69" s="381">
        <v>1614</v>
      </c>
      <c r="N69" s="407" t="s">
        <v>606</v>
      </c>
      <c r="O69" s="221"/>
    </row>
    <row r="70" spans="5:15" ht="14.25" customHeight="1">
      <c r="L70" s="232" t="s">
        <v>700</v>
      </c>
      <c r="M70" s="11">
        <v>1614</v>
      </c>
      <c r="N70" s="231" t="s">
        <v>613</v>
      </c>
      <c r="O70" s="221"/>
    </row>
    <row r="71" spans="5:15" ht="14.25" customHeight="1">
      <c r="L71" s="380" t="s">
        <v>686</v>
      </c>
      <c r="M71" s="381">
        <v>1614</v>
      </c>
      <c r="N71" s="383" t="s">
        <v>610</v>
      </c>
      <c r="O71" s="221"/>
    </row>
    <row r="72" spans="5:15" ht="14.25" customHeight="1">
      <c r="L72" s="218" t="s">
        <v>753</v>
      </c>
      <c r="M72" s="2">
        <v>1615</v>
      </c>
      <c r="N72" s="231" t="s">
        <v>280</v>
      </c>
      <c r="O72" s="221"/>
    </row>
    <row r="73" spans="5:15" ht="14.25" customHeight="1">
      <c r="L73" s="218" t="s">
        <v>834</v>
      </c>
      <c r="M73" s="2">
        <v>1615</v>
      </c>
      <c r="N73" s="231" t="s">
        <v>280</v>
      </c>
      <c r="O73" s="221"/>
    </row>
    <row r="74" spans="5:15" ht="14.25" customHeight="1">
      <c r="L74" s="232" t="s">
        <v>798</v>
      </c>
      <c r="M74" s="11">
        <v>1615</v>
      </c>
      <c r="N74" s="231" t="s">
        <v>280</v>
      </c>
      <c r="O74" s="221"/>
    </row>
    <row r="75" spans="5:15" ht="14.25" customHeight="1">
      <c r="L75" s="232" t="s">
        <v>667</v>
      </c>
      <c r="M75" s="11">
        <v>1615</v>
      </c>
      <c r="N75" s="230" t="s">
        <v>635</v>
      </c>
      <c r="O75" s="221"/>
    </row>
    <row r="76" spans="5:15" ht="14.25" customHeight="1">
      <c r="L76" s="380" t="s">
        <v>680</v>
      </c>
      <c r="M76" s="381">
        <v>1616</v>
      </c>
      <c r="N76" s="383" t="s">
        <v>606</v>
      </c>
      <c r="O76" s="221"/>
    </row>
    <row r="77" spans="5:15" ht="14.25" customHeight="1">
      <c r="L77" s="380" t="s">
        <v>642</v>
      </c>
      <c r="M77" s="381">
        <v>1616</v>
      </c>
      <c r="N77" s="383" t="s">
        <v>606</v>
      </c>
      <c r="O77" s="221"/>
    </row>
    <row r="78" spans="5:15" ht="14.25" customHeight="1">
      <c r="L78" s="234" t="s">
        <v>507</v>
      </c>
      <c r="M78" s="11">
        <v>1616</v>
      </c>
      <c r="N78" s="231" t="s">
        <v>612</v>
      </c>
      <c r="O78" s="221"/>
    </row>
    <row r="79" spans="5:15" ht="14.25" customHeight="1">
      <c r="L79" s="232" t="s">
        <v>705</v>
      </c>
      <c r="M79" s="11">
        <v>1617</v>
      </c>
      <c r="N79" s="231" t="s">
        <v>280</v>
      </c>
      <c r="O79" s="221"/>
    </row>
    <row r="80" spans="5:15" ht="14.25" customHeight="1">
      <c r="L80" s="380" t="s">
        <v>699</v>
      </c>
      <c r="M80" s="381">
        <v>1617</v>
      </c>
      <c r="N80" s="383" t="s">
        <v>610</v>
      </c>
      <c r="O80" s="221"/>
    </row>
    <row r="81" spans="12:15" ht="14.25" customHeight="1">
      <c r="L81" s="380" t="s">
        <v>641</v>
      </c>
      <c r="M81" s="381">
        <v>1617</v>
      </c>
      <c r="N81" s="383" t="s">
        <v>606</v>
      </c>
      <c r="O81" s="221"/>
    </row>
    <row r="82" spans="12:15" ht="14.25" customHeight="1">
      <c r="L82" s="380" t="s">
        <v>646</v>
      </c>
      <c r="M82" s="381">
        <v>1618</v>
      </c>
      <c r="N82" s="383" t="s">
        <v>610</v>
      </c>
      <c r="O82" s="221"/>
    </row>
    <row r="83" spans="12:15" ht="14.25" customHeight="1">
      <c r="L83" s="380" t="s">
        <v>677</v>
      </c>
      <c r="M83" s="381">
        <v>1618</v>
      </c>
      <c r="N83" s="383" t="s">
        <v>610</v>
      </c>
      <c r="O83" s="221"/>
    </row>
    <row r="84" spans="12:15" ht="14.25" customHeight="1">
      <c r="L84" s="218" t="s">
        <v>748</v>
      </c>
      <c r="M84" s="2">
        <v>1618</v>
      </c>
      <c r="N84" s="231" t="s">
        <v>280</v>
      </c>
      <c r="O84" s="221"/>
    </row>
    <row r="85" spans="12:15" ht="14.25" customHeight="1">
      <c r="L85" s="380" t="s">
        <v>676</v>
      </c>
      <c r="M85" s="381">
        <v>1619</v>
      </c>
      <c r="N85" s="383" t="s">
        <v>606</v>
      </c>
      <c r="O85" s="221"/>
    </row>
    <row r="86" spans="12:15" ht="14.25" customHeight="1">
      <c r="L86" s="232" t="s">
        <v>780</v>
      </c>
      <c r="M86" s="11">
        <v>1620</v>
      </c>
      <c r="N86" s="231" t="s">
        <v>280</v>
      </c>
      <c r="O86" s="221"/>
    </row>
    <row r="87" spans="12:15" ht="14.25" customHeight="1">
      <c r="L87" s="232" t="s">
        <v>681</v>
      </c>
      <c r="M87" s="11">
        <v>1620</v>
      </c>
      <c r="N87" s="231" t="s">
        <v>612</v>
      </c>
      <c r="O87" s="221"/>
    </row>
    <row r="88" spans="12:15" ht="14.25" customHeight="1">
      <c r="L88" s="232" t="s">
        <v>702</v>
      </c>
      <c r="M88" s="11">
        <v>1620</v>
      </c>
      <c r="N88" s="230" t="s">
        <v>635</v>
      </c>
      <c r="O88" s="221"/>
    </row>
    <row r="89" spans="12:15" ht="14.25" customHeight="1">
      <c r="L89" s="218" t="s">
        <v>858</v>
      </c>
      <c r="M89" s="2">
        <v>1621</v>
      </c>
      <c r="N89" s="252" t="s">
        <v>395</v>
      </c>
      <c r="O89" s="221"/>
    </row>
    <row r="90" spans="12:15" ht="14.25" customHeight="1">
      <c r="L90" s="218" t="s">
        <v>718</v>
      </c>
      <c r="M90" s="2">
        <v>1621</v>
      </c>
      <c r="N90" s="231" t="s">
        <v>280</v>
      </c>
      <c r="O90" s="221"/>
    </row>
    <row r="91" spans="12:15" ht="14.25" customHeight="1">
      <c r="L91" s="380" t="s">
        <v>675</v>
      </c>
      <c r="M91" s="381">
        <v>1621</v>
      </c>
      <c r="N91" s="383" t="s">
        <v>606</v>
      </c>
      <c r="O91" s="221"/>
    </row>
    <row r="92" spans="12:15" ht="14.25" customHeight="1">
      <c r="L92" s="232" t="s">
        <v>580</v>
      </c>
      <c r="M92" s="11">
        <v>1621</v>
      </c>
      <c r="N92" s="231" t="s">
        <v>280</v>
      </c>
      <c r="O92" s="221"/>
    </row>
    <row r="93" spans="12:15" ht="14.25" customHeight="1">
      <c r="L93" s="232" t="s">
        <v>521</v>
      </c>
      <c r="M93" s="11">
        <v>1621</v>
      </c>
      <c r="N93" s="231" t="s">
        <v>280</v>
      </c>
      <c r="O93" s="221"/>
    </row>
    <row r="94" spans="12:15" ht="14.25" customHeight="1">
      <c r="L94" s="380" t="s">
        <v>668</v>
      </c>
      <c r="M94" s="381">
        <v>1622</v>
      </c>
      <c r="N94" s="383" t="s">
        <v>606</v>
      </c>
      <c r="O94" s="221"/>
    </row>
    <row r="95" spans="12:15" ht="14.25" customHeight="1">
      <c r="L95" s="218" t="s">
        <v>726</v>
      </c>
      <c r="M95" s="2">
        <v>1622</v>
      </c>
      <c r="N95" s="231" t="s">
        <v>280</v>
      </c>
      <c r="O95" s="221"/>
    </row>
    <row r="96" spans="12:15" ht="14.25" customHeight="1">
      <c r="L96" s="232" t="s">
        <v>649</v>
      </c>
      <c r="M96" s="11">
        <v>1622</v>
      </c>
      <c r="N96" s="231" t="s">
        <v>280</v>
      </c>
      <c r="O96" s="221"/>
    </row>
    <row r="97" spans="12:15" ht="14.25" customHeight="1">
      <c r="L97" s="380" t="s">
        <v>672</v>
      </c>
      <c r="M97" s="381">
        <v>1622</v>
      </c>
      <c r="N97" s="383" t="s">
        <v>610</v>
      </c>
      <c r="O97" s="221"/>
    </row>
    <row r="98" spans="12:15" ht="14.25" customHeight="1">
      <c r="L98" s="380" t="s">
        <v>608</v>
      </c>
      <c r="M98" s="381">
        <v>1623</v>
      </c>
      <c r="N98" s="383" t="s">
        <v>610</v>
      </c>
      <c r="O98" s="221"/>
    </row>
    <row r="99" spans="12:15" ht="14.25" customHeight="1">
      <c r="L99" s="218" t="s">
        <v>755</v>
      </c>
      <c r="M99" s="2">
        <v>1624</v>
      </c>
      <c r="N99" s="231" t="s">
        <v>280</v>
      </c>
      <c r="O99" s="221"/>
    </row>
    <row r="100" spans="12:15" ht="14.25" customHeight="1">
      <c r="L100" s="380" t="s">
        <v>691</v>
      </c>
      <c r="M100" s="381">
        <v>1625</v>
      </c>
      <c r="N100" s="383" t="s">
        <v>610</v>
      </c>
      <c r="O100" s="221"/>
    </row>
    <row r="101" spans="12:15" ht="14.25" customHeight="1">
      <c r="L101" s="234" t="s">
        <v>444</v>
      </c>
      <c r="M101" s="11">
        <v>1626</v>
      </c>
      <c r="N101" s="231" t="s">
        <v>280</v>
      </c>
      <c r="O101" s="221"/>
    </row>
    <row r="102" spans="12:15" ht="14.25" customHeight="1">
      <c r="L102" s="2" t="s">
        <v>536</v>
      </c>
      <c r="M102" s="2">
        <v>1626</v>
      </c>
      <c r="N102" s="407" t="s">
        <v>280</v>
      </c>
      <c r="O102" s="221"/>
    </row>
    <row r="103" spans="12:15" ht="14.25" customHeight="1">
      <c r="L103" s="234" t="s">
        <v>373</v>
      </c>
      <c r="M103" s="11">
        <v>1626</v>
      </c>
      <c r="N103" s="231" t="s">
        <v>280</v>
      </c>
      <c r="O103" s="221"/>
    </row>
    <row r="104" spans="12:15" ht="14.25" customHeight="1">
      <c r="L104" s="218" t="s">
        <v>841</v>
      </c>
      <c r="M104" s="2">
        <v>1627</v>
      </c>
      <c r="N104" s="231" t="s">
        <v>280</v>
      </c>
      <c r="O104" s="221"/>
    </row>
    <row r="105" spans="12:15" ht="14.25" customHeight="1">
      <c r="L105" s="232" t="s">
        <v>689</v>
      </c>
      <c r="M105" s="11">
        <v>1627</v>
      </c>
      <c r="N105" s="231" t="s">
        <v>612</v>
      </c>
      <c r="O105" s="221"/>
    </row>
    <row r="106" spans="12:15" ht="14.25" customHeight="1">
      <c r="L106" s="380" t="s">
        <v>604</v>
      </c>
      <c r="M106" s="381">
        <v>1627</v>
      </c>
      <c r="N106" s="383" t="s">
        <v>606</v>
      </c>
      <c r="O106" s="221"/>
    </row>
    <row r="107" spans="12:15" ht="14.25" customHeight="1">
      <c r="L107" s="232" t="s">
        <v>687</v>
      </c>
      <c r="M107" s="11">
        <v>1628</v>
      </c>
      <c r="N107" s="230" t="s">
        <v>635</v>
      </c>
      <c r="O107" s="221"/>
    </row>
    <row r="108" spans="12:15" ht="14.25" customHeight="1">
      <c r="L108" s="234" t="s">
        <v>424</v>
      </c>
      <c r="M108" s="11">
        <v>1628</v>
      </c>
      <c r="N108" s="231" t="s">
        <v>612</v>
      </c>
      <c r="O108" s="221"/>
    </row>
    <row r="109" spans="12:15" ht="14.25" customHeight="1">
      <c r="L109" s="232" t="s">
        <v>709</v>
      </c>
      <c r="M109" s="11">
        <v>1630</v>
      </c>
      <c r="N109" s="231" t="s">
        <v>280</v>
      </c>
      <c r="O109" s="221"/>
    </row>
    <row r="110" spans="12:15" ht="14.25" customHeight="1">
      <c r="L110" s="232" t="s">
        <v>678</v>
      </c>
      <c r="M110" s="11">
        <v>1631</v>
      </c>
      <c r="N110" s="230" t="s">
        <v>635</v>
      </c>
      <c r="O110" s="221"/>
    </row>
    <row r="111" spans="12:15" ht="14.25" customHeight="1">
      <c r="L111" s="384" t="s">
        <v>918</v>
      </c>
      <c r="M111" s="381">
        <v>1632</v>
      </c>
      <c r="N111" s="383" t="s">
        <v>49</v>
      </c>
      <c r="O111" s="221"/>
    </row>
    <row r="112" spans="12:15" ht="14.25" customHeight="1">
      <c r="L112" s="232" t="s">
        <v>682</v>
      </c>
      <c r="M112" s="11">
        <v>1632</v>
      </c>
      <c r="N112" s="231" t="s">
        <v>612</v>
      </c>
      <c r="O112" s="221"/>
    </row>
    <row r="113" spans="12:15" ht="14.25" customHeight="1">
      <c r="L113" s="380" t="s">
        <v>653</v>
      </c>
      <c r="M113" s="381">
        <v>1633</v>
      </c>
      <c r="N113" s="383" t="s">
        <v>606</v>
      </c>
      <c r="O113" s="221"/>
    </row>
    <row r="114" spans="12:15" ht="14.25" customHeight="1">
      <c r="L114" s="232" t="s">
        <v>806</v>
      </c>
      <c r="M114" s="11">
        <v>1633</v>
      </c>
      <c r="N114" s="231" t="s">
        <v>280</v>
      </c>
      <c r="O114" s="221"/>
    </row>
    <row r="115" spans="12:15" ht="14.25" customHeight="1">
      <c r="L115" s="218" t="s">
        <v>754</v>
      </c>
      <c r="M115" s="2">
        <v>1633</v>
      </c>
      <c r="N115" s="231" t="s">
        <v>280</v>
      </c>
      <c r="O115" s="221"/>
    </row>
    <row r="116" spans="12:15" ht="14.25" customHeight="1">
      <c r="L116" s="232" t="s">
        <v>662</v>
      </c>
      <c r="M116" s="11">
        <v>1634</v>
      </c>
      <c r="N116" s="231" t="s">
        <v>612</v>
      </c>
      <c r="O116" s="221"/>
    </row>
    <row r="117" spans="12:15" ht="14.25" customHeight="1">
      <c r="L117" s="218" t="s">
        <v>832</v>
      </c>
      <c r="M117" s="2">
        <v>1634</v>
      </c>
      <c r="N117" s="231" t="s">
        <v>280</v>
      </c>
      <c r="O117" s="221"/>
    </row>
    <row r="118" spans="12:15" ht="14.25" customHeight="1">
      <c r="L118" s="166" t="s">
        <v>900</v>
      </c>
      <c r="M118" s="215">
        <v>1636</v>
      </c>
      <c r="N118" s="210" t="s">
        <v>860</v>
      </c>
      <c r="O118" s="221"/>
    </row>
    <row r="119" spans="12:15" ht="14.25" customHeight="1">
      <c r="L119" s="380" t="s">
        <v>693</v>
      </c>
      <c r="M119" s="381">
        <v>1636</v>
      </c>
      <c r="N119" s="383" t="s">
        <v>606</v>
      </c>
      <c r="O119" s="221"/>
    </row>
    <row r="120" spans="12:15" ht="14.25" customHeight="1">
      <c r="L120" s="232" t="s">
        <v>556</v>
      </c>
      <c r="M120" s="11">
        <v>1636</v>
      </c>
      <c r="N120" s="231" t="s">
        <v>280</v>
      </c>
      <c r="O120" s="221"/>
    </row>
    <row r="121" spans="12:15" ht="14.25" customHeight="1">
      <c r="L121" s="234" t="s">
        <v>500</v>
      </c>
      <c r="M121" s="11">
        <v>1636</v>
      </c>
      <c r="N121" s="231" t="s">
        <v>612</v>
      </c>
      <c r="O121" s="221"/>
    </row>
    <row r="122" spans="12:15" ht="14.25" customHeight="1">
      <c r="L122" s="11" t="s">
        <v>506</v>
      </c>
      <c r="M122" s="2">
        <v>1637</v>
      </c>
      <c r="N122" s="216" t="s">
        <v>280</v>
      </c>
      <c r="O122" s="221"/>
    </row>
    <row r="123" spans="12:15" ht="14.25" customHeight="1">
      <c r="L123" s="232" t="s">
        <v>611</v>
      </c>
      <c r="M123" s="11">
        <v>1638</v>
      </c>
      <c r="N123" s="231" t="s">
        <v>613</v>
      </c>
      <c r="O123" s="221"/>
    </row>
    <row r="124" spans="12:15" ht="14.25" customHeight="1">
      <c r="L124" s="232" t="s">
        <v>566</v>
      </c>
      <c r="M124" s="11">
        <v>1638</v>
      </c>
      <c r="N124" s="231" t="s">
        <v>280</v>
      </c>
      <c r="O124" s="221"/>
    </row>
    <row r="125" spans="12:15" ht="14.25" customHeight="1">
      <c r="L125" s="380" t="s">
        <v>638</v>
      </c>
      <c r="M125" s="381">
        <v>1639</v>
      </c>
      <c r="N125" s="383" t="s">
        <v>610</v>
      </c>
      <c r="O125" s="237"/>
    </row>
    <row r="126" spans="12:15" ht="14.25" customHeight="1">
      <c r="L126" s="380" t="s">
        <v>710</v>
      </c>
      <c r="M126" s="381">
        <v>1639</v>
      </c>
      <c r="N126" s="383" t="s">
        <v>610</v>
      </c>
    </row>
    <row r="127" spans="12:15" ht="14.25" customHeight="1">
      <c r="L127" s="2" t="s">
        <v>535</v>
      </c>
      <c r="M127" s="2">
        <v>1639</v>
      </c>
      <c r="N127" s="231" t="s">
        <v>280</v>
      </c>
    </row>
    <row r="128" spans="12:15" ht="14.25" customHeight="1">
      <c r="L128" s="232" t="s">
        <v>804</v>
      </c>
      <c r="M128" s="11">
        <v>1641</v>
      </c>
      <c r="N128" s="231" t="s">
        <v>280</v>
      </c>
    </row>
    <row r="129" spans="12:14" ht="14.25" customHeight="1">
      <c r="L129" s="232" t="s">
        <v>628</v>
      </c>
      <c r="M129" s="11">
        <v>1641</v>
      </c>
      <c r="N129" s="231" t="s">
        <v>612</v>
      </c>
    </row>
    <row r="130" spans="12:14" ht="14.25" customHeight="1">
      <c r="L130" s="232" t="s">
        <v>683</v>
      </c>
      <c r="M130" s="11">
        <v>1642</v>
      </c>
      <c r="N130" s="231" t="s">
        <v>613</v>
      </c>
    </row>
    <row r="131" spans="12:14" ht="14.25" customHeight="1">
      <c r="L131" s="380" t="s">
        <v>684</v>
      </c>
      <c r="M131" s="381">
        <v>1643</v>
      </c>
      <c r="N131" s="383" t="s">
        <v>606</v>
      </c>
    </row>
    <row r="132" spans="12:14" ht="14.25" customHeight="1">
      <c r="L132" s="218" t="s">
        <v>835</v>
      </c>
      <c r="M132" s="2">
        <v>1646</v>
      </c>
      <c r="N132" s="231" t="s">
        <v>280</v>
      </c>
    </row>
    <row r="133" spans="12:14" ht="14.25" customHeight="1">
      <c r="L133" s="11" t="s">
        <v>494</v>
      </c>
      <c r="M133" s="2">
        <v>1647</v>
      </c>
      <c r="N133" s="231" t="s">
        <v>280</v>
      </c>
    </row>
    <row r="134" spans="12:14" ht="14.25" customHeight="1">
      <c r="L134" s="380" t="s">
        <v>704</v>
      </c>
      <c r="M134" s="381">
        <v>1651</v>
      </c>
      <c r="N134" s="383" t="s">
        <v>606</v>
      </c>
    </row>
    <row r="135" spans="12:14" ht="14.25" customHeight="1">
      <c r="N135" s="101">
        <v>22</v>
      </c>
    </row>
  </sheetData>
  <mergeCells count="17">
    <mergeCell ref="B1:J3"/>
    <mergeCell ref="D4:D5"/>
    <mergeCell ref="M3:N3"/>
    <mergeCell ref="M2:N2"/>
    <mergeCell ref="AC2:AD2"/>
    <mergeCell ref="AC3:AD3"/>
    <mergeCell ref="L1:M1"/>
    <mergeCell ref="P1:Q1"/>
    <mergeCell ref="T1:U1"/>
    <mergeCell ref="X1:Y1"/>
    <mergeCell ref="AB1:AC1"/>
    <mergeCell ref="Q2:R2"/>
    <mergeCell ref="Q3:R3"/>
    <mergeCell ref="U2:V2"/>
    <mergeCell ref="U3:V3"/>
    <mergeCell ref="Y3:Z3"/>
    <mergeCell ref="Y2:Z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AA49"/>
  <sheetViews>
    <sheetView zoomScale="90" zoomScaleNormal="90" workbookViewId="0">
      <pane ySplit="1" topLeftCell="A2" activePane="bottomLeft" state="frozen"/>
      <selection pane="bottomLeft" activeCell="AB29" sqref="AB29"/>
    </sheetView>
  </sheetViews>
  <sheetFormatPr defaultColWidth="10.625" defaultRowHeight="16.5" customHeight="1"/>
  <cols>
    <col min="1" max="1" width="9.75" style="41" customWidth="1"/>
    <col min="2" max="17" width="1.625" customWidth="1"/>
    <col min="18" max="25" width="4.125" style="55" customWidth="1"/>
    <col min="26" max="26" width="3.125" style="8" customWidth="1"/>
    <col min="27" max="27" width="2.375" style="11" customWidth="1"/>
  </cols>
  <sheetData>
    <row r="1" spans="1:27" ht="16.5" customHeight="1" thickTop="1" thickBot="1">
      <c r="A1" s="38"/>
      <c r="B1" s="507" t="s">
        <v>0</v>
      </c>
      <c r="C1" s="507"/>
      <c r="D1" s="507"/>
      <c r="E1" s="508"/>
      <c r="F1" s="509" t="s">
        <v>1</v>
      </c>
      <c r="G1" s="507"/>
      <c r="H1" s="507"/>
      <c r="I1" s="510"/>
      <c r="J1" s="511" t="s">
        <v>2</v>
      </c>
      <c r="K1" s="507"/>
      <c r="L1" s="507"/>
      <c r="M1" s="508"/>
      <c r="N1" s="509" t="s">
        <v>3</v>
      </c>
      <c r="O1" s="507"/>
      <c r="P1" s="507"/>
      <c r="Q1" s="508"/>
      <c r="R1" s="50" t="s">
        <v>39</v>
      </c>
      <c r="S1" s="50" t="s">
        <v>40</v>
      </c>
      <c r="T1" s="50" t="s">
        <v>41</v>
      </c>
      <c r="U1" s="50" t="s">
        <v>36</v>
      </c>
      <c r="V1" s="50" t="s">
        <v>42</v>
      </c>
      <c r="W1" s="50" t="s">
        <v>43</v>
      </c>
      <c r="X1" s="50" t="s">
        <v>44</v>
      </c>
      <c r="Y1" s="50" t="s">
        <v>45</v>
      </c>
      <c r="Z1" s="56" t="s">
        <v>4</v>
      </c>
      <c r="AA1" s="11" t="s">
        <v>7</v>
      </c>
    </row>
    <row r="2" spans="1:27" ht="16.5" customHeight="1" thickTop="1" thickBot="1">
      <c r="A2" s="90" t="s">
        <v>8</v>
      </c>
      <c r="B2" s="28" t="s">
        <v>9</v>
      </c>
      <c r="C2" s="28" t="s">
        <v>10</v>
      </c>
      <c r="D2" s="28" t="s">
        <v>11</v>
      </c>
      <c r="E2" s="31" t="s">
        <v>12</v>
      </c>
      <c r="F2" s="27" t="s">
        <v>9</v>
      </c>
      <c r="G2" s="28" t="s">
        <v>10</v>
      </c>
      <c r="H2" s="28" t="s">
        <v>11</v>
      </c>
      <c r="I2" s="29" t="s">
        <v>12</v>
      </c>
      <c r="J2" s="30" t="s">
        <v>9</v>
      </c>
      <c r="K2" s="28" t="s">
        <v>10</v>
      </c>
      <c r="L2" s="28" t="s">
        <v>11</v>
      </c>
      <c r="M2" s="31" t="s">
        <v>12</v>
      </c>
      <c r="N2" s="27" t="s">
        <v>9</v>
      </c>
      <c r="O2" s="28" t="s">
        <v>10</v>
      </c>
      <c r="P2" s="28" t="s">
        <v>11</v>
      </c>
      <c r="Q2" s="31" t="s">
        <v>12</v>
      </c>
      <c r="R2" s="51"/>
      <c r="S2" s="51"/>
      <c r="T2" s="51"/>
      <c r="U2" s="51"/>
      <c r="V2" s="51"/>
      <c r="W2" s="51"/>
      <c r="X2" s="51"/>
      <c r="Y2" s="51"/>
      <c r="Z2" s="45"/>
      <c r="AA2" s="6"/>
    </row>
    <row r="3" spans="1:27" ht="16.5" customHeight="1" thickTop="1" thickBot="1">
      <c r="A3" s="90" t="s">
        <v>13</v>
      </c>
      <c r="B3" s="28" t="s">
        <v>9</v>
      </c>
      <c r="C3" s="28" t="s">
        <v>10</v>
      </c>
      <c r="D3" s="28" t="s">
        <v>11</v>
      </c>
      <c r="E3" s="31" t="s">
        <v>12</v>
      </c>
      <c r="F3" s="28" t="s">
        <v>9</v>
      </c>
      <c r="G3" s="28" t="s">
        <v>10</v>
      </c>
      <c r="H3" s="28" t="s">
        <v>11</v>
      </c>
      <c r="I3" s="31" t="s">
        <v>12</v>
      </c>
      <c r="J3" s="30" t="s">
        <v>9</v>
      </c>
      <c r="K3" s="28" t="s">
        <v>10</v>
      </c>
      <c r="L3" s="28" t="s">
        <v>11</v>
      </c>
      <c r="M3" s="31" t="s">
        <v>12</v>
      </c>
      <c r="N3" s="27" t="s">
        <v>9</v>
      </c>
      <c r="O3" s="28" t="s">
        <v>10</v>
      </c>
      <c r="P3" s="28" t="s">
        <v>11</v>
      </c>
      <c r="Q3" s="31" t="s">
        <v>12</v>
      </c>
      <c r="R3" s="51"/>
      <c r="S3" s="51"/>
      <c r="T3" s="51"/>
      <c r="U3" s="51"/>
      <c r="V3" s="51"/>
      <c r="W3" s="51"/>
      <c r="X3" s="51"/>
      <c r="Y3" s="51"/>
      <c r="Z3" s="46"/>
      <c r="AA3" s="6"/>
    </row>
    <row r="4" spans="1:27" s="1" customFormat="1" ht="16.5" customHeight="1" thickTop="1" thickBot="1">
      <c r="A4" s="92" t="s">
        <v>266</v>
      </c>
      <c r="B4" s="58" t="s">
        <v>9</v>
      </c>
      <c r="C4" s="24" t="s">
        <v>10</v>
      </c>
      <c r="D4" s="24" t="s">
        <v>11</v>
      </c>
      <c r="E4" s="25" t="s">
        <v>12</v>
      </c>
      <c r="F4" s="58" t="s">
        <v>9</v>
      </c>
      <c r="G4" s="24" t="s">
        <v>10</v>
      </c>
      <c r="H4" s="24" t="s">
        <v>11</v>
      </c>
      <c r="I4" s="25" t="s">
        <v>12</v>
      </c>
      <c r="J4" s="58" t="s">
        <v>9</v>
      </c>
      <c r="K4" s="24" t="s">
        <v>10</v>
      </c>
      <c r="L4" s="24" t="s">
        <v>11</v>
      </c>
      <c r="M4" s="25" t="s">
        <v>12</v>
      </c>
      <c r="N4" s="58" t="s">
        <v>9</v>
      </c>
      <c r="O4" s="24" t="s">
        <v>10</v>
      </c>
      <c r="P4" s="24" t="s">
        <v>11</v>
      </c>
      <c r="Q4" s="25" t="s">
        <v>12</v>
      </c>
      <c r="R4" s="51"/>
      <c r="S4" s="51"/>
      <c r="T4" s="51"/>
      <c r="U4" s="51"/>
      <c r="V4" s="51"/>
      <c r="W4" s="51"/>
      <c r="X4" s="51"/>
      <c r="Y4" s="51"/>
      <c r="Z4" s="46"/>
      <c r="AA4" s="10"/>
    </row>
    <row r="5" spans="1:27" s="1" customFormat="1" ht="16.5" customHeight="1" thickTop="1" thickBot="1">
      <c r="A5" s="90" t="s">
        <v>262</v>
      </c>
      <c r="B5" s="58" t="s">
        <v>9</v>
      </c>
      <c r="C5" s="58" t="s">
        <v>10</v>
      </c>
      <c r="D5" s="58" t="s">
        <v>11</v>
      </c>
      <c r="E5" s="59" t="s">
        <v>12</v>
      </c>
      <c r="F5" s="28" t="s">
        <v>9</v>
      </c>
      <c r="G5" s="28" t="s">
        <v>10</v>
      </c>
      <c r="H5" s="28" t="s">
        <v>11</v>
      </c>
      <c r="I5" s="31" t="s">
        <v>12</v>
      </c>
      <c r="J5" s="30" t="s">
        <v>9</v>
      </c>
      <c r="K5" s="28" t="s">
        <v>10</v>
      </c>
      <c r="L5" s="28" t="s">
        <v>11</v>
      </c>
      <c r="M5" s="31" t="s">
        <v>12</v>
      </c>
      <c r="N5" s="28" t="s">
        <v>9</v>
      </c>
      <c r="O5" s="28" t="s">
        <v>10</v>
      </c>
      <c r="P5" s="28" t="s">
        <v>11</v>
      </c>
      <c r="Q5" s="31" t="s">
        <v>12</v>
      </c>
      <c r="R5" s="51"/>
      <c r="S5" s="51"/>
      <c r="T5" s="51"/>
      <c r="U5" s="51"/>
      <c r="V5" s="51"/>
      <c r="W5" s="51"/>
      <c r="X5" s="51"/>
      <c r="Y5" s="51"/>
      <c r="Z5" s="46"/>
      <c r="AA5" s="6"/>
    </row>
    <row r="6" spans="1:27" s="1" customFormat="1" ht="16.5" customHeight="1" thickTop="1" thickBot="1">
      <c r="A6" s="90" t="s">
        <v>263</v>
      </c>
      <c r="B6" s="28" t="s">
        <v>9</v>
      </c>
      <c r="C6" s="28" t="s">
        <v>10</v>
      </c>
      <c r="D6" s="28" t="s">
        <v>11</v>
      </c>
      <c r="E6" s="31" t="s">
        <v>12</v>
      </c>
      <c r="F6" s="28" t="s">
        <v>9</v>
      </c>
      <c r="G6" s="28" t="s">
        <v>10</v>
      </c>
      <c r="H6" s="28" t="s">
        <v>11</v>
      </c>
      <c r="I6" s="31" t="s">
        <v>12</v>
      </c>
      <c r="J6" s="30" t="s">
        <v>9</v>
      </c>
      <c r="K6" s="28" t="s">
        <v>10</v>
      </c>
      <c r="L6" s="28" t="s">
        <v>11</v>
      </c>
      <c r="M6" s="31" t="s">
        <v>12</v>
      </c>
      <c r="N6" s="28" t="s">
        <v>9</v>
      </c>
      <c r="O6" s="28" t="s">
        <v>10</v>
      </c>
      <c r="P6" s="28" t="s">
        <v>11</v>
      </c>
      <c r="Q6" s="31" t="s">
        <v>12</v>
      </c>
      <c r="R6" s="51"/>
      <c r="S6" s="51"/>
      <c r="T6" s="51"/>
      <c r="U6" s="51"/>
      <c r="V6" s="51"/>
      <c r="W6" s="51"/>
      <c r="X6" s="51"/>
      <c r="Y6" s="51"/>
      <c r="Z6" s="46"/>
      <c r="AA6" s="6"/>
    </row>
    <row r="7" spans="1:27" s="1" customFormat="1" ht="16.5" customHeight="1" thickTop="1" thickBot="1">
      <c r="A7" s="90" t="s">
        <v>264</v>
      </c>
      <c r="B7" s="58" t="s">
        <v>9</v>
      </c>
      <c r="C7" s="24" t="s">
        <v>10</v>
      </c>
      <c r="D7" s="24" t="s">
        <v>11</v>
      </c>
      <c r="E7" s="25" t="s">
        <v>12</v>
      </c>
      <c r="F7" s="28" t="s">
        <v>9</v>
      </c>
      <c r="G7" s="28" t="s">
        <v>10</v>
      </c>
      <c r="H7" s="28" t="s">
        <v>11</v>
      </c>
      <c r="I7" s="31" t="s">
        <v>12</v>
      </c>
      <c r="J7" s="28" t="s">
        <v>9</v>
      </c>
      <c r="K7" s="28" t="s">
        <v>10</v>
      </c>
      <c r="L7" s="28" t="s">
        <v>11</v>
      </c>
      <c r="M7" s="31" t="s">
        <v>12</v>
      </c>
      <c r="N7" s="28" t="s">
        <v>9</v>
      </c>
      <c r="O7" s="28" t="s">
        <v>10</v>
      </c>
      <c r="P7" s="28" t="s">
        <v>11</v>
      </c>
      <c r="Q7" s="31" t="s">
        <v>12</v>
      </c>
      <c r="R7" s="51"/>
      <c r="S7" s="51"/>
      <c r="T7" s="51"/>
      <c r="U7" s="51"/>
      <c r="V7" s="51"/>
      <c r="W7" s="51"/>
      <c r="X7" s="51"/>
      <c r="Y7" s="51"/>
      <c r="Z7" s="46"/>
      <c r="AA7" s="6"/>
    </row>
    <row r="8" spans="1:27" s="1" customFormat="1" ht="16.5" customHeight="1" thickTop="1" thickBot="1">
      <c r="A8" s="89" t="s">
        <v>259</v>
      </c>
      <c r="B8" s="58" t="s">
        <v>9</v>
      </c>
      <c r="C8" s="24" t="s">
        <v>10</v>
      </c>
      <c r="D8" s="24" t="s">
        <v>11</v>
      </c>
      <c r="E8" s="25" t="s">
        <v>12</v>
      </c>
      <c r="F8" s="28" t="s">
        <v>9</v>
      </c>
      <c r="G8" s="28" t="s">
        <v>10</v>
      </c>
      <c r="H8" s="28" t="s">
        <v>11</v>
      </c>
      <c r="I8" s="31" t="s">
        <v>12</v>
      </c>
      <c r="J8" s="28" t="s">
        <v>9</v>
      </c>
      <c r="K8" s="28" t="s">
        <v>10</v>
      </c>
      <c r="L8" s="28" t="s">
        <v>11</v>
      </c>
      <c r="M8" s="31" t="s">
        <v>12</v>
      </c>
      <c r="N8" s="58" t="s">
        <v>271</v>
      </c>
      <c r="O8" s="24" t="s">
        <v>10</v>
      </c>
      <c r="P8" s="24" t="s">
        <v>11</v>
      </c>
      <c r="Q8" s="25" t="s">
        <v>12</v>
      </c>
      <c r="R8" s="51"/>
      <c r="S8" s="51"/>
      <c r="T8" s="51"/>
      <c r="U8" s="51"/>
      <c r="V8" s="51"/>
      <c r="W8" s="51"/>
      <c r="X8" s="51"/>
      <c r="Y8" s="51"/>
      <c r="Z8" s="45"/>
      <c r="AA8" s="10"/>
    </row>
    <row r="9" spans="1:27" ht="16.5" customHeight="1" thickTop="1" thickBot="1">
      <c r="A9" s="90" t="s">
        <v>14</v>
      </c>
      <c r="B9" s="58" t="s">
        <v>9</v>
      </c>
      <c r="C9" s="24" t="s">
        <v>10</v>
      </c>
      <c r="D9" s="24" t="s">
        <v>11</v>
      </c>
      <c r="E9" s="25" t="s">
        <v>12</v>
      </c>
      <c r="F9" s="28" t="s">
        <v>9</v>
      </c>
      <c r="G9" s="28" t="s">
        <v>10</v>
      </c>
      <c r="H9" s="28" t="s">
        <v>11</v>
      </c>
      <c r="I9" s="31" t="s">
        <v>12</v>
      </c>
      <c r="J9" s="28" t="s">
        <v>9</v>
      </c>
      <c r="K9" s="28" t="s">
        <v>10</v>
      </c>
      <c r="L9" s="28" t="s">
        <v>11</v>
      </c>
      <c r="M9" s="31" t="s">
        <v>12</v>
      </c>
      <c r="N9" s="58" t="s">
        <v>26</v>
      </c>
      <c r="O9" s="24" t="s">
        <v>10</v>
      </c>
      <c r="P9" s="24" t="s">
        <v>11</v>
      </c>
      <c r="Q9" s="25" t="s">
        <v>12</v>
      </c>
      <c r="R9" s="51"/>
      <c r="S9" s="51"/>
      <c r="T9" s="51"/>
      <c r="U9" s="51"/>
      <c r="V9" s="51"/>
      <c r="W9" s="51"/>
      <c r="X9" s="51"/>
      <c r="Y9" s="51"/>
      <c r="Z9" s="45"/>
      <c r="AA9" s="6"/>
    </row>
    <row r="10" spans="1:27" ht="16.5" customHeight="1" thickTop="1" thickBot="1">
      <c r="A10" s="104" t="s">
        <v>24</v>
      </c>
      <c r="B10" s="58" t="s">
        <v>9</v>
      </c>
      <c r="C10" s="24" t="s">
        <v>10</v>
      </c>
      <c r="D10" s="24" t="s">
        <v>11</v>
      </c>
      <c r="E10" s="25" t="s">
        <v>12</v>
      </c>
      <c r="F10" s="60" t="s">
        <v>9</v>
      </c>
      <c r="G10" s="24" t="s">
        <v>10</v>
      </c>
      <c r="H10" s="24" t="s">
        <v>11</v>
      </c>
      <c r="I10" s="26" t="s">
        <v>12</v>
      </c>
      <c r="J10" s="58" t="s">
        <v>9</v>
      </c>
      <c r="K10" s="24" t="s">
        <v>10</v>
      </c>
      <c r="L10" s="24" t="s">
        <v>11</v>
      </c>
      <c r="M10" s="25" t="s">
        <v>12</v>
      </c>
      <c r="N10" s="60" t="s">
        <v>9</v>
      </c>
      <c r="O10" s="14" t="s">
        <v>10</v>
      </c>
      <c r="P10" s="14" t="s">
        <v>11</v>
      </c>
      <c r="Q10" s="15" t="s">
        <v>12</v>
      </c>
      <c r="R10" s="51"/>
      <c r="S10" s="52"/>
      <c r="T10" s="51"/>
      <c r="U10" s="51"/>
      <c r="V10" s="51"/>
      <c r="W10" s="51"/>
      <c r="X10" s="51"/>
      <c r="Y10" s="51"/>
      <c r="Z10" s="45"/>
      <c r="AA10" s="10"/>
    </row>
    <row r="11" spans="1:27" ht="16.5" customHeight="1" thickTop="1" thickBot="1">
      <c r="A11" s="90" t="s">
        <v>17</v>
      </c>
      <c r="B11" s="58" t="s">
        <v>9</v>
      </c>
      <c r="C11" s="24" t="s">
        <v>10</v>
      </c>
      <c r="D11" s="24" t="s">
        <v>11</v>
      </c>
      <c r="E11" s="25" t="s">
        <v>12</v>
      </c>
      <c r="F11" s="30" t="s">
        <v>9</v>
      </c>
      <c r="G11" s="28" t="s">
        <v>10</v>
      </c>
      <c r="H11" s="28" t="s">
        <v>11</v>
      </c>
      <c r="I11" s="31" t="s">
        <v>12</v>
      </c>
      <c r="J11" s="30" t="s">
        <v>9</v>
      </c>
      <c r="K11" s="28" t="s">
        <v>10</v>
      </c>
      <c r="L11" s="28" t="s">
        <v>11</v>
      </c>
      <c r="M11" s="31" t="s">
        <v>12</v>
      </c>
      <c r="N11" s="58" t="s">
        <v>9</v>
      </c>
      <c r="O11" s="24" t="s">
        <v>10</v>
      </c>
      <c r="P11" s="24" t="s">
        <v>11</v>
      </c>
      <c r="Q11" s="25" t="s">
        <v>12</v>
      </c>
      <c r="R11" s="51"/>
      <c r="S11" s="51"/>
      <c r="T11" s="51"/>
      <c r="U11" s="51"/>
      <c r="V11" s="51"/>
      <c r="W11" s="51"/>
      <c r="X11" s="54"/>
      <c r="Y11" s="52"/>
      <c r="Z11" s="45"/>
      <c r="AA11" s="6"/>
    </row>
    <row r="12" spans="1:27" ht="16.5" customHeight="1" thickTop="1" thickBot="1">
      <c r="A12" s="90" t="s">
        <v>22</v>
      </c>
      <c r="B12" s="58" t="s">
        <v>9</v>
      </c>
      <c r="C12" s="24" t="s">
        <v>10</v>
      </c>
      <c r="D12" s="24" t="s">
        <v>11</v>
      </c>
      <c r="E12" s="25" t="s">
        <v>12</v>
      </c>
      <c r="F12" s="61" t="s">
        <v>9</v>
      </c>
      <c r="G12" s="58" t="s">
        <v>10</v>
      </c>
      <c r="H12" s="58" t="s">
        <v>11</v>
      </c>
      <c r="I12" s="62" t="s">
        <v>12</v>
      </c>
      <c r="J12" s="60" t="s">
        <v>9</v>
      </c>
      <c r="K12" s="24" t="s">
        <v>10</v>
      </c>
      <c r="L12" s="24" t="s">
        <v>11</v>
      </c>
      <c r="M12" s="25" t="s">
        <v>12</v>
      </c>
      <c r="N12" s="61" t="s">
        <v>9</v>
      </c>
      <c r="O12" s="24" t="s">
        <v>10</v>
      </c>
      <c r="P12" s="24" t="s">
        <v>11</v>
      </c>
      <c r="Q12" s="25" t="s">
        <v>12</v>
      </c>
      <c r="R12" s="52"/>
      <c r="S12" s="51"/>
      <c r="T12" s="51"/>
      <c r="U12" s="51"/>
      <c r="V12" s="51"/>
      <c r="W12" s="51"/>
      <c r="X12" s="51"/>
      <c r="Y12" s="51"/>
      <c r="Z12" s="45"/>
      <c r="AA12" s="10"/>
    </row>
    <row r="13" spans="1:27" ht="16.5" customHeight="1" thickTop="1" thickBot="1">
      <c r="A13" s="90" t="s">
        <v>52</v>
      </c>
      <c r="B13" s="28" t="s">
        <v>9</v>
      </c>
      <c r="C13" s="28" t="s">
        <v>10</v>
      </c>
      <c r="D13" s="28" t="s">
        <v>11</v>
      </c>
      <c r="E13" s="31" t="s">
        <v>12</v>
      </c>
      <c r="F13" s="30" t="s">
        <v>9</v>
      </c>
      <c r="G13" s="28" t="s">
        <v>10</v>
      </c>
      <c r="H13" s="28" t="s">
        <v>11</v>
      </c>
      <c r="I13" s="31" t="s">
        <v>12</v>
      </c>
      <c r="J13" s="30" t="s">
        <v>9</v>
      </c>
      <c r="K13" s="28" t="s">
        <v>10</v>
      </c>
      <c r="L13" s="28" t="s">
        <v>11</v>
      </c>
      <c r="M13" s="31" t="s">
        <v>12</v>
      </c>
      <c r="N13" s="27" t="s">
        <v>9</v>
      </c>
      <c r="O13" s="28" t="s">
        <v>10</v>
      </c>
      <c r="P13" s="28" t="s">
        <v>11</v>
      </c>
      <c r="Q13" s="31" t="s">
        <v>12</v>
      </c>
      <c r="R13" s="51"/>
      <c r="S13" s="51"/>
      <c r="T13" s="51"/>
      <c r="U13" s="51"/>
      <c r="V13" s="51"/>
      <c r="W13" s="51"/>
      <c r="X13" s="51"/>
      <c r="Y13" s="51"/>
      <c r="Z13" s="45"/>
      <c r="AA13" s="6"/>
    </row>
    <row r="14" spans="1:27" ht="16.5" customHeight="1" thickTop="1" thickBot="1">
      <c r="A14" s="90" t="s">
        <v>192</v>
      </c>
      <c r="B14" s="28" t="s">
        <v>9</v>
      </c>
      <c r="C14" s="28" t="s">
        <v>10</v>
      </c>
      <c r="D14" s="28" t="s">
        <v>11</v>
      </c>
      <c r="E14" s="31" t="s">
        <v>12</v>
      </c>
      <c r="F14" s="30" t="s">
        <v>9</v>
      </c>
      <c r="G14" s="28" t="s">
        <v>10</v>
      </c>
      <c r="H14" s="28" t="s">
        <v>11</v>
      </c>
      <c r="I14" s="31" t="s">
        <v>12</v>
      </c>
      <c r="J14" s="30" t="s">
        <v>9</v>
      </c>
      <c r="K14" s="28" t="s">
        <v>10</v>
      </c>
      <c r="L14" s="28" t="s">
        <v>11</v>
      </c>
      <c r="M14" s="31" t="s">
        <v>12</v>
      </c>
      <c r="N14" s="27" t="s">
        <v>9</v>
      </c>
      <c r="O14" s="28" t="s">
        <v>10</v>
      </c>
      <c r="P14" s="28" t="s">
        <v>11</v>
      </c>
      <c r="Q14" s="31" t="s">
        <v>12</v>
      </c>
      <c r="R14" s="51"/>
      <c r="S14" s="51"/>
      <c r="T14" s="51"/>
      <c r="U14" s="51"/>
      <c r="V14" s="51"/>
      <c r="W14" s="51"/>
      <c r="X14" s="51"/>
      <c r="Y14" s="51"/>
      <c r="Z14" s="45"/>
      <c r="AA14" s="6"/>
    </row>
    <row r="15" spans="1:27" ht="16.5" customHeight="1" thickTop="1" thickBot="1">
      <c r="A15" s="90" t="s">
        <v>53</v>
      </c>
      <c r="B15" s="28" t="s">
        <v>9</v>
      </c>
      <c r="C15" s="28" t="s">
        <v>10</v>
      </c>
      <c r="D15" s="28" t="s">
        <v>11</v>
      </c>
      <c r="E15" s="31" t="s">
        <v>12</v>
      </c>
      <c r="F15" s="30" t="s">
        <v>9</v>
      </c>
      <c r="G15" s="28" t="s">
        <v>10</v>
      </c>
      <c r="H15" s="28" t="s">
        <v>11</v>
      </c>
      <c r="I15" s="31" t="s">
        <v>12</v>
      </c>
      <c r="J15" s="30" t="s">
        <v>9</v>
      </c>
      <c r="K15" s="28" t="s">
        <v>10</v>
      </c>
      <c r="L15" s="28" t="s">
        <v>11</v>
      </c>
      <c r="M15" s="31" t="s">
        <v>12</v>
      </c>
      <c r="N15" s="27" t="s">
        <v>9</v>
      </c>
      <c r="O15" s="28" t="s">
        <v>10</v>
      </c>
      <c r="P15" s="28" t="s">
        <v>11</v>
      </c>
      <c r="Q15" s="31" t="s">
        <v>12</v>
      </c>
      <c r="R15" s="51"/>
      <c r="S15" s="51"/>
      <c r="T15" s="51"/>
      <c r="U15" s="51"/>
      <c r="V15" s="51"/>
      <c r="W15" s="51"/>
      <c r="X15" s="51"/>
      <c r="Y15" s="51"/>
      <c r="Z15" s="45"/>
      <c r="AA15" s="6"/>
    </row>
    <row r="16" spans="1:27" s="77" customFormat="1" ht="16.5" customHeight="1" thickTop="1" thickBot="1">
      <c r="A16" s="90" t="s">
        <v>288</v>
      </c>
      <c r="B16" s="28" t="s">
        <v>9</v>
      </c>
      <c r="C16" s="28" t="s">
        <v>10</v>
      </c>
      <c r="D16" s="28" t="s">
        <v>11</v>
      </c>
      <c r="E16" s="31" t="s">
        <v>12</v>
      </c>
      <c r="F16" s="30" t="s">
        <v>9</v>
      </c>
      <c r="G16" s="28" t="s">
        <v>10</v>
      </c>
      <c r="H16" s="28" t="s">
        <v>11</v>
      </c>
      <c r="I16" s="31" t="s">
        <v>12</v>
      </c>
      <c r="J16" s="30" t="s">
        <v>9</v>
      </c>
      <c r="K16" s="28" t="s">
        <v>10</v>
      </c>
      <c r="L16" s="28" t="s">
        <v>11</v>
      </c>
      <c r="M16" s="31" t="s">
        <v>12</v>
      </c>
      <c r="N16" s="27" t="s">
        <v>9</v>
      </c>
      <c r="O16" s="28" t="s">
        <v>10</v>
      </c>
      <c r="P16" s="28" t="s">
        <v>11</v>
      </c>
      <c r="Q16" s="31" t="s">
        <v>12</v>
      </c>
      <c r="R16" s="51"/>
      <c r="S16" s="51"/>
      <c r="T16" s="51"/>
      <c r="U16" s="51"/>
      <c r="V16" s="51"/>
      <c r="W16" s="51"/>
      <c r="X16" s="51"/>
      <c r="Y16" s="51"/>
      <c r="Z16" s="45"/>
      <c r="AA16" s="6"/>
    </row>
    <row r="17" spans="1:27" s="1" customFormat="1" ht="16.5" customHeight="1" thickTop="1" thickBot="1">
      <c r="A17" s="90" t="s">
        <v>258</v>
      </c>
      <c r="B17" s="28" t="s">
        <v>9</v>
      </c>
      <c r="C17" s="28" t="s">
        <v>10</v>
      </c>
      <c r="D17" s="28" t="s">
        <v>11</v>
      </c>
      <c r="E17" s="31" t="s">
        <v>12</v>
      </c>
      <c r="F17" s="30" t="s">
        <v>9</v>
      </c>
      <c r="G17" s="28" t="s">
        <v>10</v>
      </c>
      <c r="H17" s="28" t="s">
        <v>11</v>
      </c>
      <c r="I17" s="31" t="s">
        <v>12</v>
      </c>
      <c r="J17" s="30" t="s">
        <v>9</v>
      </c>
      <c r="K17" s="28" t="s">
        <v>10</v>
      </c>
      <c r="L17" s="28" t="s">
        <v>11</v>
      </c>
      <c r="M17" s="31" t="s">
        <v>12</v>
      </c>
      <c r="N17" s="58" t="s">
        <v>9</v>
      </c>
      <c r="O17" s="24" t="s">
        <v>10</v>
      </c>
      <c r="P17" s="24" t="s">
        <v>27</v>
      </c>
      <c r="Q17" s="25" t="s">
        <v>12</v>
      </c>
      <c r="R17" s="51"/>
      <c r="S17" s="51"/>
      <c r="T17" s="51"/>
      <c r="U17" s="51"/>
      <c r="V17" s="51"/>
      <c r="W17" s="51"/>
      <c r="X17" s="51"/>
      <c r="Y17" s="51"/>
      <c r="Z17" s="45"/>
      <c r="AA17" s="6"/>
    </row>
    <row r="18" spans="1:27" ht="16.5" customHeight="1" thickTop="1" thickBot="1">
      <c r="A18" s="90" t="s">
        <v>193</v>
      </c>
      <c r="B18" s="27" t="s">
        <v>9</v>
      </c>
      <c r="C18" s="28" t="s">
        <v>10</v>
      </c>
      <c r="D18" s="28" t="s">
        <v>11</v>
      </c>
      <c r="E18" s="31" t="s">
        <v>12</v>
      </c>
      <c r="F18" s="30" t="s">
        <v>9</v>
      </c>
      <c r="G18" s="28" t="s">
        <v>10</v>
      </c>
      <c r="H18" s="28" t="s">
        <v>11</v>
      </c>
      <c r="I18" s="31" t="s">
        <v>12</v>
      </c>
      <c r="J18" s="30" t="s">
        <v>9</v>
      </c>
      <c r="K18" s="28" t="s">
        <v>10</v>
      </c>
      <c r="L18" s="28" t="s">
        <v>11</v>
      </c>
      <c r="M18" s="31" t="s">
        <v>12</v>
      </c>
      <c r="N18" s="58" t="s">
        <v>9</v>
      </c>
      <c r="O18" s="24" t="s">
        <v>10</v>
      </c>
      <c r="P18" s="24" t="s">
        <v>11</v>
      </c>
      <c r="Q18" s="25" t="s">
        <v>12</v>
      </c>
      <c r="R18" s="51"/>
      <c r="S18" s="51"/>
      <c r="T18" s="51"/>
      <c r="U18" s="51"/>
      <c r="V18" s="51"/>
      <c r="W18" s="51"/>
      <c r="X18" s="51"/>
      <c r="Y18" s="51"/>
      <c r="Z18" s="45"/>
      <c r="AA18" s="6"/>
    </row>
    <row r="19" spans="1:27" ht="16.5" customHeight="1" thickTop="1" thickBot="1">
      <c r="A19" s="90" t="s">
        <v>194</v>
      </c>
      <c r="B19" s="91" t="s">
        <v>9</v>
      </c>
      <c r="C19" s="24" t="s">
        <v>10</v>
      </c>
      <c r="D19" s="24" t="s">
        <v>11</v>
      </c>
      <c r="E19" s="25" t="s">
        <v>12</v>
      </c>
      <c r="F19" s="30" t="s">
        <v>9</v>
      </c>
      <c r="G19" s="28" t="s">
        <v>10</v>
      </c>
      <c r="H19" s="28" t="s">
        <v>11</v>
      </c>
      <c r="I19" s="31" t="s">
        <v>12</v>
      </c>
      <c r="J19" s="30" t="s">
        <v>9</v>
      </c>
      <c r="K19" s="28" t="s">
        <v>10</v>
      </c>
      <c r="L19" s="28" t="s">
        <v>11</v>
      </c>
      <c r="M19" s="31" t="s">
        <v>12</v>
      </c>
      <c r="N19" s="27" t="s">
        <v>9</v>
      </c>
      <c r="O19" s="28" t="s">
        <v>10</v>
      </c>
      <c r="P19" s="28" t="s">
        <v>11</v>
      </c>
      <c r="Q19" s="31" t="s">
        <v>12</v>
      </c>
      <c r="R19" s="51"/>
      <c r="S19" s="51"/>
      <c r="T19" s="51"/>
      <c r="U19" s="51"/>
      <c r="V19" s="51"/>
      <c r="W19" s="51"/>
      <c r="X19" s="51"/>
      <c r="Y19" s="51"/>
      <c r="Z19" s="45"/>
      <c r="AA19" s="6"/>
    </row>
    <row r="20" spans="1:27" ht="16.5" customHeight="1" thickTop="1" thickBot="1">
      <c r="A20" s="90" t="s">
        <v>191</v>
      </c>
      <c r="B20" s="27" t="s">
        <v>9</v>
      </c>
      <c r="C20" s="28" t="s">
        <v>10</v>
      </c>
      <c r="D20" s="28" t="s">
        <v>11</v>
      </c>
      <c r="E20" s="31" t="s">
        <v>12</v>
      </c>
      <c r="F20" s="30" t="s">
        <v>9</v>
      </c>
      <c r="G20" s="28" t="s">
        <v>10</v>
      </c>
      <c r="H20" s="28" t="s">
        <v>11</v>
      </c>
      <c r="I20" s="31" t="s">
        <v>12</v>
      </c>
      <c r="J20" s="30" t="s">
        <v>9</v>
      </c>
      <c r="K20" s="28" t="s">
        <v>10</v>
      </c>
      <c r="L20" s="28" t="s">
        <v>11</v>
      </c>
      <c r="M20" s="31" t="s">
        <v>12</v>
      </c>
      <c r="N20" s="58" t="s">
        <v>9</v>
      </c>
      <c r="O20" s="24" t="s">
        <v>10</v>
      </c>
      <c r="P20" s="24" t="s">
        <v>11</v>
      </c>
      <c r="Q20" s="25" t="s">
        <v>12</v>
      </c>
      <c r="R20" s="51"/>
      <c r="S20" s="51"/>
      <c r="T20" s="51"/>
      <c r="U20" s="51"/>
      <c r="V20" s="51"/>
      <c r="W20" s="51"/>
      <c r="X20" s="51"/>
      <c r="Y20" s="51"/>
      <c r="Z20" s="45"/>
      <c r="AA20" s="6"/>
    </row>
    <row r="21" spans="1:27" ht="16.5" customHeight="1" thickTop="1" thickBot="1">
      <c r="A21" s="90" t="s">
        <v>25</v>
      </c>
      <c r="B21" s="27" t="s">
        <v>9</v>
      </c>
      <c r="C21" s="28" t="s">
        <v>10</v>
      </c>
      <c r="D21" s="28" t="s">
        <v>11</v>
      </c>
      <c r="E21" s="31" t="s">
        <v>12</v>
      </c>
      <c r="F21" s="28" t="s">
        <v>9</v>
      </c>
      <c r="G21" s="28" t="s">
        <v>10</v>
      </c>
      <c r="H21" s="28" t="s">
        <v>11</v>
      </c>
      <c r="I21" s="31" t="s">
        <v>12</v>
      </c>
      <c r="J21" s="28" t="s">
        <v>9</v>
      </c>
      <c r="K21" s="28" t="s">
        <v>10</v>
      </c>
      <c r="L21" s="28" t="s">
        <v>11</v>
      </c>
      <c r="M21" s="31" t="s">
        <v>12</v>
      </c>
      <c r="N21" s="28" t="s">
        <v>9</v>
      </c>
      <c r="O21" s="28" t="s">
        <v>10</v>
      </c>
      <c r="P21" s="28" t="s">
        <v>11</v>
      </c>
      <c r="Q21" s="31" t="s">
        <v>12</v>
      </c>
      <c r="R21" s="51"/>
      <c r="S21" s="51"/>
      <c r="T21" s="51"/>
      <c r="U21" s="51"/>
      <c r="V21" s="51"/>
      <c r="W21" s="51"/>
      <c r="X21" s="51"/>
      <c r="Y21" s="51"/>
      <c r="Z21" s="45"/>
      <c r="AA21" s="6"/>
    </row>
    <row r="22" spans="1:27" s="1" customFormat="1" ht="16.5" customHeight="1" thickTop="1" thickBot="1">
      <c r="A22" s="90" t="s">
        <v>261</v>
      </c>
      <c r="B22" s="91" t="s">
        <v>9</v>
      </c>
      <c r="C22" s="71" t="s">
        <v>10</v>
      </c>
      <c r="D22" s="71" t="s">
        <v>11</v>
      </c>
      <c r="E22" s="72" t="s">
        <v>12</v>
      </c>
      <c r="F22" s="28" t="s">
        <v>9</v>
      </c>
      <c r="G22" s="28" t="s">
        <v>10</v>
      </c>
      <c r="H22" s="28" t="s">
        <v>11</v>
      </c>
      <c r="I22" s="31" t="s">
        <v>12</v>
      </c>
      <c r="J22" s="28" t="s">
        <v>9</v>
      </c>
      <c r="K22" s="28" t="s">
        <v>10</v>
      </c>
      <c r="L22" s="28" t="s">
        <v>11</v>
      </c>
      <c r="M22" s="31" t="s">
        <v>12</v>
      </c>
      <c r="N22" s="28" t="s">
        <v>9</v>
      </c>
      <c r="O22" s="28" t="s">
        <v>10</v>
      </c>
      <c r="P22" s="28" t="s">
        <v>11</v>
      </c>
      <c r="Q22" s="31" t="s">
        <v>12</v>
      </c>
      <c r="R22" s="51"/>
      <c r="S22" s="51"/>
      <c r="T22" s="51"/>
      <c r="U22" s="51"/>
      <c r="V22" s="51"/>
      <c r="W22" s="51"/>
      <c r="X22" s="51"/>
      <c r="Y22" s="51"/>
      <c r="Z22" s="46"/>
      <c r="AA22" s="6"/>
    </row>
    <row r="23" spans="1:27" ht="16.5" customHeight="1" thickTop="1" thickBot="1">
      <c r="A23" s="90" t="s">
        <v>209</v>
      </c>
      <c r="B23" s="91" t="s">
        <v>9</v>
      </c>
      <c r="C23" s="71" t="s">
        <v>10</v>
      </c>
      <c r="D23" s="71" t="s">
        <v>11</v>
      </c>
      <c r="E23" s="72" t="s">
        <v>12</v>
      </c>
      <c r="F23" s="28" t="s">
        <v>9</v>
      </c>
      <c r="G23" s="28" t="s">
        <v>10</v>
      </c>
      <c r="H23" s="28" t="s">
        <v>11</v>
      </c>
      <c r="I23" s="31" t="s">
        <v>12</v>
      </c>
      <c r="J23" s="28" t="s">
        <v>9</v>
      </c>
      <c r="K23" s="28" t="s">
        <v>10</v>
      </c>
      <c r="L23" s="28" t="s">
        <v>11</v>
      </c>
      <c r="M23" s="31" t="s">
        <v>12</v>
      </c>
      <c r="N23" s="28" t="s">
        <v>9</v>
      </c>
      <c r="O23" s="28" t="s">
        <v>10</v>
      </c>
      <c r="P23" s="28" t="s">
        <v>11</v>
      </c>
      <c r="Q23" s="31" t="s">
        <v>12</v>
      </c>
      <c r="R23" s="51"/>
      <c r="S23" s="51"/>
      <c r="T23" s="51"/>
      <c r="U23" s="51"/>
      <c r="V23" s="51"/>
      <c r="W23" s="51"/>
      <c r="X23" s="51"/>
      <c r="Y23" s="51"/>
      <c r="Z23" s="45"/>
      <c r="AA23" s="6"/>
    </row>
    <row r="24" spans="1:27" s="1" customFormat="1" ht="16.5" customHeight="1" thickTop="1" thickBot="1">
      <c r="A24" s="104" t="s">
        <v>46</v>
      </c>
      <c r="B24" s="27" t="s">
        <v>9</v>
      </c>
      <c r="C24" s="28" t="s">
        <v>10</v>
      </c>
      <c r="D24" s="28" t="s">
        <v>11</v>
      </c>
      <c r="E24" s="31" t="s">
        <v>12</v>
      </c>
      <c r="F24" s="28" t="s">
        <v>9</v>
      </c>
      <c r="G24" s="28" t="s">
        <v>10</v>
      </c>
      <c r="H24" s="28" t="s">
        <v>11</v>
      </c>
      <c r="I24" s="31" t="s">
        <v>12</v>
      </c>
      <c r="J24" s="28" t="s">
        <v>9</v>
      </c>
      <c r="K24" s="28" t="s">
        <v>10</v>
      </c>
      <c r="L24" s="28" t="s">
        <v>11</v>
      </c>
      <c r="M24" s="31" t="s">
        <v>12</v>
      </c>
      <c r="N24" s="28" t="s">
        <v>9</v>
      </c>
      <c r="O24" s="28" t="s">
        <v>10</v>
      </c>
      <c r="P24" s="28" t="s">
        <v>11</v>
      </c>
      <c r="Q24" s="31" t="s">
        <v>12</v>
      </c>
      <c r="R24" s="51"/>
      <c r="S24" s="51"/>
      <c r="T24" s="51"/>
      <c r="U24" s="51"/>
      <c r="V24" s="51"/>
      <c r="W24" s="51"/>
      <c r="X24" s="51"/>
      <c r="Y24" s="51"/>
      <c r="Z24" s="45"/>
      <c r="AA24" s="6"/>
    </row>
    <row r="25" spans="1:27" ht="16.5" customHeight="1" thickTop="1" thickBot="1">
      <c r="A25" s="38" t="s">
        <v>20</v>
      </c>
      <c r="B25" s="58" t="s">
        <v>9</v>
      </c>
      <c r="C25" s="24" t="s">
        <v>10</v>
      </c>
      <c r="D25" s="24" t="s">
        <v>11</v>
      </c>
      <c r="E25" s="25" t="s">
        <v>12</v>
      </c>
      <c r="F25" s="74" t="s">
        <v>9</v>
      </c>
      <c r="G25" s="28" t="s">
        <v>10</v>
      </c>
      <c r="H25" s="28" t="s">
        <v>11</v>
      </c>
      <c r="I25" s="31" t="s">
        <v>12</v>
      </c>
      <c r="J25" s="58" t="s">
        <v>9</v>
      </c>
      <c r="K25" s="24" t="s">
        <v>10</v>
      </c>
      <c r="L25" s="24" t="s">
        <v>11</v>
      </c>
      <c r="M25" s="25" t="s">
        <v>12</v>
      </c>
      <c r="N25" s="61" t="s">
        <v>9</v>
      </c>
      <c r="O25" s="14" t="s">
        <v>10</v>
      </c>
      <c r="P25" s="24" t="s">
        <v>11</v>
      </c>
      <c r="Q25" s="25" t="s">
        <v>12</v>
      </c>
      <c r="R25" s="51"/>
      <c r="S25" s="51"/>
      <c r="T25" s="51"/>
      <c r="U25" s="51"/>
      <c r="V25" s="52"/>
      <c r="W25" s="51"/>
      <c r="X25" s="51"/>
      <c r="Y25" s="51"/>
      <c r="Z25" s="45"/>
      <c r="AA25" s="10"/>
    </row>
    <row r="26" spans="1:27" ht="16.5" customHeight="1" thickTop="1" thickBot="1">
      <c r="A26" s="90" t="s">
        <v>19</v>
      </c>
      <c r="B26" s="27" t="s">
        <v>9</v>
      </c>
      <c r="C26" s="28" t="s">
        <v>10</v>
      </c>
      <c r="D26" s="28" t="s">
        <v>11</v>
      </c>
      <c r="E26" s="31" t="s">
        <v>12</v>
      </c>
      <c r="F26" s="28" t="s">
        <v>9</v>
      </c>
      <c r="G26" s="28" t="s">
        <v>10</v>
      </c>
      <c r="H26" s="28" t="s">
        <v>11</v>
      </c>
      <c r="I26" s="31" t="s">
        <v>12</v>
      </c>
      <c r="J26" s="28" t="s">
        <v>9</v>
      </c>
      <c r="K26" s="28" t="s">
        <v>10</v>
      </c>
      <c r="L26" s="28" t="s">
        <v>11</v>
      </c>
      <c r="M26" s="31" t="s">
        <v>12</v>
      </c>
      <c r="N26" s="91" t="s">
        <v>9</v>
      </c>
      <c r="O26" s="24" t="s">
        <v>10</v>
      </c>
      <c r="P26" s="3" t="s">
        <v>11</v>
      </c>
      <c r="Q26" s="4" t="s">
        <v>12</v>
      </c>
      <c r="R26" s="51"/>
      <c r="S26" s="51"/>
      <c r="T26" s="51"/>
      <c r="U26" s="51"/>
      <c r="V26" s="51"/>
      <c r="W26" s="51"/>
      <c r="X26" s="51"/>
      <c r="Y26" s="51"/>
      <c r="Z26" s="45"/>
      <c r="AA26" s="10"/>
    </row>
    <row r="27" spans="1:27" ht="16.5" customHeight="1" thickTop="1" thickBot="1">
      <c r="A27" s="38" t="s">
        <v>18</v>
      </c>
      <c r="B27" s="28" t="s">
        <v>9</v>
      </c>
      <c r="C27" s="28" t="s">
        <v>10</v>
      </c>
      <c r="D27" s="28" t="s">
        <v>11</v>
      </c>
      <c r="E27" s="31" t="s">
        <v>12</v>
      </c>
      <c r="F27" s="91" t="s">
        <v>9</v>
      </c>
      <c r="G27" s="24" t="s">
        <v>10</v>
      </c>
      <c r="H27" s="24" t="s">
        <v>11</v>
      </c>
      <c r="I27" s="26" t="s">
        <v>12</v>
      </c>
      <c r="J27" s="58" t="s">
        <v>9</v>
      </c>
      <c r="K27" s="24" t="s">
        <v>10</v>
      </c>
      <c r="L27" s="3" t="s">
        <v>11</v>
      </c>
      <c r="M27" s="4" t="s">
        <v>12</v>
      </c>
      <c r="N27" s="61" t="s">
        <v>9</v>
      </c>
      <c r="O27" s="24" t="s">
        <v>10</v>
      </c>
      <c r="P27" s="24" t="s">
        <v>11</v>
      </c>
      <c r="Q27" s="25" t="s">
        <v>12</v>
      </c>
      <c r="R27" s="51"/>
      <c r="S27" s="51"/>
      <c r="T27" s="51"/>
      <c r="U27" s="51"/>
      <c r="V27" s="51"/>
      <c r="W27" s="51"/>
      <c r="X27" s="51"/>
      <c r="Y27" s="51"/>
      <c r="Z27" s="45"/>
      <c r="AA27" s="6"/>
    </row>
    <row r="28" spans="1:27" ht="16.5" customHeight="1" thickTop="1" thickBot="1">
      <c r="A28" s="38" t="s">
        <v>15</v>
      </c>
      <c r="B28" s="58" t="s">
        <v>9</v>
      </c>
      <c r="C28" s="24" t="s">
        <v>10</v>
      </c>
      <c r="D28" s="24" t="s">
        <v>11</v>
      </c>
      <c r="E28" s="25" t="s">
        <v>12</v>
      </c>
      <c r="F28" s="61" t="s">
        <v>9</v>
      </c>
      <c r="G28" s="24" t="s">
        <v>10</v>
      </c>
      <c r="H28" s="24" t="s">
        <v>11</v>
      </c>
      <c r="I28" s="26" t="s">
        <v>12</v>
      </c>
      <c r="J28" s="60" t="s">
        <v>26</v>
      </c>
      <c r="K28" s="14" t="s">
        <v>10</v>
      </c>
      <c r="L28" s="14" t="s">
        <v>11</v>
      </c>
      <c r="M28" s="25" t="s">
        <v>12</v>
      </c>
      <c r="N28" s="61" t="s">
        <v>9</v>
      </c>
      <c r="O28" s="14" t="s">
        <v>10</v>
      </c>
      <c r="P28" s="14" t="s">
        <v>11</v>
      </c>
      <c r="Q28" s="15" t="s">
        <v>12</v>
      </c>
      <c r="R28" s="51"/>
      <c r="S28" s="52"/>
      <c r="T28" s="51"/>
      <c r="U28" s="51"/>
      <c r="V28" s="51"/>
      <c r="W28" s="51"/>
      <c r="X28" s="51"/>
      <c r="Y28" s="51"/>
      <c r="Z28" s="44"/>
      <c r="AA28" s="10"/>
    </row>
    <row r="29" spans="1:27" s="77" customFormat="1" ht="16.5" customHeight="1" thickTop="1" thickBot="1">
      <c r="A29" s="38" t="s">
        <v>50</v>
      </c>
      <c r="B29" s="58" t="s">
        <v>9</v>
      </c>
      <c r="C29" s="24" t="s">
        <v>10</v>
      </c>
      <c r="D29" s="24" t="s">
        <v>11</v>
      </c>
      <c r="E29" s="25" t="s">
        <v>12</v>
      </c>
      <c r="F29" s="61" t="s">
        <v>9</v>
      </c>
      <c r="G29" s="24" t="s">
        <v>10</v>
      </c>
      <c r="H29" s="24" t="s">
        <v>11</v>
      </c>
      <c r="I29" s="26" t="s">
        <v>12</v>
      </c>
      <c r="J29" s="60" t="s">
        <v>9</v>
      </c>
      <c r="K29" s="24" t="s">
        <v>10</v>
      </c>
      <c r="L29" s="24" t="s">
        <v>11</v>
      </c>
      <c r="M29" s="25" t="s">
        <v>12</v>
      </c>
      <c r="N29" s="61" t="s">
        <v>9</v>
      </c>
      <c r="O29" s="14" t="s">
        <v>10</v>
      </c>
      <c r="P29" s="24" t="s">
        <v>11</v>
      </c>
      <c r="Q29" s="25" t="s">
        <v>12</v>
      </c>
      <c r="R29" s="52"/>
      <c r="S29" s="51"/>
      <c r="T29" s="51"/>
      <c r="U29" s="51"/>
      <c r="V29" s="51"/>
      <c r="W29" s="51"/>
      <c r="X29" s="51"/>
      <c r="Y29" s="51"/>
      <c r="Z29" s="48"/>
      <c r="AA29" s="10"/>
    </row>
    <row r="30" spans="1:27" s="77" customFormat="1" ht="16.5" customHeight="1" thickTop="1" thickBot="1">
      <c r="A30" s="39" t="s">
        <v>21</v>
      </c>
      <c r="B30" s="58" t="s">
        <v>9</v>
      </c>
      <c r="C30" s="24" t="s">
        <v>10</v>
      </c>
      <c r="D30" s="24" t="s">
        <v>11</v>
      </c>
      <c r="E30" s="25" t="s">
        <v>12</v>
      </c>
      <c r="F30" s="61" t="s">
        <v>9</v>
      </c>
      <c r="G30" s="14" t="s">
        <v>10</v>
      </c>
      <c r="H30" s="24" t="s">
        <v>11</v>
      </c>
      <c r="I30" s="26" t="s">
        <v>12</v>
      </c>
      <c r="J30" s="60" t="s">
        <v>9</v>
      </c>
      <c r="K30" s="24" t="s">
        <v>10</v>
      </c>
      <c r="L30" s="24" t="s">
        <v>11</v>
      </c>
      <c r="M30" s="25" t="s">
        <v>12</v>
      </c>
      <c r="N30" s="61" t="s">
        <v>9</v>
      </c>
      <c r="O30" s="14" t="s">
        <v>10</v>
      </c>
      <c r="P30" s="14" t="s">
        <v>11</v>
      </c>
      <c r="Q30" s="25" t="s">
        <v>12</v>
      </c>
      <c r="R30" s="51"/>
      <c r="S30" s="51"/>
      <c r="T30" s="51"/>
      <c r="U30" s="51"/>
      <c r="V30" s="51"/>
      <c r="W30" s="52"/>
      <c r="X30" s="51"/>
      <c r="Y30" s="51"/>
      <c r="Z30" s="47"/>
      <c r="AA30" s="11"/>
    </row>
    <row r="31" spans="1:27" ht="16.5" customHeight="1" thickTop="1" thickBot="1">
      <c r="A31" s="38" t="s">
        <v>950</v>
      </c>
      <c r="B31" s="14" t="s">
        <v>9</v>
      </c>
      <c r="C31" s="14" t="s">
        <v>10</v>
      </c>
      <c r="D31" s="14" t="s">
        <v>11</v>
      </c>
      <c r="E31" s="25" t="s">
        <v>12</v>
      </c>
      <c r="F31" s="61" t="s">
        <v>9</v>
      </c>
      <c r="G31" s="58" t="s">
        <v>10</v>
      </c>
      <c r="H31" s="58" t="s">
        <v>11</v>
      </c>
      <c r="I31" s="62" t="s">
        <v>12</v>
      </c>
      <c r="J31" s="16" t="s">
        <v>9</v>
      </c>
      <c r="K31" s="14" t="s">
        <v>10</v>
      </c>
      <c r="L31" s="14" t="s">
        <v>11</v>
      </c>
      <c r="M31" s="25" t="s">
        <v>12</v>
      </c>
      <c r="N31" s="17" t="s">
        <v>9</v>
      </c>
      <c r="O31" s="14" t="s">
        <v>10</v>
      </c>
      <c r="P31" s="14" t="s">
        <v>11</v>
      </c>
      <c r="Q31" s="25" t="s">
        <v>12</v>
      </c>
      <c r="R31" s="50"/>
      <c r="S31" s="50"/>
      <c r="T31" s="50"/>
      <c r="U31" s="51"/>
      <c r="V31" s="50"/>
      <c r="W31" s="51"/>
      <c r="X31" s="51"/>
      <c r="Y31" s="51"/>
      <c r="Z31" s="48"/>
    </row>
    <row r="32" spans="1:27" s="163" customFormat="1" ht="16.5" customHeight="1" thickTop="1" thickBot="1">
      <c r="A32" s="90" t="s">
        <v>23</v>
      </c>
      <c r="B32" s="63" t="s">
        <v>9</v>
      </c>
      <c r="C32" s="24" t="s">
        <v>10</v>
      </c>
      <c r="D32" s="24" t="s">
        <v>11</v>
      </c>
      <c r="E32" s="25" t="s">
        <v>12</v>
      </c>
      <c r="F32" s="61" t="s">
        <v>9</v>
      </c>
      <c r="G32" s="14" t="s">
        <v>10</v>
      </c>
      <c r="H32" s="24" t="s">
        <v>11</v>
      </c>
      <c r="I32" s="26" t="s">
        <v>12</v>
      </c>
      <c r="J32" s="60" t="s">
        <v>9</v>
      </c>
      <c r="K32" s="14" t="s">
        <v>10</v>
      </c>
      <c r="L32" s="3" t="s">
        <v>11</v>
      </c>
      <c r="M32" s="4" t="s">
        <v>12</v>
      </c>
      <c r="N32" s="61" t="s">
        <v>9</v>
      </c>
      <c r="O32" s="14" t="s">
        <v>10</v>
      </c>
      <c r="P32" s="24" t="s">
        <v>11</v>
      </c>
      <c r="Q32" s="25" t="s">
        <v>12</v>
      </c>
      <c r="R32" s="51"/>
      <c r="S32" s="52"/>
      <c r="T32" s="51"/>
      <c r="U32" s="51"/>
      <c r="V32" s="51"/>
      <c r="W32" s="51"/>
      <c r="X32" s="51"/>
      <c r="Y32" s="51"/>
      <c r="Z32" s="44"/>
      <c r="AA32" s="10"/>
    </row>
    <row r="33" spans="1:27" s="77" customFormat="1" ht="9" customHeight="1" thickTop="1" thickBot="1">
      <c r="A33" s="330"/>
      <c r="B33" s="512" t="s">
        <v>0</v>
      </c>
      <c r="C33" s="512"/>
      <c r="D33" s="512"/>
      <c r="E33" s="513"/>
      <c r="F33" s="514" t="s">
        <v>1</v>
      </c>
      <c r="G33" s="512"/>
      <c r="H33" s="512"/>
      <c r="I33" s="515"/>
      <c r="J33" s="516" t="s">
        <v>2</v>
      </c>
      <c r="K33" s="512"/>
      <c r="L33" s="512"/>
      <c r="M33" s="513"/>
      <c r="N33" s="514" t="s">
        <v>3</v>
      </c>
      <c r="O33" s="512"/>
      <c r="P33" s="512"/>
      <c r="Q33" s="513"/>
      <c r="R33" s="52" t="s">
        <v>39</v>
      </c>
      <c r="S33" s="52" t="s">
        <v>40</v>
      </c>
      <c r="T33" s="52" t="s">
        <v>41</v>
      </c>
      <c r="U33" s="52" t="s">
        <v>36</v>
      </c>
      <c r="V33" s="52" t="s">
        <v>42</v>
      </c>
      <c r="W33" s="52" t="s">
        <v>43</v>
      </c>
      <c r="X33" s="52" t="s">
        <v>44</v>
      </c>
      <c r="Y33" s="52" t="s">
        <v>45</v>
      </c>
      <c r="Z33" s="331" t="s">
        <v>4</v>
      </c>
      <c r="AA33" s="10" t="s">
        <v>7</v>
      </c>
    </row>
    <row r="34" spans="1:27" s="1" customFormat="1" ht="17.25" customHeight="1" thickTop="1" thickBot="1">
      <c r="A34" s="111" t="s">
        <v>928</v>
      </c>
      <c r="B34" s="68" t="s">
        <v>9</v>
      </c>
      <c r="C34" s="68" t="s">
        <v>10</v>
      </c>
      <c r="D34" s="68" t="s">
        <v>11</v>
      </c>
      <c r="E34" s="290" t="s">
        <v>12</v>
      </c>
      <c r="F34" s="323" t="s">
        <v>9</v>
      </c>
      <c r="G34" s="68" t="s">
        <v>10</v>
      </c>
      <c r="H34" s="68" t="s">
        <v>11</v>
      </c>
      <c r="I34" s="291" t="s">
        <v>12</v>
      </c>
      <c r="J34" s="354" t="s">
        <v>9</v>
      </c>
      <c r="K34" s="68" t="s">
        <v>10</v>
      </c>
      <c r="L34" s="68" t="s">
        <v>11</v>
      </c>
      <c r="M34" s="290" t="s">
        <v>12</v>
      </c>
      <c r="N34" s="323" t="s">
        <v>9</v>
      </c>
      <c r="O34" s="68" t="s">
        <v>10</v>
      </c>
      <c r="P34" s="68" t="s">
        <v>11</v>
      </c>
      <c r="Q34" s="290" t="s">
        <v>12</v>
      </c>
      <c r="R34" s="51"/>
      <c r="S34" s="51"/>
      <c r="T34" s="51"/>
      <c r="U34" s="51"/>
      <c r="V34" s="51"/>
      <c r="W34" s="51"/>
      <c r="X34" s="51"/>
      <c r="Y34" s="51"/>
      <c r="Z34" s="45"/>
      <c r="AA34" s="11"/>
    </row>
    <row r="35" spans="1:27" s="1" customFormat="1" ht="16.5" customHeight="1" thickTop="1" thickBot="1">
      <c r="A35" s="108" t="s">
        <v>233</v>
      </c>
      <c r="B35" s="28" t="s">
        <v>9</v>
      </c>
      <c r="C35" s="28" t="s">
        <v>10</v>
      </c>
      <c r="D35" s="28" t="s">
        <v>11</v>
      </c>
      <c r="E35" s="31" t="s">
        <v>12</v>
      </c>
      <c r="F35" s="74" t="s">
        <v>9</v>
      </c>
      <c r="G35" s="28" t="s">
        <v>10</v>
      </c>
      <c r="H35" s="28" t="s">
        <v>11</v>
      </c>
      <c r="I35" s="31" t="s">
        <v>12</v>
      </c>
      <c r="J35" s="58" t="s">
        <v>9</v>
      </c>
      <c r="K35" s="24" t="s">
        <v>10</v>
      </c>
      <c r="L35" s="24" t="s">
        <v>11</v>
      </c>
      <c r="M35" s="25" t="s">
        <v>12</v>
      </c>
      <c r="N35" s="91" t="s">
        <v>9</v>
      </c>
      <c r="O35" s="24" t="s">
        <v>10</v>
      </c>
      <c r="P35" s="24" t="s">
        <v>11</v>
      </c>
      <c r="Q35" s="25" t="s">
        <v>12</v>
      </c>
      <c r="R35" s="51"/>
      <c r="S35" s="51"/>
      <c r="T35" s="51"/>
      <c r="U35" s="51"/>
      <c r="V35" s="51"/>
      <c r="W35" s="51"/>
      <c r="X35" s="51"/>
      <c r="Y35" s="51"/>
      <c r="Z35" s="45"/>
      <c r="AA35" s="11"/>
    </row>
    <row r="36" spans="1:27" s="77" customFormat="1" ht="15.75" customHeight="1" thickTop="1" thickBot="1">
      <c r="A36" s="111" t="s">
        <v>51</v>
      </c>
      <c r="B36" s="28" t="s">
        <v>9</v>
      </c>
      <c r="C36" s="28" t="s">
        <v>10</v>
      </c>
      <c r="D36" s="28" t="s">
        <v>11</v>
      </c>
      <c r="E36" s="31" t="s">
        <v>12</v>
      </c>
      <c r="F36" s="91" t="s">
        <v>9</v>
      </c>
      <c r="G36" s="24" t="s">
        <v>10</v>
      </c>
      <c r="H36" s="24" t="s">
        <v>11</v>
      </c>
      <c r="I36" s="26" t="s">
        <v>12</v>
      </c>
      <c r="J36" s="57" t="s">
        <v>9</v>
      </c>
      <c r="K36" s="24" t="s">
        <v>10</v>
      </c>
      <c r="L36" s="24" t="s">
        <v>11</v>
      </c>
      <c r="M36" s="4" t="s">
        <v>12</v>
      </c>
      <c r="N36" s="91" t="s">
        <v>9</v>
      </c>
      <c r="O36" s="3" t="s">
        <v>10</v>
      </c>
      <c r="P36" s="24" t="s">
        <v>11</v>
      </c>
      <c r="Q36" s="25" t="s">
        <v>12</v>
      </c>
      <c r="R36" s="51"/>
      <c r="S36" s="51"/>
      <c r="T36" s="51"/>
      <c r="U36" s="51"/>
      <c r="V36" s="51"/>
      <c r="W36" s="51"/>
      <c r="X36" s="51"/>
      <c r="Y36" s="51"/>
      <c r="Z36" s="46"/>
      <c r="AA36" s="11"/>
    </row>
    <row r="37" spans="1:27" s="1" customFormat="1" ht="9" customHeight="1" thickTop="1" thickBot="1">
      <c r="A37" s="115"/>
      <c r="B37" s="116"/>
      <c r="C37" s="117"/>
      <c r="D37" s="117"/>
      <c r="E37" s="118"/>
      <c r="F37" s="119"/>
      <c r="G37" s="117"/>
      <c r="H37" s="117"/>
      <c r="I37" s="120"/>
      <c r="J37" s="121"/>
      <c r="K37" s="117"/>
      <c r="L37" s="117"/>
      <c r="M37" s="118"/>
      <c r="N37" s="119"/>
      <c r="O37" s="117"/>
      <c r="P37" s="117"/>
      <c r="Q37" s="118"/>
      <c r="R37" s="52"/>
      <c r="S37" s="52"/>
      <c r="T37" s="52"/>
      <c r="U37" s="52"/>
      <c r="V37" s="52"/>
      <c r="W37" s="52"/>
      <c r="X37" s="52"/>
      <c r="Y37" s="52"/>
      <c r="Z37" s="122"/>
      <c r="AA37" s="10"/>
    </row>
    <row r="38" spans="1:27" ht="16.5" customHeight="1" thickTop="1" thickBot="1">
      <c r="A38" s="38" t="s">
        <v>260</v>
      </c>
      <c r="B38" s="63" t="s">
        <v>9</v>
      </c>
      <c r="C38" s="24" t="s">
        <v>10</v>
      </c>
      <c r="D38" s="24" t="s">
        <v>11</v>
      </c>
      <c r="E38" s="25" t="s">
        <v>12</v>
      </c>
      <c r="F38" s="61" t="s">
        <v>9</v>
      </c>
      <c r="G38" s="24" t="s">
        <v>10</v>
      </c>
      <c r="H38" s="24" t="s">
        <v>11</v>
      </c>
      <c r="I38" s="26" t="s">
        <v>12</v>
      </c>
      <c r="J38" s="60" t="s">
        <v>9</v>
      </c>
      <c r="K38" s="14" t="s">
        <v>10</v>
      </c>
      <c r="L38" s="14" t="s">
        <v>11</v>
      </c>
      <c r="M38" s="4" t="s">
        <v>12</v>
      </c>
      <c r="N38" s="61" t="s">
        <v>9</v>
      </c>
      <c r="O38" s="14" t="s">
        <v>10</v>
      </c>
      <c r="P38" s="14" t="s">
        <v>11</v>
      </c>
      <c r="Q38" s="15" t="s">
        <v>12</v>
      </c>
      <c r="R38" s="51"/>
      <c r="S38" s="51"/>
      <c r="T38" s="51"/>
      <c r="U38" s="51"/>
      <c r="V38" s="51"/>
      <c r="W38" s="51"/>
      <c r="X38" s="52"/>
      <c r="Y38" s="51"/>
      <c r="Z38" s="48"/>
    </row>
    <row r="39" spans="1:27" s="77" customFormat="1" ht="16.5" customHeight="1" thickTop="1" thickBot="1">
      <c r="A39" s="38" t="s">
        <v>16</v>
      </c>
      <c r="B39" s="58" t="s">
        <v>9</v>
      </c>
      <c r="C39" s="24" t="s">
        <v>10</v>
      </c>
      <c r="D39" s="24" t="s">
        <v>11</v>
      </c>
      <c r="E39" s="25" t="s">
        <v>12</v>
      </c>
      <c r="F39" s="61" t="s">
        <v>9</v>
      </c>
      <c r="G39" s="24" t="s">
        <v>10</v>
      </c>
      <c r="H39" s="24" t="s">
        <v>11</v>
      </c>
      <c r="I39" s="26" t="s">
        <v>12</v>
      </c>
      <c r="J39" s="60" t="s">
        <v>9</v>
      </c>
      <c r="K39" s="24" t="s">
        <v>10</v>
      </c>
      <c r="L39" s="24" t="s">
        <v>11</v>
      </c>
      <c r="M39" s="25" t="s">
        <v>12</v>
      </c>
      <c r="N39" s="61" t="s">
        <v>9</v>
      </c>
      <c r="O39" s="14" t="s">
        <v>10</v>
      </c>
      <c r="P39" s="14" t="s">
        <v>11</v>
      </c>
      <c r="Q39" s="25" t="s">
        <v>12</v>
      </c>
      <c r="R39" s="51"/>
      <c r="S39" s="51"/>
      <c r="T39" s="51"/>
      <c r="U39" s="51"/>
      <c r="V39" s="52"/>
      <c r="W39" s="51"/>
      <c r="X39" s="51"/>
      <c r="Y39" s="51"/>
      <c r="Z39" s="44"/>
      <c r="AA39" s="11"/>
    </row>
    <row r="40" spans="1:27" ht="16.5" customHeight="1" thickTop="1" thickBot="1">
      <c r="A40" s="38"/>
      <c r="B40" s="14" t="s">
        <v>9</v>
      </c>
      <c r="C40" s="14" t="s">
        <v>10</v>
      </c>
      <c r="D40" s="14" t="s">
        <v>11</v>
      </c>
      <c r="E40" s="15" t="s">
        <v>12</v>
      </c>
      <c r="F40" s="17" t="s">
        <v>9</v>
      </c>
      <c r="G40" s="14" t="s">
        <v>10</v>
      </c>
      <c r="H40" s="14" t="s">
        <v>11</v>
      </c>
      <c r="I40" s="18" t="s">
        <v>12</v>
      </c>
      <c r="J40" s="16" t="s">
        <v>9</v>
      </c>
      <c r="K40" s="14" t="s">
        <v>10</v>
      </c>
      <c r="L40" s="14" t="s">
        <v>11</v>
      </c>
      <c r="M40" s="15" t="s">
        <v>12</v>
      </c>
      <c r="N40" s="17" t="s">
        <v>9</v>
      </c>
      <c r="O40" s="14" t="s">
        <v>10</v>
      </c>
      <c r="P40" s="14" t="s">
        <v>11</v>
      </c>
      <c r="Q40" s="15" t="s">
        <v>12</v>
      </c>
      <c r="R40" s="50"/>
      <c r="S40" s="50"/>
      <c r="T40" s="50"/>
      <c r="U40" s="50"/>
      <c r="V40" s="50"/>
      <c r="W40" s="50"/>
      <c r="X40" s="50"/>
      <c r="Y40" s="50"/>
      <c r="Z40" s="48"/>
    </row>
    <row r="41" spans="1:27" ht="24" customHeight="1" thickTop="1">
      <c r="A41" s="506" t="s">
        <v>120</v>
      </c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Z41" s="49"/>
    </row>
    <row r="42" spans="1:27" ht="16.5" customHeight="1">
      <c r="A42" s="40" t="s">
        <v>121</v>
      </c>
      <c r="B42" s="505"/>
      <c r="C42" s="505"/>
      <c r="D42" s="505"/>
      <c r="E42" s="505"/>
      <c r="F42" s="505"/>
      <c r="Z42" s="49"/>
    </row>
    <row r="43" spans="1:27" ht="16.5" customHeight="1">
      <c r="A43" s="40" t="s">
        <v>69</v>
      </c>
      <c r="B43" s="505"/>
      <c r="C43" s="505"/>
      <c r="D43" s="505"/>
      <c r="E43" s="505"/>
      <c r="F43" s="505"/>
      <c r="Z43" s="49"/>
    </row>
    <row r="44" spans="1:27" ht="16.5" customHeight="1">
      <c r="A44" s="40" t="s">
        <v>122</v>
      </c>
      <c r="B44" s="505"/>
      <c r="C44" s="505"/>
      <c r="D44" s="505"/>
      <c r="E44" s="505"/>
      <c r="F44" s="505"/>
      <c r="Z44" s="49"/>
    </row>
    <row r="45" spans="1:27" ht="16.5" customHeight="1">
      <c r="A45" s="92" t="s">
        <v>33</v>
      </c>
      <c r="B45" s="505"/>
      <c r="C45" s="505"/>
      <c r="D45" s="505"/>
      <c r="E45" s="505"/>
      <c r="F45" s="505"/>
      <c r="Z45" s="49"/>
    </row>
    <row r="46" spans="1:27" ht="16.5" customHeight="1">
      <c r="A46" s="92" t="s">
        <v>55</v>
      </c>
      <c r="B46" s="505"/>
      <c r="C46" s="505"/>
      <c r="D46" s="505"/>
      <c r="E46" s="505"/>
      <c r="F46" s="505"/>
      <c r="Z46" s="49"/>
    </row>
    <row r="47" spans="1:27" ht="16.5" customHeight="1">
      <c r="A47" s="92" t="s">
        <v>67</v>
      </c>
      <c r="B47" s="505"/>
      <c r="C47" s="505"/>
      <c r="D47" s="505"/>
      <c r="E47" s="505"/>
      <c r="F47" s="505"/>
    </row>
    <row r="48" spans="1:27" ht="16.5" customHeight="1">
      <c r="A48" s="41" t="s">
        <v>190</v>
      </c>
      <c r="B48" s="505"/>
      <c r="C48" s="505"/>
      <c r="D48" s="505"/>
      <c r="E48" s="505"/>
      <c r="F48" s="505"/>
    </row>
    <row r="49" spans="1:1" ht="16.5" customHeight="1">
      <c r="A49" s="41" t="s">
        <v>936</v>
      </c>
    </row>
  </sheetData>
  <mergeCells count="16">
    <mergeCell ref="B1:E1"/>
    <mergeCell ref="F1:I1"/>
    <mergeCell ref="J1:M1"/>
    <mergeCell ref="N1:Q1"/>
    <mergeCell ref="B33:E33"/>
    <mergeCell ref="F33:I33"/>
    <mergeCell ref="J33:M33"/>
    <mergeCell ref="N33:Q33"/>
    <mergeCell ref="B46:F46"/>
    <mergeCell ref="B47:F47"/>
    <mergeCell ref="B48:F48"/>
    <mergeCell ref="A41:O41"/>
    <mergeCell ref="B42:F42"/>
    <mergeCell ref="B43:F43"/>
    <mergeCell ref="B44:F44"/>
    <mergeCell ref="B45:F4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順</vt:lpstr>
      <vt:lpstr>伊</vt:lpstr>
      <vt:lpstr>上</vt:lpstr>
      <vt:lpstr>北</vt:lpstr>
      <vt:lpstr>武</vt:lpstr>
      <vt:lpstr>徳</vt:lpstr>
      <vt:lpstr>織</vt:lpstr>
      <vt:lpstr>命</vt:lpstr>
      <vt:lpstr>傑</vt:lpstr>
      <vt:lpstr>与</vt:lpstr>
      <vt:lpstr>毛</vt:lpstr>
      <vt:lpstr>長</vt:lpstr>
      <vt:lpstr>島</vt:lpstr>
      <vt:lpstr>鍋</vt:lpstr>
      <vt:lpstr>命 (2)</vt:lpstr>
      <vt:lpstr>記</vt:lpstr>
      <vt:lpstr>Sheet1</vt:lpstr>
      <vt:lpstr>Sheet2</vt:lpstr>
      <vt:lpstr>長 (2)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cp:lastPrinted>2012-11-05T06:30:35Z</cp:lastPrinted>
  <dcterms:created xsi:type="dcterms:W3CDTF">2010-02-27T06:54:36Z</dcterms:created>
  <dcterms:modified xsi:type="dcterms:W3CDTF">2013-02-01T06:26:52Z</dcterms:modified>
</cp:coreProperties>
</file>