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65" windowHeight="7425" activeTab="1"/>
  </bookViews>
  <sheets>
    <sheet name="データ表-底1.2（50まで）" sheetId="1" r:id="rId1"/>
    <sheet name="Ｔ１０" sheetId="2" r:id="rId2"/>
    <sheet name="Ｔ１０分離１" sheetId="3" r:id="rId3"/>
    <sheet name="Ｔ１０分離２" sheetId="4" r:id="rId4"/>
  </sheets>
  <definedNames/>
  <calcPr fullCalcOnLoad="1"/>
</workbook>
</file>

<file path=xl/sharedStrings.xml><?xml version="1.0" encoding="utf-8"?>
<sst xmlns="http://schemas.openxmlformats.org/spreadsheetml/2006/main" count="300" uniqueCount="145">
  <si>
    <t>評価</t>
  </si>
  <si>
    <t>RD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</si>
  <si>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</si>
  <si>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</si>
  <si>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</si>
  <si>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</si>
  <si>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</si>
  <si>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</si>
  <si>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</si>
  <si>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</si>
  <si>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</si>
  <si>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底1.2・4/15版ルールの計算方式対応</t>
  </si>
  <si>
    <t>1800341　九音・詩歌</t>
  </si>
  <si>
    <t>1800343　鈴藤　瑞樹</t>
  </si>
  <si>
    <t>合計</t>
  </si>
  <si>
    <t>1800344　星月　典子</t>
  </si>
  <si>
    <t>1800345　竜宮・司・ヒメリアス・ドラグゥーン</t>
  </si>
  <si>
    <t>1800346　花陵</t>
  </si>
  <si>
    <t>1800347　駒地真子</t>
  </si>
  <si>
    <t>1800349　須藤　鑑正</t>
  </si>
  <si>
    <t>1800160　豊国　ミルメーク</t>
  </si>
  <si>
    <t>1800356　経</t>
  </si>
  <si>
    <t>犬士</t>
  </si>
  <si>
    <t>高位北国人+魔法使い+バトルメード+風を追う者＋大神官</t>
  </si>
  <si>
    <t>高位北国人+魔法使い+バトルメード+風を追う者＋法官</t>
  </si>
  <si>
    <t>北国人＋歩兵＋パイロット</t>
  </si>
  <si>
    <t>補正</t>
  </si>
  <si>
    <t>（知識＋器用）／２</t>
  </si>
  <si>
    <t>RD</t>
  </si>
  <si>
    <t>（体格＋耐久力）／２</t>
  </si>
  <si>
    <t>装甲</t>
  </si>
  <si>
    <t>装甲</t>
  </si>
  <si>
    <t>詠唱戦/整備/治療/情報戦</t>
  </si>
  <si>
    <t>（Ａ＋Ｂ）／２</t>
  </si>
  <si>
    <t>Ａ</t>
  </si>
  <si>
    <t>Ｂ</t>
  </si>
  <si>
    <t>memo</t>
  </si>
  <si>
    <t>以降に評価を入力します</t>
  </si>
  <si>
    <t>人数を増やす場合は以上に行を挿入します</t>
  </si>
  <si>
    <t>敏捷</t>
  </si>
  <si>
    <t>筋力</t>
  </si>
  <si>
    <t>感覚</t>
  </si>
  <si>
    <t>底</t>
  </si>
  <si>
    <t>評価値</t>
  </si>
  <si>
    <t>必要数</t>
  </si>
  <si>
    <t>RD</t>
  </si>
  <si>
    <t>RD差分</t>
  </si>
  <si>
    <t>【同評価ユニット同士の計算】</t>
  </si>
  <si>
    <t>【評価に差があるユニット同士の計算】</t>
  </si>
  <si>
    <t>人数／機数</t>
  </si>
  <si>
    <t>評価＋</t>
  </si>
  <si>
    <t>評価上昇させられるのは評価差9まで</t>
  </si>
  <si>
    <t>（計算例）</t>
  </si>
  <si>
    <t>27～31</t>
  </si>
  <si>
    <t>32～38</t>
  </si>
  <si>
    <t>39～45</t>
  </si>
  <si>
    <t>・評価3+5</t>
  </si>
  <si>
    <t>46～55</t>
  </si>
  <si>
    <t>　　評価差：5-3=2の評価＋値を表より→+4</t>
  </si>
  <si>
    <t>56～66</t>
  </si>
  <si>
    <t>67～79</t>
  </si>
  <si>
    <t>80～95</t>
  </si>
  <si>
    <t>96～114</t>
  </si>
  <si>
    <t>　　人数10の評価＋値を表より→+12</t>
  </si>
  <si>
    <t>　　従って、評価3+12=評価15</t>
  </si>
  <si>
    <t>判定行為</t>
  </si>
  <si>
    <t>行為</t>
  </si>
  <si>
    <t>消費ＡＲ</t>
  </si>
  <si>
    <t>能力算出</t>
  </si>
  <si>
    <t>１ＡＲ距離移動</t>
  </si>
  <si>
    <t>２ＡＲ距離移動</t>
  </si>
  <si>
    <t>３ＡＲ距離移動</t>
  </si>
  <si>
    <t>戦略移動</t>
  </si>
  <si>
    <t>白兵戦（AR距離０）</t>
  </si>
  <si>
    <t>（体格＋筋力）／２</t>
  </si>
  <si>
    <t>（敏捷＋筋力）／２</t>
  </si>
  <si>
    <t>中距離攻撃（AR距離２）</t>
  </si>
  <si>
    <t>（感覚＋知識）／２</t>
  </si>
  <si>
    <t>（敏捷＋感覚）／２</t>
  </si>
  <si>
    <t>（器用＋知識）／２</t>
  </si>
  <si>
    <t>オペレータ</t>
  </si>
  <si>
    <t>（外見＋感覚）／２</t>
  </si>
  <si>
    <t>（敏捷＋器用）／２ もしくは 幸運</t>
  </si>
  <si>
    <t>偵察</t>
  </si>
  <si>
    <t>感覚 もしくは 幸運</t>
  </si>
  <si>
    <t>筋力 もしくは 知識</t>
  </si>
  <si>
    <t>成功率</t>
  </si>
  <si>
    <t>成功率</t>
  </si>
  <si>
    <t>必要数：</t>
  </si>
  <si>
    <t>評価0を基準にした、その評価を満たすために必要な人数／機数</t>
  </si>
  <si>
    <t>同じ評価がこの人数いれば評価を＋○できる、とも見る事ができる。</t>
  </si>
  <si>
    <t>RD：リアルデータ</t>
  </si>
  <si>
    <t>RD差分：</t>
  </si>
  <si>
    <t>1個下の評価と、この評価の間のリアルデータ差分</t>
  </si>
  <si>
    <t>例えば、特殊などを使用し評価を8→9にした場合、8のRD4.30→9のRD5.16で0.86上がる。</t>
  </si>
  <si>
    <t>ｎ＋ｍ　（ｎ≦ｍ）</t>
  </si>
  <si>
    <t>9～10</t>
  </si>
  <si>
    <t>11～１2</t>
  </si>
  <si>
    <t>13～15</t>
  </si>
  <si>
    <t>16～18</t>
  </si>
  <si>
    <t>19～22</t>
  </si>
  <si>
    <t>23～26</t>
  </si>
  <si>
    <t>・評価0+0=3</t>
  </si>
  <si>
    <t>・評価0+9=10</t>
  </si>
  <si>
    <t>　　従って、評価3+4=評価7</t>
  </si>
  <si>
    <t>115～137</t>
  </si>
  <si>
    <t>・評価3×10人</t>
  </si>
  <si>
    <t>近距離攻撃（AR距離１）</t>
  </si>
  <si>
    <t>遠距離攻撃（AR距離３）</t>
  </si>
  <si>
    <t>超遠距離攻撃（AR距離４）</t>
  </si>
  <si>
    <t>－</t>
  </si>
  <si>
    <t>詠唱戦</t>
  </si>
  <si>
    <t>情報戦</t>
  </si>
  <si>
    <t>治療</t>
  </si>
  <si>
    <t>整備</t>
  </si>
  <si>
    <t>侵入</t>
  </si>
  <si>
    <t>追跡</t>
  </si>
  <si>
    <t>感覚 もしくは 幸運</t>
  </si>
  <si>
    <t>（幸運＋知識）／２</t>
  </si>
  <si>
    <t>隠蔽</t>
  </si>
  <si>
    <t>同調</t>
  </si>
  <si>
    <t>予知夢</t>
  </si>
  <si>
    <t>陣地構築</t>
  </si>
  <si>
    <t>魅力</t>
  </si>
  <si>
    <t>（外見＋知識）／２</t>
  </si>
  <si>
    <t>差分</t>
  </si>
  <si>
    <t>memo</t>
  </si>
  <si>
    <t>（Ａ＋Ｂ）／２</t>
  </si>
  <si>
    <t>Ａ</t>
  </si>
  <si>
    <t>Ｂ</t>
  </si>
  <si>
    <t>詠唱戦/整備/治療/情報戦</t>
  </si>
  <si>
    <t>詠唱戦/整備/治療/情報戦</t>
  </si>
  <si>
    <t>↑に評価種類を入力すると（Ａ＋Ｂ）／２が緑の欄に出ます</t>
  </si>
  <si>
    <t>補正値を入力します</t>
  </si>
  <si>
    <t>評価差</t>
  </si>
  <si>
    <t>（ｍ－ｎ）</t>
  </si>
  <si>
    <t>評価＋</t>
  </si>
  <si>
    <t>（ｎ＋○）</t>
  </si>
  <si>
    <t>追跡（※１）</t>
  </si>
  <si>
    <t>※１：追跡（宇宙開発センターで迫ってくる天体や飛翔物を追跡）</t>
  </si>
  <si>
    <t>編成時に、特殊の使用や評価の異なるユニットに交代して</t>
  </si>
  <si>
    <t>評価を調整する場合の目安として見ると良いかも。</t>
  </si>
  <si>
    <t>　　切り捨てにより、少ない方に誤差が出る</t>
  </si>
  <si>
    <t>※2個以上の評価を順々に加算していくと</t>
  </si>
  <si>
    <t>　　場合があるので注意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</si>
</sst>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  <numFmt numFmtId="178" formatCode="0.0_ 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">
    <font>
      <sz val="10"/>
      <name val="ＭＳ Ｐゴシック"/>
      <family val="0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178" fontId="0" fillId="0" borderId="0" xfId="0" applyNumberFormat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9">
      <selection activeCell="I53" sqref="I53:I55"/>
    </sheetView>
  </sheetViews>
  <sheetFormatPr defaultColWidth="9.140625" defaultRowHeight="12"/>
  <cols>
    <col min="1" max="1" width="7.28125" style="0" bestFit="1" customWidth="1"/>
    <col min="2" max="2" width="7.28125" style="26" bestFit="1" customWidth="1"/>
    <col min="3" max="3" width="7.7109375" style="9" bestFit="1" customWidth="1"/>
    <col min="4" max="4" width="7.7109375" style="0" bestFit="1" customWidth="1"/>
    <col min="5" max="5" width="5.28125" style="0" customWidth="1"/>
    <col min="6" max="6" width="21.57421875" style="0" customWidth="1"/>
    <col min="7" max="7" width="7.28125" style="0" bestFit="1" customWidth="1"/>
    <col min="8" max="8" width="9.421875" style="0" customWidth="1"/>
    <col min="9" max="9" width="19.8515625" style="0" customWidth="1"/>
    <col min="10" max="10" width="8.57421875" style="0" bestFit="1" customWidth="1"/>
    <col min="11" max="11" width="11.28125" style="0" customWidth="1"/>
  </cols>
  <sheetData>
    <row r="1" spans="1:2" ht="12.75" thickBot="1">
      <c r="A1" s="7" t="s">
        <v>42</v>
      </c>
      <c r="B1" s="8">
        <v>1.2</v>
      </c>
    </row>
    <row r="2" spans="1:2" ht="12">
      <c r="A2" s="10"/>
      <c r="B2" s="11"/>
    </row>
    <row r="3" spans="1:6" ht="12">
      <c r="A3" s="12" t="s">
        <v>43</v>
      </c>
      <c r="B3" s="13" t="s">
        <v>44</v>
      </c>
      <c r="C3" s="14" t="s">
        <v>45</v>
      </c>
      <c r="D3" s="12" t="s">
        <v>46</v>
      </c>
      <c r="E3" s="32"/>
      <c r="F3" t="s">
        <v>65</v>
      </c>
    </row>
    <row r="4" spans="1:10" ht="12">
      <c r="A4" s="12">
        <v>-8</v>
      </c>
      <c r="B4" s="15"/>
      <c r="C4" s="16">
        <f aca="true" t="shared" si="0" ref="C4:C35">ROUND(($B$1^A4),1)</f>
        <v>0.2</v>
      </c>
      <c r="D4" s="16">
        <f>C4-0.19</f>
        <v>0.010000000000000009</v>
      </c>
      <c r="E4" s="37"/>
      <c r="F4" s="21" t="s">
        <v>66</v>
      </c>
      <c r="G4" s="34"/>
      <c r="H4" s="30" t="s">
        <v>68</v>
      </c>
      <c r="I4" s="31"/>
      <c r="J4" s="12" t="s">
        <v>67</v>
      </c>
    </row>
    <row r="5" spans="1:10" ht="12">
      <c r="A5" s="12">
        <v>-7</v>
      </c>
      <c r="B5" s="15"/>
      <c r="C5" s="16">
        <f t="shared" si="0"/>
        <v>0.3</v>
      </c>
      <c r="D5" s="16">
        <f aca="true" t="shared" si="1" ref="D5:D36">C5-C4</f>
        <v>0.09999999999999998</v>
      </c>
      <c r="E5" s="37"/>
      <c r="F5" s="21" t="s">
        <v>69</v>
      </c>
      <c r="G5" s="34"/>
      <c r="H5" s="30"/>
      <c r="I5" s="31"/>
      <c r="J5" s="12">
        <v>1</v>
      </c>
    </row>
    <row r="6" spans="1:10" ht="12">
      <c r="A6" s="12">
        <v>-6</v>
      </c>
      <c r="B6" s="15"/>
      <c r="C6" s="16">
        <f t="shared" si="0"/>
        <v>0.3</v>
      </c>
      <c r="D6" s="16">
        <f t="shared" si="1"/>
        <v>0</v>
      </c>
      <c r="E6" s="37"/>
      <c r="F6" s="21" t="s">
        <v>70</v>
      </c>
      <c r="G6" s="34"/>
      <c r="H6" s="30"/>
      <c r="I6" s="31"/>
      <c r="J6" s="12">
        <v>2</v>
      </c>
    </row>
    <row r="7" spans="1:10" ht="12">
      <c r="A7" s="12">
        <v>-5</v>
      </c>
      <c r="B7" s="15"/>
      <c r="C7" s="16">
        <f t="shared" si="0"/>
        <v>0.4</v>
      </c>
      <c r="D7" s="16">
        <f t="shared" si="1"/>
        <v>0.10000000000000003</v>
      </c>
      <c r="E7" s="37"/>
      <c r="F7" s="21" t="s">
        <v>71</v>
      </c>
      <c r="G7" s="34"/>
      <c r="H7" s="30"/>
      <c r="I7" s="31"/>
      <c r="J7" s="12">
        <v>3</v>
      </c>
    </row>
    <row r="8" spans="1:10" ht="12">
      <c r="A8" s="12">
        <v>-4</v>
      </c>
      <c r="B8" s="15"/>
      <c r="C8" s="16">
        <f t="shared" si="0"/>
        <v>0.5</v>
      </c>
      <c r="D8" s="16">
        <f t="shared" si="1"/>
        <v>0.09999999999999998</v>
      </c>
      <c r="E8" s="37"/>
      <c r="F8" s="21" t="s">
        <v>72</v>
      </c>
      <c r="G8" s="34"/>
      <c r="H8" s="30"/>
      <c r="I8" s="31"/>
      <c r="J8" s="12">
        <v>3</v>
      </c>
    </row>
    <row r="9" spans="1:10" ht="12">
      <c r="A9" s="12">
        <v>-3</v>
      </c>
      <c r="B9" s="15"/>
      <c r="C9" s="16">
        <f t="shared" si="0"/>
        <v>0.6</v>
      </c>
      <c r="D9" s="16">
        <f t="shared" si="1"/>
        <v>0.09999999999999998</v>
      </c>
      <c r="E9" s="37"/>
      <c r="F9" s="21" t="s">
        <v>30</v>
      </c>
      <c r="G9" s="34"/>
      <c r="H9" s="30" t="s">
        <v>29</v>
      </c>
      <c r="I9" s="31"/>
      <c r="J9" s="12">
        <v>0</v>
      </c>
    </row>
    <row r="10" spans="1:10" ht="12">
      <c r="A10" s="12">
        <v>-2</v>
      </c>
      <c r="B10" s="15"/>
      <c r="C10" s="16">
        <f t="shared" si="0"/>
        <v>0.7</v>
      </c>
      <c r="D10" s="16">
        <f t="shared" si="1"/>
        <v>0.09999999999999998</v>
      </c>
      <c r="E10" s="37"/>
      <c r="F10" s="21" t="s">
        <v>73</v>
      </c>
      <c r="G10" s="34"/>
      <c r="H10" s="30" t="s">
        <v>74</v>
      </c>
      <c r="I10" s="31"/>
      <c r="J10" s="12">
        <v>3</v>
      </c>
    </row>
    <row r="11" spans="1:10" ht="12">
      <c r="A11" s="12">
        <v>-1</v>
      </c>
      <c r="B11" s="15"/>
      <c r="C11" s="16">
        <f t="shared" si="0"/>
        <v>0.8</v>
      </c>
      <c r="D11" s="16">
        <f t="shared" si="1"/>
        <v>0.10000000000000009</v>
      </c>
      <c r="E11" s="37"/>
      <c r="F11" s="21" t="s">
        <v>107</v>
      </c>
      <c r="G11" s="34"/>
      <c r="H11" s="30" t="s">
        <v>75</v>
      </c>
      <c r="I11" s="31"/>
      <c r="J11" s="12">
        <v>3</v>
      </c>
    </row>
    <row r="12" spans="1:10" ht="12">
      <c r="A12" s="12">
        <v>0</v>
      </c>
      <c r="B12" s="15">
        <f>ROUNDUP(C12,0)</f>
        <v>1</v>
      </c>
      <c r="C12" s="16">
        <f t="shared" si="0"/>
        <v>1</v>
      </c>
      <c r="D12" s="16">
        <f t="shared" si="1"/>
        <v>0.19999999999999996</v>
      </c>
      <c r="E12" s="37"/>
      <c r="F12" s="21" t="s">
        <v>76</v>
      </c>
      <c r="G12" s="34"/>
      <c r="H12" s="30" t="s">
        <v>77</v>
      </c>
      <c r="I12" s="31"/>
      <c r="J12" s="12">
        <v>3</v>
      </c>
    </row>
    <row r="13" spans="1:10" ht="12">
      <c r="A13" s="12">
        <v>1</v>
      </c>
      <c r="B13" s="15"/>
      <c r="C13" s="16">
        <f t="shared" si="0"/>
        <v>1.2</v>
      </c>
      <c r="D13" s="16">
        <f t="shared" si="1"/>
        <v>0.19999999999999996</v>
      </c>
      <c r="E13" s="37"/>
      <c r="F13" s="21" t="s">
        <v>108</v>
      </c>
      <c r="G13" s="34"/>
      <c r="H13" s="30" t="s">
        <v>78</v>
      </c>
      <c r="I13" s="31"/>
      <c r="J13" s="12">
        <v>3</v>
      </c>
    </row>
    <row r="14" spans="1:10" ht="12">
      <c r="A14" s="12">
        <v>2</v>
      </c>
      <c r="B14" s="15"/>
      <c r="C14" s="16">
        <f t="shared" si="0"/>
        <v>1.4</v>
      </c>
      <c r="D14" s="16">
        <f t="shared" si="1"/>
        <v>0.19999999999999996</v>
      </c>
      <c r="E14" s="37"/>
      <c r="F14" s="21" t="s">
        <v>109</v>
      </c>
      <c r="G14" s="34"/>
      <c r="H14" s="30" t="s">
        <v>110</v>
      </c>
      <c r="I14" s="31"/>
      <c r="J14" s="12">
        <v>3</v>
      </c>
    </row>
    <row r="15" spans="1:10" ht="12">
      <c r="A15" s="12">
        <v>3</v>
      </c>
      <c r="B15" s="15">
        <f>ROUNDUP(C15,0)</f>
        <v>2</v>
      </c>
      <c r="C15" s="16">
        <f t="shared" si="0"/>
        <v>1.7</v>
      </c>
      <c r="D15" s="16">
        <f t="shared" si="1"/>
        <v>0.30000000000000004</v>
      </c>
      <c r="E15" s="37"/>
      <c r="F15" s="21" t="s">
        <v>111</v>
      </c>
      <c r="G15" s="34"/>
      <c r="H15" s="30" t="s">
        <v>79</v>
      </c>
      <c r="I15" s="31"/>
      <c r="J15" s="12">
        <v>3</v>
      </c>
    </row>
    <row r="16" spans="1:10" ht="12">
      <c r="A16" s="12">
        <v>4</v>
      </c>
      <c r="B16" s="15"/>
      <c r="C16" s="16">
        <f t="shared" si="0"/>
        <v>2.1</v>
      </c>
      <c r="D16" s="16">
        <f t="shared" si="1"/>
        <v>0.40000000000000013</v>
      </c>
      <c r="E16" s="37"/>
      <c r="F16" s="21" t="s">
        <v>112</v>
      </c>
      <c r="G16" s="34"/>
      <c r="H16" s="30" t="s">
        <v>79</v>
      </c>
      <c r="I16" s="31"/>
      <c r="J16" s="12">
        <v>3</v>
      </c>
    </row>
    <row r="17" spans="1:10" ht="12">
      <c r="A17" s="12">
        <v>5</v>
      </c>
      <c r="B17" s="15"/>
      <c r="C17" s="16">
        <f t="shared" si="0"/>
        <v>2.5</v>
      </c>
      <c r="D17" s="16">
        <f t="shared" si="1"/>
        <v>0.3999999999999999</v>
      </c>
      <c r="E17" s="37"/>
      <c r="F17" s="21" t="s">
        <v>113</v>
      </c>
      <c r="G17" s="34"/>
      <c r="H17" s="30" t="s">
        <v>79</v>
      </c>
      <c r="I17" s="31"/>
      <c r="J17" s="12">
        <v>3</v>
      </c>
    </row>
    <row r="18" spans="1:10" ht="12">
      <c r="A18" s="12">
        <v>6</v>
      </c>
      <c r="B18" s="15">
        <f aca="true" t="shared" si="2" ref="B18:B62">ROUNDUP(C18,0)</f>
        <v>3</v>
      </c>
      <c r="C18" s="16">
        <f t="shared" si="0"/>
        <v>3</v>
      </c>
      <c r="D18" s="16">
        <f t="shared" si="1"/>
        <v>0.5</v>
      </c>
      <c r="E18" s="37"/>
      <c r="F18" s="21" t="s">
        <v>114</v>
      </c>
      <c r="G18" s="34"/>
      <c r="H18" s="30" t="s">
        <v>79</v>
      </c>
      <c r="I18" s="31"/>
      <c r="J18" s="12">
        <v>3</v>
      </c>
    </row>
    <row r="19" spans="1:10" ht="12">
      <c r="A19" s="12">
        <v>7</v>
      </c>
      <c r="B19" s="15">
        <f t="shared" si="2"/>
        <v>4</v>
      </c>
      <c r="C19" s="16">
        <f t="shared" si="0"/>
        <v>3.6</v>
      </c>
      <c r="D19" s="16">
        <f t="shared" si="1"/>
        <v>0.6000000000000001</v>
      </c>
      <c r="E19" s="37"/>
      <c r="F19" s="35" t="s">
        <v>80</v>
      </c>
      <c r="G19" s="36"/>
      <c r="H19" s="30" t="s">
        <v>81</v>
      </c>
      <c r="I19" s="31"/>
      <c r="J19" s="22">
        <v>3</v>
      </c>
    </row>
    <row r="20" spans="1:10" ht="12">
      <c r="A20" s="12">
        <v>8</v>
      </c>
      <c r="B20" s="15">
        <f t="shared" si="2"/>
        <v>5</v>
      </c>
      <c r="C20" s="16">
        <f t="shared" si="0"/>
        <v>4.3</v>
      </c>
      <c r="D20" s="16">
        <f t="shared" si="1"/>
        <v>0.6999999999999997</v>
      </c>
      <c r="E20" s="37"/>
      <c r="F20" s="35" t="s">
        <v>115</v>
      </c>
      <c r="G20" s="36"/>
      <c r="H20" s="30" t="s">
        <v>82</v>
      </c>
      <c r="I20" s="31"/>
      <c r="J20" s="22"/>
    </row>
    <row r="21" spans="1:10" ht="12">
      <c r="A21" s="12">
        <v>9</v>
      </c>
      <c r="B21" s="15">
        <f t="shared" si="2"/>
        <v>6</v>
      </c>
      <c r="C21" s="16">
        <f t="shared" si="0"/>
        <v>5.2</v>
      </c>
      <c r="D21" s="16">
        <f t="shared" si="1"/>
        <v>0.9000000000000004</v>
      </c>
      <c r="E21" s="37"/>
      <c r="F21" s="21" t="s">
        <v>116</v>
      </c>
      <c r="G21" s="34"/>
      <c r="H21" s="30" t="s">
        <v>117</v>
      </c>
      <c r="I21" s="31"/>
      <c r="J21" s="24"/>
    </row>
    <row r="22" spans="1:10" ht="12">
      <c r="A22" s="12">
        <v>10</v>
      </c>
      <c r="B22" s="15">
        <f t="shared" si="2"/>
        <v>7</v>
      </c>
      <c r="C22" s="16">
        <f t="shared" si="0"/>
        <v>6.2</v>
      </c>
      <c r="D22" s="16">
        <f t="shared" si="1"/>
        <v>1</v>
      </c>
      <c r="E22" s="37"/>
      <c r="F22" s="23" t="s">
        <v>138</v>
      </c>
      <c r="G22" s="33"/>
      <c r="H22" s="29" t="s">
        <v>118</v>
      </c>
      <c r="I22" s="29"/>
      <c r="J22" s="24"/>
    </row>
    <row r="23" spans="1:10" ht="12">
      <c r="A23" s="12">
        <v>11</v>
      </c>
      <c r="B23" s="15">
        <f t="shared" si="2"/>
        <v>8</v>
      </c>
      <c r="C23" s="16">
        <f t="shared" si="0"/>
        <v>7.4</v>
      </c>
      <c r="D23" s="16">
        <f t="shared" si="1"/>
        <v>1.2000000000000002</v>
      </c>
      <c r="E23" s="37"/>
      <c r="F23" s="21" t="s">
        <v>83</v>
      </c>
      <c r="G23" s="34"/>
      <c r="H23" s="30" t="s">
        <v>8</v>
      </c>
      <c r="I23" s="31"/>
      <c r="J23" s="12">
        <v>2</v>
      </c>
    </row>
    <row r="24" spans="1:10" ht="12">
      <c r="A24" s="12">
        <v>12</v>
      </c>
      <c r="B24" s="15">
        <f t="shared" si="2"/>
        <v>9</v>
      </c>
      <c r="C24" s="16">
        <f t="shared" si="0"/>
        <v>8.9</v>
      </c>
      <c r="D24" s="16">
        <f t="shared" si="1"/>
        <v>1.5</v>
      </c>
      <c r="E24" s="37"/>
      <c r="F24" s="21" t="s">
        <v>119</v>
      </c>
      <c r="G24" s="34"/>
      <c r="H24" s="30" t="s">
        <v>10</v>
      </c>
      <c r="I24" s="31"/>
      <c r="J24" s="12"/>
    </row>
    <row r="25" spans="1:10" ht="12">
      <c r="A25" s="12">
        <v>13</v>
      </c>
      <c r="B25" s="15">
        <f t="shared" si="2"/>
        <v>11</v>
      </c>
      <c r="C25" s="16">
        <f t="shared" si="0"/>
        <v>10.7</v>
      </c>
      <c r="D25" s="16">
        <f t="shared" si="1"/>
        <v>1.799999999999999</v>
      </c>
      <c r="E25" s="37"/>
      <c r="F25" s="21" t="s">
        <v>120</v>
      </c>
      <c r="G25" s="34"/>
      <c r="H25" s="30" t="s">
        <v>5</v>
      </c>
      <c r="I25" s="31"/>
      <c r="J25" s="12"/>
    </row>
    <row r="26" spans="1:10" ht="12">
      <c r="A26" s="12">
        <v>14</v>
      </c>
      <c r="B26" s="15">
        <f t="shared" si="2"/>
        <v>13</v>
      </c>
      <c r="C26" s="16">
        <f t="shared" si="0"/>
        <v>12.8</v>
      </c>
      <c r="D26" s="16">
        <f t="shared" si="1"/>
        <v>2.1000000000000014</v>
      </c>
      <c r="E26" s="37"/>
      <c r="F26" s="21" t="s">
        <v>121</v>
      </c>
      <c r="G26" s="34"/>
      <c r="H26" s="30" t="s">
        <v>84</v>
      </c>
      <c r="I26" s="31"/>
      <c r="J26" s="12">
        <v>3</v>
      </c>
    </row>
    <row r="27" spans="1:10" ht="12">
      <c r="A27" s="12">
        <v>15</v>
      </c>
      <c r="B27" s="15">
        <f t="shared" si="2"/>
        <v>16</v>
      </c>
      <c r="C27" s="16">
        <f t="shared" si="0"/>
        <v>15.4</v>
      </c>
      <c r="D27" s="16">
        <f t="shared" si="1"/>
        <v>2.5999999999999996</v>
      </c>
      <c r="E27" s="37"/>
      <c r="F27" s="21" t="s">
        <v>122</v>
      </c>
      <c r="G27" s="34"/>
      <c r="H27" s="30" t="s">
        <v>85</v>
      </c>
      <c r="I27" s="31"/>
      <c r="J27" s="12">
        <v>5</v>
      </c>
    </row>
    <row r="28" spans="1:10" ht="12">
      <c r="A28" s="12">
        <v>16</v>
      </c>
      <c r="B28" s="15">
        <f t="shared" si="2"/>
        <v>19</v>
      </c>
      <c r="C28" s="16">
        <f t="shared" si="0"/>
        <v>18.5</v>
      </c>
      <c r="D28" s="16">
        <f t="shared" si="1"/>
        <v>3.0999999999999996</v>
      </c>
      <c r="E28" s="37"/>
      <c r="F28" s="21" t="s">
        <v>123</v>
      </c>
      <c r="G28" s="34"/>
      <c r="H28" s="30" t="s">
        <v>124</v>
      </c>
      <c r="I28" s="31"/>
      <c r="J28" s="12">
        <v>3</v>
      </c>
    </row>
    <row r="29" spans="1:6" ht="12">
      <c r="A29" s="12">
        <v>17</v>
      </c>
      <c r="B29" s="15">
        <f t="shared" si="2"/>
        <v>23</v>
      </c>
      <c r="C29" s="16">
        <f t="shared" si="0"/>
        <v>22.2</v>
      </c>
      <c r="D29" s="16">
        <f t="shared" si="1"/>
        <v>3.6999999999999993</v>
      </c>
      <c r="E29" s="37"/>
      <c r="F29" s="38" t="s">
        <v>139</v>
      </c>
    </row>
    <row r="30" spans="1:5" ht="12">
      <c r="A30" s="12">
        <v>18</v>
      </c>
      <c r="B30" s="15">
        <f t="shared" si="2"/>
        <v>27</v>
      </c>
      <c r="C30" s="16">
        <f t="shared" si="0"/>
        <v>26.6</v>
      </c>
      <c r="D30" s="16">
        <f t="shared" si="1"/>
        <v>4.400000000000002</v>
      </c>
      <c r="E30" s="37"/>
    </row>
    <row r="31" spans="1:9" ht="12">
      <c r="A31" s="12">
        <v>19</v>
      </c>
      <c r="B31" s="15">
        <f t="shared" si="2"/>
        <v>32</v>
      </c>
      <c r="C31" s="16">
        <f t="shared" si="0"/>
        <v>31.9</v>
      </c>
      <c r="D31" s="16">
        <f t="shared" si="1"/>
        <v>5.299999999999997</v>
      </c>
      <c r="E31" s="37"/>
      <c r="F31" t="s">
        <v>47</v>
      </c>
      <c r="I31" t="s">
        <v>48</v>
      </c>
    </row>
    <row r="32" spans="1:9" ht="12">
      <c r="A32" s="12">
        <v>20</v>
      </c>
      <c r="B32" s="15">
        <f t="shared" si="2"/>
        <v>39</v>
      </c>
      <c r="C32" s="16">
        <f t="shared" si="0"/>
        <v>38.3</v>
      </c>
      <c r="D32" s="16">
        <f t="shared" si="1"/>
        <v>6.399999999999999</v>
      </c>
      <c r="E32" s="37"/>
      <c r="F32" s="12" t="s">
        <v>49</v>
      </c>
      <c r="G32" s="12" t="s">
        <v>50</v>
      </c>
      <c r="I32" t="s">
        <v>95</v>
      </c>
    </row>
    <row r="33" spans="1:10" ht="12">
      <c r="A33" s="12">
        <v>21</v>
      </c>
      <c r="B33" s="15">
        <f t="shared" si="2"/>
        <v>46</v>
      </c>
      <c r="C33" s="16">
        <f t="shared" si="0"/>
        <v>46</v>
      </c>
      <c r="D33" s="16">
        <f t="shared" si="1"/>
        <v>7.700000000000003</v>
      </c>
      <c r="E33" s="37"/>
      <c r="F33" s="17">
        <v>1</v>
      </c>
      <c r="G33" s="12">
        <v>0</v>
      </c>
      <c r="I33" s="24" t="s">
        <v>134</v>
      </c>
      <c r="J33" s="24" t="s">
        <v>136</v>
      </c>
    </row>
    <row r="34" spans="1:10" ht="12">
      <c r="A34" s="12">
        <v>22</v>
      </c>
      <c r="B34" s="15">
        <f t="shared" si="2"/>
        <v>56</v>
      </c>
      <c r="C34" s="16">
        <f t="shared" si="0"/>
        <v>55.2</v>
      </c>
      <c r="D34" s="16">
        <f t="shared" si="1"/>
        <v>9.200000000000003</v>
      </c>
      <c r="E34" s="37"/>
      <c r="F34" s="17">
        <v>2</v>
      </c>
      <c r="G34" s="12">
        <v>3</v>
      </c>
      <c r="I34" s="25" t="s">
        <v>135</v>
      </c>
      <c r="J34" s="25" t="s">
        <v>137</v>
      </c>
    </row>
    <row r="35" spans="1:10" ht="12">
      <c r="A35" s="12">
        <v>23</v>
      </c>
      <c r="B35" s="15">
        <f t="shared" si="2"/>
        <v>67</v>
      </c>
      <c r="C35" s="16">
        <f t="shared" si="0"/>
        <v>66.2</v>
      </c>
      <c r="D35" s="16">
        <f t="shared" si="1"/>
        <v>11</v>
      </c>
      <c r="E35" s="37"/>
      <c r="F35" s="17">
        <v>3</v>
      </c>
      <c r="G35" s="12">
        <v>6</v>
      </c>
      <c r="I35" s="18">
        <v>0</v>
      </c>
      <c r="J35" s="18">
        <v>3</v>
      </c>
    </row>
    <row r="36" spans="1:10" ht="12">
      <c r="A36" s="12">
        <v>24</v>
      </c>
      <c r="B36" s="15">
        <f t="shared" si="2"/>
        <v>80</v>
      </c>
      <c r="C36" s="16">
        <f aca="true" t="shared" si="3" ref="C36:C62">ROUND(($B$1^A36),1)</f>
        <v>79.5</v>
      </c>
      <c r="D36" s="16">
        <f t="shared" si="1"/>
        <v>13.299999999999997</v>
      </c>
      <c r="E36" s="37"/>
      <c r="F36" s="17">
        <v>4</v>
      </c>
      <c r="G36" s="12">
        <v>7</v>
      </c>
      <c r="I36" s="18">
        <v>1</v>
      </c>
      <c r="J36" s="18">
        <v>4</v>
      </c>
    </row>
    <row r="37" spans="1:10" ht="12">
      <c r="A37" s="12">
        <v>25</v>
      </c>
      <c r="B37" s="15">
        <f t="shared" si="2"/>
        <v>96</v>
      </c>
      <c r="C37" s="16">
        <f t="shared" si="3"/>
        <v>95.4</v>
      </c>
      <c r="D37" s="16">
        <f aca="true" t="shared" si="4" ref="D37:D62">C37-C36</f>
        <v>15.900000000000006</v>
      </c>
      <c r="E37" s="37"/>
      <c r="F37" s="17">
        <v>5</v>
      </c>
      <c r="G37" s="12">
        <v>8</v>
      </c>
      <c r="I37" s="18">
        <v>2</v>
      </c>
      <c r="J37" s="18">
        <v>4</v>
      </c>
    </row>
    <row r="38" spans="1:10" ht="12">
      <c r="A38" s="12">
        <v>26</v>
      </c>
      <c r="B38" s="15">
        <f t="shared" si="2"/>
        <v>115</v>
      </c>
      <c r="C38" s="16">
        <f t="shared" si="3"/>
        <v>114.5</v>
      </c>
      <c r="D38" s="16">
        <f t="shared" si="4"/>
        <v>19.099999999999994</v>
      </c>
      <c r="E38" s="37"/>
      <c r="F38" s="17">
        <v>6</v>
      </c>
      <c r="G38" s="12">
        <v>9</v>
      </c>
      <c r="I38" s="18">
        <v>3</v>
      </c>
      <c r="J38" s="18">
        <v>5</v>
      </c>
    </row>
    <row r="39" spans="1:10" ht="12">
      <c r="A39" s="12">
        <v>27</v>
      </c>
      <c r="B39" s="15">
        <f t="shared" si="2"/>
        <v>138</v>
      </c>
      <c r="C39" s="16">
        <f t="shared" si="3"/>
        <v>137.4</v>
      </c>
      <c r="D39" s="16">
        <f t="shared" si="4"/>
        <v>22.900000000000006</v>
      </c>
      <c r="E39" s="37"/>
      <c r="F39" s="17">
        <v>7</v>
      </c>
      <c r="G39" s="12">
        <v>10</v>
      </c>
      <c r="I39" s="18">
        <v>4</v>
      </c>
      <c r="J39" s="18">
        <v>6</v>
      </c>
    </row>
    <row r="40" spans="1:10" ht="12">
      <c r="A40" s="12">
        <v>28</v>
      </c>
      <c r="B40" s="15">
        <f t="shared" si="2"/>
        <v>165</v>
      </c>
      <c r="C40" s="16">
        <f t="shared" si="3"/>
        <v>164.8</v>
      </c>
      <c r="D40" s="16">
        <f t="shared" si="4"/>
        <v>27.400000000000006</v>
      </c>
      <c r="E40" s="37"/>
      <c r="F40" s="17">
        <v>8</v>
      </c>
      <c r="G40" s="12">
        <v>11</v>
      </c>
      <c r="I40" s="18">
        <v>5</v>
      </c>
      <c r="J40" s="18">
        <v>6</v>
      </c>
    </row>
    <row r="41" spans="1:10" ht="12">
      <c r="A41" s="12">
        <v>29</v>
      </c>
      <c r="B41" s="15">
        <f t="shared" si="2"/>
        <v>198</v>
      </c>
      <c r="C41" s="16">
        <f t="shared" si="3"/>
        <v>197.8</v>
      </c>
      <c r="D41" s="16">
        <f t="shared" si="4"/>
        <v>33</v>
      </c>
      <c r="E41" s="37"/>
      <c r="F41" s="17" t="s">
        <v>96</v>
      </c>
      <c r="G41" s="12">
        <v>12</v>
      </c>
      <c r="I41" s="18">
        <v>6</v>
      </c>
      <c r="J41" s="18">
        <v>7</v>
      </c>
    </row>
    <row r="42" spans="1:10" ht="12">
      <c r="A42" s="12">
        <v>30</v>
      </c>
      <c r="B42" s="15">
        <f t="shared" si="2"/>
        <v>238</v>
      </c>
      <c r="C42" s="16">
        <f t="shared" si="3"/>
        <v>237.4</v>
      </c>
      <c r="D42" s="16">
        <f t="shared" si="4"/>
        <v>39.599999999999994</v>
      </c>
      <c r="E42" s="37"/>
      <c r="F42" s="17" t="s">
        <v>97</v>
      </c>
      <c r="G42" s="12">
        <v>13</v>
      </c>
      <c r="I42" s="18">
        <v>7</v>
      </c>
      <c r="J42" s="18">
        <v>8</v>
      </c>
    </row>
    <row r="43" spans="1:10" ht="12">
      <c r="A43" s="12">
        <v>31</v>
      </c>
      <c r="B43" s="15">
        <f t="shared" si="2"/>
        <v>285</v>
      </c>
      <c r="C43" s="16">
        <f t="shared" si="3"/>
        <v>284.9</v>
      </c>
      <c r="D43" s="16">
        <f t="shared" si="4"/>
        <v>47.49999999999997</v>
      </c>
      <c r="E43" s="37"/>
      <c r="F43" s="17" t="s">
        <v>98</v>
      </c>
      <c r="G43" s="12">
        <v>14</v>
      </c>
      <c r="I43" s="18">
        <v>8</v>
      </c>
      <c r="J43" s="18">
        <v>9</v>
      </c>
    </row>
    <row r="44" spans="1:10" ht="12">
      <c r="A44" s="12">
        <v>32</v>
      </c>
      <c r="B44" s="15">
        <f t="shared" si="2"/>
        <v>342</v>
      </c>
      <c r="C44" s="16">
        <f t="shared" si="3"/>
        <v>341.8</v>
      </c>
      <c r="D44" s="16">
        <f t="shared" si="4"/>
        <v>56.900000000000034</v>
      </c>
      <c r="E44" s="37"/>
      <c r="F44" s="17" t="s">
        <v>99</v>
      </c>
      <c r="G44" s="12">
        <v>15</v>
      </c>
      <c r="I44" s="18">
        <v>9</v>
      </c>
      <c r="J44" s="18">
        <v>10</v>
      </c>
    </row>
    <row r="45" spans="1:10" ht="12">
      <c r="A45" s="12">
        <v>33</v>
      </c>
      <c r="B45" s="15">
        <f t="shared" si="2"/>
        <v>411</v>
      </c>
      <c r="C45" s="16">
        <f t="shared" si="3"/>
        <v>410.2</v>
      </c>
      <c r="D45" s="16">
        <f t="shared" si="4"/>
        <v>68.39999999999998</v>
      </c>
      <c r="E45" s="37"/>
      <c r="F45" s="17" t="s">
        <v>100</v>
      </c>
      <c r="G45" s="12">
        <v>16</v>
      </c>
      <c r="I45" s="18">
        <v>10</v>
      </c>
      <c r="J45" s="18">
        <v>10</v>
      </c>
    </row>
    <row r="46" spans="1:10" ht="12">
      <c r="A46" s="12">
        <v>34</v>
      </c>
      <c r="B46" s="15">
        <f t="shared" si="2"/>
        <v>493</v>
      </c>
      <c r="C46" s="16">
        <f t="shared" si="3"/>
        <v>492.2</v>
      </c>
      <c r="D46" s="16">
        <f t="shared" si="4"/>
        <v>82</v>
      </c>
      <c r="E46" s="37"/>
      <c r="F46" s="17" t="s">
        <v>101</v>
      </c>
      <c r="G46" s="12">
        <v>17</v>
      </c>
      <c r="I46" t="s">
        <v>51</v>
      </c>
      <c r="J46" s="19"/>
    </row>
    <row r="47" spans="1:10" ht="12">
      <c r="A47" s="12">
        <v>35</v>
      </c>
      <c r="B47" s="15">
        <f t="shared" si="2"/>
        <v>591</v>
      </c>
      <c r="C47" s="16">
        <f t="shared" si="3"/>
        <v>590.7</v>
      </c>
      <c r="D47" s="16">
        <f t="shared" si="4"/>
        <v>98.50000000000006</v>
      </c>
      <c r="E47" s="37"/>
      <c r="F47" s="17" t="s">
        <v>53</v>
      </c>
      <c r="G47" s="12">
        <v>18</v>
      </c>
      <c r="I47" t="s">
        <v>52</v>
      </c>
      <c r="J47" s="19"/>
    </row>
    <row r="48" spans="1:9" ht="12">
      <c r="A48" s="12">
        <v>36</v>
      </c>
      <c r="B48" s="15">
        <f t="shared" si="2"/>
        <v>709</v>
      </c>
      <c r="C48" s="16">
        <f t="shared" si="3"/>
        <v>708.8</v>
      </c>
      <c r="D48" s="16">
        <f t="shared" si="4"/>
        <v>118.09999999999991</v>
      </c>
      <c r="E48" s="37"/>
      <c r="F48" s="17" t="s">
        <v>54</v>
      </c>
      <c r="G48" s="12">
        <v>19</v>
      </c>
      <c r="I48" t="s">
        <v>102</v>
      </c>
    </row>
    <row r="49" spans="1:9" ht="12">
      <c r="A49" s="12">
        <v>37</v>
      </c>
      <c r="B49" s="15">
        <f t="shared" si="2"/>
        <v>851</v>
      </c>
      <c r="C49" s="16">
        <f t="shared" si="3"/>
        <v>850.6</v>
      </c>
      <c r="D49" s="16">
        <f t="shared" si="4"/>
        <v>141.80000000000007</v>
      </c>
      <c r="E49" s="37"/>
      <c r="F49" s="17" t="s">
        <v>55</v>
      </c>
      <c r="G49" s="12">
        <v>20</v>
      </c>
      <c r="I49" t="s">
        <v>103</v>
      </c>
    </row>
    <row r="50" spans="1:9" ht="12">
      <c r="A50" s="12">
        <v>38</v>
      </c>
      <c r="B50" s="15">
        <f t="shared" si="2"/>
        <v>1021</v>
      </c>
      <c r="C50" s="16">
        <f t="shared" si="3"/>
        <v>1020.7</v>
      </c>
      <c r="D50" s="16">
        <f t="shared" si="4"/>
        <v>170.10000000000002</v>
      </c>
      <c r="E50" s="37"/>
      <c r="F50" s="17" t="s">
        <v>57</v>
      </c>
      <c r="G50" s="12">
        <v>21</v>
      </c>
      <c r="I50" t="s">
        <v>56</v>
      </c>
    </row>
    <row r="51" spans="1:9" ht="12">
      <c r="A51" s="12">
        <v>39</v>
      </c>
      <c r="B51" s="15">
        <f t="shared" si="2"/>
        <v>1225</v>
      </c>
      <c r="C51" s="16">
        <f t="shared" si="3"/>
        <v>1224.8</v>
      </c>
      <c r="D51" s="16">
        <f t="shared" si="4"/>
        <v>204.0999999999999</v>
      </c>
      <c r="E51" s="37"/>
      <c r="F51" s="17" t="s">
        <v>59</v>
      </c>
      <c r="G51" s="12">
        <v>22</v>
      </c>
      <c r="I51" s="3" t="s">
        <v>58</v>
      </c>
    </row>
    <row r="52" spans="1:9" ht="12">
      <c r="A52" s="12">
        <v>40</v>
      </c>
      <c r="B52" s="15">
        <f t="shared" si="2"/>
        <v>1470</v>
      </c>
      <c r="C52" s="16">
        <f t="shared" si="3"/>
        <v>1469.8</v>
      </c>
      <c r="D52" s="16">
        <f t="shared" si="4"/>
        <v>245</v>
      </c>
      <c r="E52" s="37"/>
      <c r="F52" s="17" t="s">
        <v>60</v>
      </c>
      <c r="G52" s="12">
        <v>23</v>
      </c>
      <c r="I52" s="3" t="s">
        <v>104</v>
      </c>
    </row>
    <row r="53" spans="1:9" ht="12">
      <c r="A53" s="12">
        <v>41</v>
      </c>
      <c r="B53" s="15">
        <f t="shared" si="2"/>
        <v>1764</v>
      </c>
      <c r="C53" s="16">
        <f t="shared" si="3"/>
        <v>1763.7</v>
      </c>
      <c r="D53" s="16">
        <f t="shared" si="4"/>
        <v>293.9000000000001</v>
      </c>
      <c r="E53" s="37"/>
      <c r="F53" s="17" t="s">
        <v>61</v>
      </c>
      <c r="G53" s="12">
        <v>24</v>
      </c>
      <c r="I53" s="3" t="s">
        <v>143</v>
      </c>
    </row>
    <row r="54" spans="1:9" ht="12">
      <c r="A54" s="12">
        <v>42</v>
      </c>
      <c r="B54" s="15">
        <f t="shared" si="2"/>
        <v>2117</v>
      </c>
      <c r="C54" s="16">
        <f t="shared" si="3"/>
        <v>2116.5</v>
      </c>
      <c r="D54" s="16">
        <f t="shared" si="4"/>
        <v>352.79999999999995</v>
      </c>
      <c r="E54" s="37"/>
      <c r="F54" s="17" t="s">
        <v>62</v>
      </c>
      <c r="G54" s="12">
        <v>25</v>
      </c>
      <c r="I54" s="3" t="s">
        <v>142</v>
      </c>
    </row>
    <row r="55" spans="1:9" ht="12">
      <c r="A55" s="12">
        <v>43</v>
      </c>
      <c r="B55" s="15">
        <f t="shared" si="2"/>
        <v>2540</v>
      </c>
      <c r="C55" s="16">
        <f t="shared" si="3"/>
        <v>2539.8</v>
      </c>
      <c r="D55" s="16">
        <f t="shared" si="4"/>
        <v>423.3000000000002</v>
      </c>
      <c r="E55" s="37"/>
      <c r="F55" s="17" t="s">
        <v>105</v>
      </c>
      <c r="G55" s="12">
        <v>26</v>
      </c>
      <c r="I55" s="3" t="s">
        <v>144</v>
      </c>
    </row>
    <row r="56" spans="1:9" ht="12">
      <c r="A56" s="12">
        <v>44</v>
      </c>
      <c r="B56" s="15">
        <f t="shared" si="2"/>
        <v>3048</v>
      </c>
      <c r="C56" s="16">
        <f t="shared" si="3"/>
        <v>3047.7</v>
      </c>
      <c r="D56" s="16">
        <f t="shared" si="4"/>
        <v>507.89999999999964</v>
      </c>
      <c r="E56" s="37"/>
      <c r="F56" t="s">
        <v>52</v>
      </c>
      <c r="I56" s="3"/>
    </row>
    <row r="57" spans="1:6" ht="12">
      <c r="A57" s="12">
        <v>45</v>
      </c>
      <c r="B57" s="15">
        <f t="shared" si="2"/>
        <v>3658</v>
      </c>
      <c r="C57" s="16">
        <f t="shared" si="3"/>
        <v>3657.3</v>
      </c>
      <c r="D57" s="16">
        <f t="shared" si="4"/>
        <v>609.6000000000004</v>
      </c>
      <c r="E57" s="37"/>
      <c r="F57" t="s">
        <v>106</v>
      </c>
    </row>
    <row r="58" spans="1:9" ht="12">
      <c r="A58" s="12">
        <v>46</v>
      </c>
      <c r="B58" s="15">
        <f t="shared" si="2"/>
        <v>4389</v>
      </c>
      <c r="C58" s="16">
        <f t="shared" si="3"/>
        <v>4388.7</v>
      </c>
      <c r="D58" s="16">
        <f t="shared" si="4"/>
        <v>731.3999999999996</v>
      </c>
      <c r="E58" s="37"/>
      <c r="F58" s="20" t="s">
        <v>63</v>
      </c>
      <c r="I58" t="s">
        <v>86</v>
      </c>
    </row>
    <row r="59" spans="1:10" ht="12">
      <c r="A59" s="12">
        <v>47</v>
      </c>
      <c r="B59" s="15">
        <f t="shared" si="2"/>
        <v>5267</v>
      </c>
      <c r="C59" s="16">
        <f t="shared" si="3"/>
        <v>5266.5</v>
      </c>
      <c r="D59" s="16">
        <f t="shared" si="4"/>
        <v>877.8000000000002</v>
      </c>
      <c r="E59" s="37"/>
      <c r="F59" s="20" t="s">
        <v>64</v>
      </c>
      <c r="I59" s="12" t="s">
        <v>125</v>
      </c>
      <c r="J59" s="12" t="s">
        <v>87</v>
      </c>
    </row>
    <row r="60" spans="1:10" ht="12">
      <c r="A60" s="12">
        <v>48</v>
      </c>
      <c r="B60" s="15">
        <f t="shared" si="2"/>
        <v>6320</v>
      </c>
      <c r="C60" s="16">
        <f t="shared" si="3"/>
        <v>6319.7</v>
      </c>
      <c r="D60" s="16">
        <f t="shared" si="4"/>
        <v>1053.1999999999998</v>
      </c>
      <c r="E60" s="37"/>
      <c r="I60" s="12">
        <v>-7</v>
      </c>
      <c r="J60" s="27">
        <v>-0.2</v>
      </c>
    </row>
    <row r="61" spans="1:10" ht="12">
      <c r="A61" s="12">
        <v>49</v>
      </c>
      <c r="B61" s="15">
        <f t="shared" si="2"/>
        <v>7584</v>
      </c>
      <c r="C61" s="16">
        <f t="shared" si="3"/>
        <v>7583.7</v>
      </c>
      <c r="D61" s="16">
        <f t="shared" si="4"/>
        <v>1264</v>
      </c>
      <c r="E61" s="37"/>
      <c r="I61" s="12">
        <v>-6</v>
      </c>
      <c r="J61" s="27">
        <v>-0.1</v>
      </c>
    </row>
    <row r="62" spans="1:10" ht="12">
      <c r="A62" s="12">
        <v>50</v>
      </c>
      <c r="B62" s="15">
        <f t="shared" si="2"/>
        <v>9101</v>
      </c>
      <c r="C62" s="16">
        <f t="shared" si="3"/>
        <v>9100.4</v>
      </c>
      <c r="D62" s="16">
        <f t="shared" si="4"/>
        <v>1516.6999999999998</v>
      </c>
      <c r="E62" s="37"/>
      <c r="I62" s="12">
        <v>-5</v>
      </c>
      <c r="J62" s="27">
        <v>0</v>
      </c>
    </row>
    <row r="63" spans="9:10" ht="12">
      <c r="I63" s="12">
        <v>-4</v>
      </c>
      <c r="J63" s="27">
        <v>0.1</v>
      </c>
    </row>
    <row r="64" spans="1:10" ht="12">
      <c r="A64" s="28" t="s">
        <v>88</v>
      </c>
      <c r="I64" s="12">
        <v>-3</v>
      </c>
      <c r="J64" s="27">
        <v>0.2</v>
      </c>
    </row>
    <row r="65" spans="1:10" ht="12">
      <c r="A65" t="s">
        <v>89</v>
      </c>
      <c r="I65" s="12">
        <v>-2</v>
      </c>
      <c r="J65" s="27">
        <v>0.3</v>
      </c>
    </row>
    <row r="66" spans="1:10" ht="12">
      <c r="A66" s="28" t="s">
        <v>90</v>
      </c>
      <c r="I66" s="12">
        <v>-1</v>
      </c>
      <c r="J66" s="27">
        <v>0.4</v>
      </c>
    </row>
    <row r="67" spans="9:10" ht="12">
      <c r="I67" s="12">
        <v>0</v>
      </c>
      <c r="J67" s="27">
        <v>0.5</v>
      </c>
    </row>
    <row r="68" spans="1:10" ht="12">
      <c r="A68" t="s">
        <v>91</v>
      </c>
      <c r="I68" s="12">
        <v>1</v>
      </c>
      <c r="J68" s="27">
        <v>0.6</v>
      </c>
    </row>
    <row r="69" spans="9:10" ht="12">
      <c r="I69" s="12">
        <v>2</v>
      </c>
      <c r="J69" s="27">
        <v>0.7</v>
      </c>
    </row>
    <row r="70" spans="1:10" ht="12">
      <c r="A70" t="s">
        <v>92</v>
      </c>
      <c r="I70" s="12">
        <v>3</v>
      </c>
      <c r="J70" s="27">
        <v>0.8</v>
      </c>
    </row>
    <row r="71" spans="1:10" ht="12">
      <c r="A71" t="s">
        <v>93</v>
      </c>
      <c r="I71" s="12">
        <v>4</v>
      </c>
      <c r="J71" s="27">
        <v>0.9</v>
      </c>
    </row>
    <row r="72" spans="1:10" ht="12">
      <c r="A72" t="s">
        <v>94</v>
      </c>
      <c r="I72" s="12">
        <v>5</v>
      </c>
      <c r="J72" s="27">
        <v>1</v>
      </c>
    </row>
    <row r="73" spans="1:10" ht="12">
      <c r="A73" t="s">
        <v>140</v>
      </c>
      <c r="I73" s="12">
        <v>6</v>
      </c>
      <c r="J73" s="27">
        <v>1.1</v>
      </c>
    </row>
    <row r="74" spans="1:10" ht="12">
      <c r="A74" t="s">
        <v>141</v>
      </c>
      <c r="I74" s="12">
        <v>7</v>
      </c>
      <c r="J74" s="27">
        <v>1.2</v>
      </c>
    </row>
  </sheetData>
  <printOptions/>
  <pageMargins left="0.5905511811023623" right="0.3937007874015748" top="0.3937007874015748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140625" defaultRowHeight="12"/>
  <cols>
    <col min="1" max="1" width="8.28125" style="0" customWidth="1"/>
    <col min="2" max="2" width="14.140625" style="0" customWidth="1"/>
    <col min="4" max="21" width="4.140625" style="0" customWidth="1"/>
    <col min="22" max="22" width="5.7109375" style="0" customWidth="1"/>
    <col min="23" max="23" width="5.421875" style="0" bestFit="1" customWidth="1"/>
    <col min="24" max="24" width="7.28125" style="0" bestFit="1" customWidth="1"/>
    <col min="25" max="28" width="5.421875" style="0" bestFit="1" customWidth="1"/>
    <col min="29" max="29" width="5.421875" style="0" customWidth="1"/>
    <col min="30" max="30" width="5.421875" style="0" bestFit="1" customWidth="1"/>
  </cols>
  <sheetData>
    <row r="1" spans="1:22" ht="12">
      <c r="A1" t="s">
        <v>11</v>
      </c>
      <c r="D1" t="s">
        <v>0</v>
      </c>
      <c r="M1" t="s">
        <v>26</v>
      </c>
      <c r="V1" t="s">
        <v>1</v>
      </c>
    </row>
    <row r="2" spans="4:30" ht="12"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U2" t="s">
        <v>10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</row>
    <row r="3" spans="1:30" ht="12">
      <c r="A3" t="s">
        <v>14</v>
      </c>
      <c r="D3" s="4">
        <f>INT(LOG(V3,1.2))</f>
        <v>16</v>
      </c>
      <c r="E3" s="4">
        <f aca="true" t="shared" si="0" ref="E3:L3">INT(LOG(W3,1.2))</f>
        <v>14</v>
      </c>
      <c r="F3" s="4">
        <f t="shared" si="0"/>
        <v>13</v>
      </c>
      <c r="G3" s="4">
        <f t="shared" si="0"/>
        <v>19</v>
      </c>
      <c r="H3" s="4">
        <f t="shared" si="0"/>
        <v>14</v>
      </c>
      <c r="I3" s="4">
        <f t="shared" si="0"/>
        <v>14</v>
      </c>
      <c r="J3" s="4">
        <f t="shared" si="0"/>
        <v>18</v>
      </c>
      <c r="K3" s="4">
        <f t="shared" si="0"/>
        <v>23</v>
      </c>
      <c r="L3" s="4">
        <f t="shared" si="0"/>
        <v>18</v>
      </c>
      <c r="M3" s="6"/>
      <c r="N3" s="6"/>
      <c r="O3" s="6"/>
      <c r="P3" s="6"/>
      <c r="Q3" s="6"/>
      <c r="R3" s="6"/>
      <c r="S3" s="6"/>
      <c r="T3" s="6"/>
      <c r="U3" s="6"/>
      <c r="V3" s="5">
        <f>V22</f>
        <v>19.699999999999996</v>
      </c>
      <c r="W3" s="5">
        <f aca="true" t="shared" si="1" ref="W3:AD3">W22</f>
        <v>13</v>
      </c>
      <c r="X3" s="5">
        <f t="shared" si="1"/>
        <v>11.6</v>
      </c>
      <c r="Y3" s="5">
        <f t="shared" si="1"/>
        <v>36.600000000000016</v>
      </c>
      <c r="Z3" s="5">
        <f t="shared" si="1"/>
        <v>13.799999999999997</v>
      </c>
      <c r="AA3" s="5">
        <f t="shared" si="1"/>
        <v>14.8</v>
      </c>
      <c r="AB3" s="5">
        <f t="shared" si="1"/>
        <v>31.299999999999997</v>
      </c>
      <c r="AC3" s="5">
        <f t="shared" si="1"/>
        <v>68.90000000000002</v>
      </c>
      <c r="AD3" s="5">
        <f t="shared" si="1"/>
        <v>28.799999999999997</v>
      </c>
    </row>
    <row r="4" spans="1:30" ht="12">
      <c r="A4" s="1" t="s">
        <v>36</v>
      </c>
      <c r="B4" s="1" t="s">
        <v>36</v>
      </c>
      <c r="C4" s="1" t="s">
        <v>36</v>
      </c>
      <c r="D4" s="1" t="s">
        <v>37</v>
      </c>
      <c r="E4" s="1"/>
      <c r="F4" s="1"/>
      <c r="G4" s="1"/>
      <c r="H4" s="1"/>
      <c r="I4" s="1"/>
      <c r="J4" s="1"/>
      <c r="K4" s="1"/>
      <c r="L4" s="1"/>
      <c r="M4" s="1" t="s">
        <v>133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">
      <c r="A5" t="s">
        <v>12</v>
      </c>
      <c r="C5" t="s">
        <v>23</v>
      </c>
      <c r="D5">
        <v>3</v>
      </c>
      <c r="E5">
        <v>0</v>
      </c>
      <c r="F5">
        <v>-1</v>
      </c>
      <c r="G5">
        <v>7</v>
      </c>
      <c r="H5">
        <v>0</v>
      </c>
      <c r="I5">
        <v>2</v>
      </c>
      <c r="J5">
        <v>6</v>
      </c>
      <c r="K5">
        <v>10</v>
      </c>
      <c r="L5">
        <v>6</v>
      </c>
      <c r="V5" s="2">
        <f aca="true" t="shared" si="2" ref="V5:V20">IF(ISBLANK(D5),0,ROUND((1.2^(D5+M5)),1))</f>
        <v>1.7</v>
      </c>
      <c r="W5" s="2">
        <f aca="true" t="shared" si="3" ref="W5:AD20">IF(ISBLANK(E5),0,ROUND((1.2^(E5+N5)),1))</f>
        <v>1</v>
      </c>
      <c r="X5" s="2">
        <f t="shared" si="3"/>
        <v>0.8</v>
      </c>
      <c r="Y5" s="2">
        <f t="shared" si="3"/>
        <v>3.6</v>
      </c>
      <c r="Z5" s="2">
        <f t="shared" si="3"/>
        <v>1</v>
      </c>
      <c r="AA5" s="2">
        <f t="shared" si="3"/>
        <v>1.4</v>
      </c>
      <c r="AB5" s="2">
        <f t="shared" si="3"/>
        <v>3</v>
      </c>
      <c r="AC5" s="2">
        <f t="shared" si="3"/>
        <v>6.2</v>
      </c>
      <c r="AD5" s="2">
        <f t="shared" si="3"/>
        <v>3</v>
      </c>
    </row>
    <row r="6" spans="1:30" ht="12">
      <c r="A6" t="s">
        <v>13</v>
      </c>
      <c r="C6" t="s">
        <v>23</v>
      </c>
      <c r="D6">
        <v>3</v>
      </c>
      <c r="E6">
        <v>0</v>
      </c>
      <c r="F6">
        <v>-1</v>
      </c>
      <c r="G6">
        <v>7</v>
      </c>
      <c r="H6">
        <v>0</v>
      </c>
      <c r="I6">
        <v>1</v>
      </c>
      <c r="J6">
        <v>6</v>
      </c>
      <c r="K6">
        <v>9</v>
      </c>
      <c r="L6">
        <v>6</v>
      </c>
      <c r="V6" s="2">
        <f t="shared" si="2"/>
        <v>1.7</v>
      </c>
      <c r="W6" s="2">
        <f t="shared" si="3"/>
        <v>1</v>
      </c>
      <c r="X6" s="2">
        <f t="shared" si="3"/>
        <v>0.8</v>
      </c>
      <c r="Y6" s="2">
        <f t="shared" si="3"/>
        <v>3.6</v>
      </c>
      <c r="Z6" s="2">
        <f t="shared" si="3"/>
        <v>1</v>
      </c>
      <c r="AA6" s="2">
        <f t="shared" si="3"/>
        <v>1.2</v>
      </c>
      <c r="AB6" s="2">
        <f t="shared" si="3"/>
        <v>3</v>
      </c>
      <c r="AC6" s="2">
        <f t="shared" si="3"/>
        <v>5.2</v>
      </c>
      <c r="AD6" s="2">
        <f t="shared" si="3"/>
        <v>3</v>
      </c>
    </row>
    <row r="7" spans="1:30" ht="12">
      <c r="A7" t="s">
        <v>15</v>
      </c>
      <c r="C7" t="s">
        <v>23</v>
      </c>
      <c r="D7">
        <v>3</v>
      </c>
      <c r="E7">
        <v>0</v>
      </c>
      <c r="F7">
        <v>0</v>
      </c>
      <c r="G7">
        <v>7</v>
      </c>
      <c r="H7">
        <v>0</v>
      </c>
      <c r="I7">
        <v>2</v>
      </c>
      <c r="J7">
        <v>6</v>
      </c>
      <c r="K7">
        <v>10</v>
      </c>
      <c r="L7">
        <v>6</v>
      </c>
      <c r="V7" s="2">
        <f t="shared" si="2"/>
        <v>1.7</v>
      </c>
      <c r="W7" s="2">
        <f t="shared" si="3"/>
        <v>1</v>
      </c>
      <c r="X7" s="2">
        <f t="shared" si="3"/>
        <v>1</v>
      </c>
      <c r="Y7" s="2">
        <f t="shared" si="3"/>
        <v>3.6</v>
      </c>
      <c r="Z7" s="2">
        <f t="shared" si="3"/>
        <v>1</v>
      </c>
      <c r="AA7" s="2">
        <f t="shared" si="3"/>
        <v>1.4</v>
      </c>
      <c r="AB7" s="2">
        <f t="shared" si="3"/>
        <v>3</v>
      </c>
      <c r="AC7" s="2">
        <f t="shared" si="3"/>
        <v>6.2</v>
      </c>
      <c r="AD7" s="2">
        <f t="shared" si="3"/>
        <v>3</v>
      </c>
    </row>
    <row r="8" spans="1:30" ht="12">
      <c r="A8" t="s">
        <v>16</v>
      </c>
      <c r="C8" t="s">
        <v>23</v>
      </c>
      <c r="D8">
        <v>3</v>
      </c>
      <c r="E8">
        <v>0</v>
      </c>
      <c r="F8">
        <v>-1</v>
      </c>
      <c r="G8">
        <v>7</v>
      </c>
      <c r="H8">
        <v>0</v>
      </c>
      <c r="I8">
        <v>1</v>
      </c>
      <c r="J8">
        <v>6</v>
      </c>
      <c r="K8">
        <v>15</v>
      </c>
      <c r="L8">
        <v>6</v>
      </c>
      <c r="V8" s="2">
        <f t="shared" si="2"/>
        <v>1.7</v>
      </c>
      <c r="W8" s="2">
        <f t="shared" si="3"/>
        <v>1</v>
      </c>
      <c r="X8" s="2">
        <f t="shared" si="3"/>
        <v>0.8</v>
      </c>
      <c r="Y8" s="2">
        <f t="shared" si="3"/>
        <v>3.6</v>
      </c>
      <c r="Z8" s="2">
        <f t="shared" si="3"/>
        <v>1</v>
      </c>
      <c r="AA8" s="2">
        <f t="shared" si="3"/>
        <v>1.2</v>
      </c>
      <c r="AB8" s="2">
        <f t="shared" si="3"/>
        <v>3</v>
      </c>
      <c r="AC8" s="2">
        <f t="shared" si="3"/>
        <v>15.4</v>
      </c>
      <c r="AD8" s="2">
        <f t="shared" si="3"/>
        <v>3</v>
      </c>
    </row>
    <row r="9" spans="1:30" ht="12">
      <c r="A9" t="s">
        <v>17</v>
      </c>
      <c r="C9" t="s">
        <v>23</v>
      </c>
      <c r="D9">
        <v>3</v>
      </c>
      <c r="E9">
        <v>0</v>
      </c>
      <c r="F9">
        <v>0</v>
      </c>
      <c r="G9">
        <v>7</v>
      </c>
      <c r="H9">
        <v>0</v>
      </c>
      <c r="I9">
        <v>1</v>
      </c>
      <c r="J9">
        <v>6</v>
      </c>
      <c r="K9">
        <v>10</v>
      </c>
      <c r="L9">
        <v>6</v>
      </c>
      <c r="V9" s="2">
        <f t="shared" si="2"/>
        <v>1.7</v>
      </c>
      <c r="W9" s="2">
        <f t="shared" si="3"/>
        <v>1</v>
      </c>
      <c r="X9" s="2">
        <f t="shared" si="3"/>
        <v>1</v>
      </c>
      <c r="Y9" s="2">
        <f t="shared" si="3"/>
        <v>3.6</v>
      </c>
      <c r="Z9" s="2">
        <f t="shared" si="3"/>
        <v>1</v>
      </c>
      <c r="AA9" s="2">
        <f t="shared" si="3"/>
        <v>1.2</v>
      </c>
      <c r="AB9" s="2">
        <f t="shared" si="3"/>
        <v>3</v>
      </c>
      <c r="AC9" s="2">
        <f t="shared" si="3"/>
        <v>6.2</v>
      </c>
      <c r="AD9" s="2">
        <f t="shared" si="3"/>
        <v>3</v>
      </c>
    </row>
    <row r="10" spans="1:30" ht="12">
      <c r="A10" t="s">
        <v>18</v>
      </c>
      <c r="C10" t="s">
        <v>23</v>
      </c>
      <c r="D10">
        <v>3</v>
      </c>
      <c r="E10">
        <v>0</v>
      </c>
      <c r="F10">
        <v>-1</v>
      </c>
      <c r="G10">
        <v>7</v>
      </c>
      <c r="H10">
        <v>0</v>
      </c>
      <c r="I10">
        <v>2</v>
      </c>
      <c r="J10">
        <v>6</v>
      </c>
      <c r="K10">
        <v>10</v>
      </c>
      <c r="L10">
        <v>7</v>
      </c>
      <c r="V10" s="2">
        <f t="shared" si="2"/>
        <v>1.7</v>
      </c>
      <c r="W10" s="2">
        <f t="shared" si="3"/>
        <v>1</v>
      </c>
      <c r="X10" s="2">
        <f t="shared" si="3"/>
        <v>0.8</v>
      </c>
      <c r="Y10" s="2">
        <f t="shared" si="3"/>
        <v>3.6</v>
      </c>
      <c r="Z10" s="2">
        <f t="shared" si="3"/>
        <v>1</v>
      </c>
      <c r="AA10" s="2">
        <f t="shared" si="3"/>
        <v>1.4</v>
      </c>
      <c r="AB10" s="2">
        <f t="shared" si="3"/>
        <v>3</v>
      </c>
      <c r="AC10" s="2">
        <f t="shared" si="3"/>
        <v>6.2</v>
      </c>
      <c r="AD10" s="2">
        <f t="shared" si="3"/>
        <v>3.6</v>
      </c>
    </row>
    <row r="11" spans="1:30" ht="12">
      <c r="A11" t="s">
        <v>19</v>
      </c>
      <c r="C11" t="s">
        <v>23</v>
      </c>
      <c r="D11">
        <v>3</v>
      </c>
      <c r="E11">
        <v>0</v>
      </c>
      <c r="F11">
        <v>-1</v>
      </c>
      <c r="G11">
        <v>7</v>
      </c>
      <c r="H11">
        <v>0</v>
      </c>
      <c r="I11">
        <v>1</v>
      </c>
      <c r="J11">
        <v>6</v>
      </c>
      <c r="K11">
        <v>10</v>
      </c>
      <c r="L11">
        <v>6</v>
      </c>
      <c r="V11" s="2">
        <f t="shared" si="2"/>
        <v>1.7</v>
      </c>
      <c r="W11" s="2">
        <f t="shared" si="3"/>
        <v>1</v>
      </c>
      <c r="X11" s="2">
        <f t="shared" si="3"/>
        <v>0.8</v>
      </c>
      <c r="Y11" s="2">
        <f t="shared" si="3"/>
        <v>3.6</v>
      </c>
      <c r="Z11" s="2">
        <f t="shared" si="3"/>
        <v>1</v>
      </c>
      <c r="AA11" s="2">
        <f t="shared" si="3"/>
        <v>1.2</v>
      </c>
      <c r="AB11" s="2">
        <f t="shared" si="3"/>
        <v>3</v>
      </c>
      <c r="AC11" s="2">
        <f t="shared" si="3"/>
        <v>6.2</v>
      </c>
      <c r="AD11" s="2">
        <f t="shared" si="3"/>
        <v>3</v>
      </c>
    </row>
    <row r="12" spans="1:30" ht="12">
      <c r="A12" t="s">
        <v>20</v>
      </c>
      <c r="C12" t="s">
        <v>23</v>
      </c>
      <c r="D12">
        <v>3</v>
      </c>
      <c r="E12">
        <v>0</v>
      </c>
      <c r="F12">
        <v>-1</v>
      </c>
      <c r="G12">
        <v>7</v>
      </c>
      <c r="H12">
        <v>0</v>
      </c>
      <c r="I12">
        <v>1</v>
      </c>
      <c r="J12">
        <v>6</v>
      </c>
      <c r="K12">
        <v>10</v>
      </c>
      <c r="L12">
        <v>6</v>
      </c>
      <c r="V12" s="2">
        <f t="shared" si="2"/>
        <v>1.7</v>
      </c>
      <c r="W12" s="2">
        <f t="shared" si="3"/>
        <v>1</v>
      </c>
      <c r="X12" s="2">
        <f t="shared" si="3"/>
        <v>0.8</v>
      </c>
      <c r="Y12" s="2">
        <f t="shared" si="3"/>
        <v>3.6</v>
      </c>
      <c r="Z12" s="2">
        <f t="shared" si="3"/>
        <v>1</v>
      </c>
      <c r="AA12" s="2">
        <f t="shared" si="3"/>
        <v>1.2</v>
      </c>
      <c r="AB12" s="2">
        <f t="shared" si="3"/>
        <v>3</v>
      </c>
      <c r="AC12" s="2">
        <f t="shared" si="3"/>
        <v>6.2</v>
      </c>
      <c r="AD12" s="2">
        <f t="shared" si="3"/>
        <v>3</v>
      </c>
    </row>
    <row r="13" spans="1:30" ht="12">
      <c r="A13" t="s">
        <v>21</v>
      </c>
      <c r="C13" t="s">
        <v>24</v>
      </c>
      <c r="D13">
        <v>4</v>
      </c>
      <c r="E13">
        <v>0</v>
      </c>
      <c r="F13">
        <v>-1</v>
      </c>
      <c r="G13">
        <v>6</v>
      </c>
      <c r="H13">
        <v>0</v>
      </c>
      <c r="I13">
        <v>2</v>
      </c>
      <c r="J13">
        <v>5</v>
      </c>
      <c r="K13">
        <v>8</v>
      </c>
      <c r="L13">
        <v>2</v>
      </c>
      <c r="V13" s="2">
        <f t="shared" si="2"/>
        <v>2.1</v>
      </c>
      <c r="W13" s="2">
        <f t="shared" si="3"/>
        <v>1</v>
      </c>
      <c r="X13" s="2">
        <f t="shared" si="3"/>
        <v>0.8</v>
      </c>
      <c r="Y13" s="2">
        <f t="shared" si="3"/>
        <v>3</v>
      </c>
      <c r="Z13" s="2">
        <f t="shared" si="3"/>
        <v>1</v>
      </c>
      <c r="AA13" s="2">
        <f t="shared" si="3"/>
        <v>1.4</v>
      </c>
      <c r="AB13" s="2">
        <f t="shared" si="3"/>
        <v>2.5</v>
      </c>
      <c r="AC13" s="2">
        <f t="shared" si="3"/>
        <v>4.3</v>
      </c>
      <c r="AD13" s="2">
        <f t="shared" si="3"/>
        <v>1.4</v>
      </c>
    </row>
    <row r="14" spans="22:30" ht="12">
      <c r="V14" s="2">
        <f t="shared" si="2"/>
        <v>0</v>
      </c>
      <c r="W14" s="2">
        <f t="shared" si="3"/>
        <v>0</v>
      </c>
      <c r="X14" s="2">
        <f t="shared" si="3"/>
        <v>0</v>
      </c>
      <c r="Y14" s="2">
        <f t="shared" si="3"/>
        <v>0</v>
      </c>
      <c r="Z14" s="2">
        <f t="shared" si="3"/>
        <v>0</v>
      </c>
      <c r="AA14" s="2">
        <f t="shared" si="3"/>
        <v>0</v>
      </c>
      <c r="AB14" s="2">
        <f t="shared" si="3"/>
        <v>0</v>
      </c>
      <c r="AC14" s="2">
        <f t="shared" si="3"/>
        <v>0</v>
      </c>
      <c r="AD14" s="2">
        <f t="shared" si="3"/>
        <v>0</v>
      </c>
    </row>
    <row r="15" spans="1:30" ht="12">
      <c r="A15" t="s">
        <v>22</v>
      </c>
      <c r="C15" t="s">
        <v>25</v>
      </c>
      <c r="D15">
        <v>0</v>
      </c>
      <c r="E15">
        <v>0</v>
      </c>
      <c r="F15">
        <v>0</v>
      </c>
      <c r="G15">
        <v>1</v>
      </c>
      <c r="H15">
        <v>1</v>
      </c>
      <c r="I15">
        <v>-1</v>
      </c>
      <c r="J15">
        <v>1</v>
      </c>
      <c r="K15">
        <v>3</v>
      </c>
      <c r="L15">
        <v>-2</v>
      </c>
      <c r="V15" s="2">
        <f t="shared" si="2"/>
        <v>1</v>
      </c>
      <c r="W15" s="2">
        <f t="shared" si="3"/>
        <v>1</v>
      </c>
      <c r="X15" s="2">
        <f t="shared" si="3"/>
        <v>1</v>
      </c>
      <c r="Y15" s="2">
        <f t="shared" si="3"/>
        <v>1.2</v>
      </c>
      <c r="Z15" s="2">
        <f t="shared" si="3"/>
        <v>1.2</v>
      </c>
      <c r="AA15" s="2">
        <f t="shared" si="3"/>
        <v>0.8</v>
      </c>
      <c r="AB15" s="2">
        <f t="shared" si="3"/>
        <v>1.2</v>
      </c>
      <c r="AC15" s="2">
        <f t="shared" si="3"/>
        <v>1.7</v>
      </c>
      <c r="AD15" s="2">
        <f t="shared" si="3"/>
        <v>0.7</v>
      </c>
    </row>
    <row r="16" spans="1:30" ht="12">
      <c r="A16" t="s">
        <v>22</v>
      </c>
      <c r="C16" t="s">
        <v>25</v>
      </c>
      <c r="D16">
        <v>0</v>
      </c>
      <c r="E16">
        <v>0</v>
      </c>
      <c r="F16">
        <v>0</v>
      </c>
      <c r="G16">
        <v>1</v>
      </c>
      <c r="H16">
        <v>1</v>
      </c>
      <c r="I16">
        <v>-1</v>
      </c>
      <c r="J16">
        <v>1</v>
      </c>
      <c r="K16">
        <v>3</v>
      </c>
      <c r="L16">
        <v>-2</v>
      </c>
      <c r="V16" s="2">
        <f t="shared" si="2"/>
        <v>1</v>
      </c>
      <c r="W16" s="2">
        <f t="shared" si="3"/>
        <v>1</v>
      </c>
      <c r="X16" s="2">
        <f t="shared" si="3"/>
        <v>1</v>
      </c>
      <c r="Y16" s="2">
        <f t="shared" si="3"/>
        <v>1.2</v>
      </c>
      <c r="Z16" s="2">
        <f t="shared" si="3"/>
        <v>1.2</v>
      </c>
      <c r="AA16" s="2">
        <f t="shared" si="3"/>
        <v>0.8</v>
      </c>
      <c r="AB16" s="2">
        <f t="shared" si="3"/>
        <v>1.2</v>
      </c>
      <c r="AC16" s="2">
        <f t="shared" si="3"/>
        <v>1.7</v>
      </c>
      <c r="AD16" s="2">
        <f t="shared" si="3"/>
        <v>0.7</v>
      </c>
    </row>
    <row r="17" spans="1:30" ht="12">
      <c r="A17" t="s">
        <v>22</v>
      </c>
      <c r="C17" t="s">
        <v>25</v>
      </c>
      <c r="D17">
        <v>0</v>
      </c>
      <c r="E17">
        <v>0</v>
      </c>
      <c r="F17">
        <v>0</v>
      </c>
      <c r="G17">
        <v>1</v>
      </c>
      <c r="H17">
        <v>1</v>
      </c>
      <c r="I17">
        <v>-1</v>
      </c>
      <c r="J17">
        <v>1</v>
      </c>
      <c r="K17">
        <v>3</v>
      </c>
      <c r="L17">
        <v>-2</v>
      </c>
      <c r="V17" s="2">
        <f t="shared" si="2"/>
        <v>1</v>
      </c>
      <c r="W17" s="2">
        <f t="shared" si="3"/>
        <v>1</v>
      </c>
      <c r="X17" s="2">
        <f t="shared" si="3"/>
        <v>1</v>
      </c>
      <c r="Y17" s="2">
        <f t="shared" si="3"/>
        <v>1.2</v>
      </c>
      <c r="Z17" s="2">
        <f t="shared" si="3"/>
        <v>1.2</v>
      </c>
      <c r="AA17" s="2">
        <f t="shared" si="3"/>
        <v>0.8</v>
      </c>
      <c r="AB17" s="2">
        <f t="shared" si="3"/>
        <v>1.2</v>
      </c>
      <c r="AC17" s="2">
        <f t="shared" si="3"/>
        <v>1.7</v>
      </c>
      <c r="AD17" s="2">
        <f t="shared" si="3"/>
        <v>0.7</v>
      </c>
    </row>
    <row r="18" spans="1:30" ht="12">
      <c r="A18" t="s">
        <v>22</v>
      </c>
      <c r="C18" t="s">
        <v>25</v>
      </c>
      <c r="D18">
        <v>0</v>
      </c>
      <c r="E18">
        <v>0</v>
      </c>
      <c r="F18">
        <v>0</v>
      </c>
      <c r="G18">
        <v>1</v>
      </c>
      <c r="H18">
        <v>1</v>
      </c>
      <c r="I18">
        <v>-1</v>
      </c>
      <c r="J18">
        <v>1</v>
      </c>
      <c r="K18">
        <v>3</v>
      </c>
      <c r="L18">
        <v>-2</v>
      </c>
      <c r="V18" s="2">
        <f t="shared" si="2"/>
        <v>1</v>
      </c>
      <c r="W18" s="2">
        <f t="shared" si="3"/>
        <v>1</v>
      </c>
      <c r="X18" s="2">
        <f t="shared" si="3"/>
        <v>1</v>
      </c>
      <c r="Y18" s="2">
        <f t="shared" si="3"/>
        <v>1.2</v>
      </c>
      <c r="Z18" s="2">
        <f t="shared" si="3"/>
        <v>1.2</v>
      </c>
      <c r="AA18" s="2">
        <f t="shared" si="3"/>
        <v>0.8</v>
      </c>
      <c r="AB18" s="2">
        <f t="shared" si="3"/>
        <v>1.2</v>
      </c>
      <c r="AC18" s="2">
        <f t="shared" si="3"/>
        <v>1.7</v>
      </c>
      <c r="AD18" s="2">
        <f t="shared" si="3"/>
        <v>0.7</v>
      </c>
    </row>
    <row r="19" spans="22:30" ht="12">
      <c r="V19" s="2">
        <f t="shared" si="2"/>
        <v>0</v>
      </c>
      <c r="W19" s="2">
        <f t="shared" si="3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</row>
    <row r="20" spans="22:30" ht="12">
      <c r="V20" s="2">
        <f t="shared" si="2"/>
        <v>0</v>
      </c>
      <c r="W20" s="2">
        <f t="shared" si="3"/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</row>
    <row r="21" spans="1:30" s="3" customFormat="1" ht="12">
      <c r="A21" s="1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2:30" ht="12">
      <c r="V22" s="2">
        <f>SUM(V4:V21)</f>
        <v>19.699999999999996</v>
      </c>
      <c r="W22" s="2">
        <f aca="true" t="shared" si="4" ref="W22:AD22">SUM(W4:W21)</f>
        <v>13</v>
      </c>
      <c r="X22" s="2">
        <f t="shared" si="4"/>
        <v>11.6</v>
      </c>
      <c r="Y22" s="2">
        <f t="shared" si="4"/>
        <v>36.600000000000016</v>
      </c>
      <c r="Z22" s="2">
        <f t="shared" si="4"/>
        <v>13.799999999999997</v>
      </c>
      <c r="AA22" s="2">
        <f t="shared" si="4"/>
        <v>14.8</v>
      </c>
      <c r="AB22" s="2">
        <f t="shared" si="4"/>
        <v>31.299999999999997</v>
      </c>
      <c r="AC22" s="2">
        <f t="shared" si="4"/>
        <v>68.90000000000002</v>
      </c>
      <c r="AD22" s="2">
        <f t="shared" si="4"/>
        <v>28.799999999999997</v>
      </c>
    </row>
    <row r="24" spans="1:3" ht="12">
      <c r="A24" t="s">
        <v>33</v>
      </c>
      <c r="C24" s="4">
        <f>INT((C25+C26)/2)</f>
        <v>14</v>
      </c>
    </row>
    <row r="25" spans="1:3" ht="12">
      <c r="A25" t="s">
        <v>34</v>
      </c>
      <c r="B25" s="12" t="s">
        <v>6</v>
      </c>
      <c r="C25" s="2">
        <f>HLOOKUP(B25,$D$2:$L$3,2,FALSE)</f>
        <v>14</v>
      </c>
    </row>
    <row r="26" spans="1:3" ht="12">
      <c r="A26" t="s">
        <v>35</v>
      </c>
      <c r="B26" s="12" t="s">
        <v>40</v>
      </c>
      <c r="C26" s="2">
        <f>HLOOKUP(B26,$D$2:$L$3,2,FALSE)</f>
        <v>14</v>
      </c>
    </row>
    <row r="27" ht="12">
      <c r="B27" t="s">
        <v>132</v>
      </c>
    </row>
    <row r="28" spans="1:3" ht="12">
      <c r="A28" t="s">
        <v>31</v>
      </c>
      <c r="C28" s="4">
        <f>INT((D3+F3)/2)</f>
        <v>14</v>
      </c>
    </row>
    <row r="29" ht="12">
      <c r="A29" t="s">
        <v>29</v>
      </c>
    </row>
    <row r="30" spans="1:3" ht="12">
      <c r="A30" t="s">
        <v>32</v>
      </c>
      <c r="C30" s="4">
        <f>INT((K3+I3)/2)</f>
        <v>18</v>
      </c>
    </row>
    <row r="31" ht="12">
      <c r="A31" t="s">
        <v>27</v>
      </c>
    </row>
  </sheetData>
  <dataValidations count="1">
    <dataValidation type="list" allowBlank="1" showInputMessage="1" showErrorMessage="1" sqref="B25:B26">
      <formula1>$D$2:$L$2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5" sqref="V5"/>
    </sheetView>
  </sheetViews>
  <sheetFormatPr defaultColWidth="9.140625" defaultRowHeight="12"/>
  <cols>
    <col min="1" max="1" width="8.28125" style="0" customWidth="1"/>
    <col min="2" max="2" width="14.140625" style="0" customWidth="1"/>
    <col min="4" max="21" width="4.140625" style="0" customWidth="1"/>
    <col min="22" max="22" width="5.7109375" style="0" customWidth="1"/>
    <col min="23" max="23" width="5.421875" style="0" bestFit="1" customWidth="1"/>
    <col min="24" max="24" width="7.28125" style="0" bestFit="1" customWidth="1"/>
    <col min="25" max="28" width="5.421875" style="0" bestFit="1" customWidth="1"/>
    <col min="29" max="29" width="5.421875" style="0" customWidth="1"/>
    <col min="30" max="30" width="5.421875" style="0" bestFit="1" customWidth="1"/>
  </cols>
  <sheetData>
    <row r="1" spans="1:22" ht="12">
      <c r="A1" t="s">
        <v>11</v>
      </c>
      <c r="D1" t="s">
        <v>0</v>
      </c>
      <c r="M1" t="s">
        <v>26</v>
      </c>
      <c r="V1" t="s">
        <v>28</v>
      </c>
    </row>
    <row r="2" spans="4:30" ht="12"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U2" t="s">
        <v>10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</row>
    <row r="3" spans="1:30" ht="12">
      <c r="A3" t="s">
        <v>14</v>
      </c>
      <c r="D3" s="4">
        <f aca="true" t="shared" si="0" ref="D3:L3">INT(LOG(V3,1.2))</f>
        <v>14</v>
      </c>
      <c r="E3" s="4">
        <f t="shared" si="0"/>
        <v>11</v>
      </c>
      <c r="F3" s="4">
        <f t="shared" si="0"/>
        <v>10</v>
      </c>
      <c r="G3" s="4">
        <f t="shared" si="0"/>
        <v>18</v>
      </c>
      <c r="H3" s="4">
        <f t="shared" si="0"/>
        <v>11</v>
      </c>
      <c r="I3" s="4">
        <f t="shared" si="0"/>
        <v>12</v>
      </c>
      <c r="J3" s="4">
        <f t="shared" si="0"/>
        <v>17</v>
      </c>
      <c r="K3" s="4">
        <f t="shared" si="0"/>
        <v>22</v>
      </c>
      <c r="L3" s="4">
        <f t="shared" si="0"/>
        <v>17</v>
      </c>
      <c r="M3" s="6"/>
      <c r="N3" s="6"/>
      <c r="O3" s="6"/>
      <c r="P3" s="6"/>
      <c r="Q3" s="6"/>
      <c r="R3" s="6"/>
      <c r="S3" s="6"/>
      <c r="T3" s="6"/>
      <c r="U3" s="6"/>
      <c r="V3" s="5">
        <f aca="true" t="shared" si="1" ref="V3:AD3">V16</f>
        <v>13.999999999999998</v>
      </c>
      <c r="W3" s="5">
        <f t="shared" si="1"/>
        <v>8</v>
      </c>
      <c r="X3" s="5">
        <f t="shared" si="1"/>
        <v>6.8</v>
      </c>
      <c r="Y3" s="5">
        <f t="shared" si="1"/>
        <v>28.200000000000003</v>
      </c>
      <c r="Z3" s="5">
        <f t="shared" si="1"/>
        <v>8</v>
      </c>
      <c r="AA3" s="5">
        <f t="shared" si="1"/>
        <v>10.200000000000001</v>
      </c>
      <c r="AB3" s="5">
        <f t="shared" si="1"/>
        <v>23.5</v>
      </c>
      <c r="AC3" s="5">
        <f t="shared" si="1"/>
        <v>55.900000000000006</v>
      </c>
      <c r="AD3" s="5">
        <f t="shared" si="1"/>
        <v>23</v>
      </c>
    </row>
    <row r="4" spans="1:30" ht="12">
      <c r="A4" s="1" t="s">
        <v>126</v>
      </c>
      <c r="B4" s="1" t="s">
        <v>126</v>
      </c>
      <c r="C4" s="1" t="s">
        <v>126</v>
      </c>
      <c r="D4" s="1" t="s">
        <v>37</v>
      </c>
      <c r="E4" s="1"/>
      <c r="F4" s="1"/>
      <c r="G4" s="1"/>
      <c r="H4" s="1"/>
      <c r="I4" s="1"/>
      <c r="J4" s="1"/>
      <c r="K4" s="1"/>
      <c r="L4" s="1"/>
      <c r="M4" s="1" t="s">
        <v>133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">
      <c r="A5" t="s">
        <v>13</v>
      </c>
      <c r="C5" t="s">
        <v>23</v>
      </c>
      <c r="D5">
        <v>3</v>
      </c>
      <c r="E5">
        <v>0</v>
      </c>
      <c r="F5">
        <v>-1</v>
      </c>
      <c r="G5">
        <v>7</v>
      </c>
      <c r="H5">
        <v>0</v>
      </c>
      <c r="I5">
        <v>1</v>
      </c>
      <c r="J5">
        <v>6</v>
      </c>
      <c r="K5">
        <v>9</v>
      </c>
      <c r="L5">
        <v>6</v>
      </c>
      <c r="V5" s="2">
        <f>IF(ISBLANK(D5),0,ROUND((1.2^(D5+M5)),1))</f>
        <v>1.7</v>
      </c>
      <c r="W5" s="2">
        <f aca="true" t="shared" si="2" ref="W5:AD5">IF(ISBLANK(E5),0,ROUND((1.2^(E5+N5)),1))</f>
        <v>1</v>
      </c>
      <c r="X5" s="2">
        <f t="shared" si="2"/>
        <v>0.8</v>
      </c>
      <c r="Y5" s="2">
        <f t="shared" si="2"/>
        <v>3.6</v>
      </c>
      <c r="Z5" s="2">
        <f t="shared" si="2"/>
        <v>1</v>
      </c>
      <c r="AA5" s="2">
        <f t="shared" si="2"/>
        <v>1.2</v>
      </c>
      <c r="AB5" s="2">
        <f t="shared" si="2"/>
        <v>3</v>
      </c>
      <c r="AC5" s="2">
        <f t="shared" si="2"/>
        <v>5.2</v>
      </c>
      <c r="AD5" s="2">
        <f t="shared" si="2"/>
        <v>3</v>
      </c>
    </row>
    <row r="6" spans="1:30" ht="12">
      <c r="A6" t="s">
        <v>15</v>
      </c>
      <c r="C6" t="s">
        <v>23</v>
      </c>
      <c r="D6">
        <v>3</v>
      </c>
      <c r="E6">
        <v>0</v>
      </c>
      <c r="F6">
        <v>0</v>
      </c>
      <c r="G6">
        <v>7</v>
      </c>
      <c r="H6">
        <v>0</v>
      </c>
      <c r="I6">
        <v>2</v>
      </c>
      <c r="J6">
        <v>6</v>
      </c>
      <c r="K6">
        <v>10</v>
      </c>
      <c r="L6">
        <v>6</v>
      </c>
      <c r="V6" s="2">
        <f aca="true" t="shared" si="3" ref="V6:V14">IF(ISBLANK(D6),0,ROUND((1.2^(D6+M6)),1))</f>
        <v>1.7</v>
      </c>
      <c r="W6" s="2">
        <f aca="true" t="shared" si="4" ref="W6:W14">IF(ISBLANK(E6),0,ROUND((1.2^(E6+N6)),1))</f>
        <v>1</v>
      </c>
      <c r="X6" s="2">
        <f aca="true" t="shared" si="5" ref="X6:X14">IF(ISBLANK(F6),0,ROUND((1.2^(F6+O6)),1))</f>
        <v>1</v>
      </c>
      <c r="Y6" s="2">
        <f aca="true" t="shared" si="6" ref="Y6:Y14">IF(ISBLANK(G6),0,ROUND((1.2^(G6+P6)),1))</f>
        <v>3.6</v>
      </c>
      <c r="Z6" s="2">
        <f aca="true" t="shared" si="7" ref="Z6:Z14">IF(ISBLANK(H6),0,ROUND((1.2^(H6+Q6)),1))</f>
        <v>1</v>
      </c>
      <c r="AA6" s="2">
        <f aca="true" t="shared" si="8" ref="AA6:AA14">IF(ISBLANK(I6),0,ROUND((1.2^(I6+R6)),1))</f>
        <v>1.4</v>
      </c>
      <c r="AB6" s="2">
        <f aca="true" t="shared" si="9" ref="AB6:AB14">IF(ISBLANK(J6),0,ROUND((1.2^(J6+S6)),1))</f>
        <v>3</v>
      </c>
      <c r="AC6" s="2">
        <f aca="true" t="shared" si="10" ref="AC6:AC14">IF(ISBLANK(K6),0,ROUND((1.2^(K6+T6)),1))</f>
        <v>6.2</v>
      </c>
      <c r="AD6" s="2">
        <f aca="true" t="shared" si="11" ref="AD6:AD14">IF(ISBLANK(L6),0,ROUND((1.2^(L6+U6)),1))</f>
        <v>3</v>
      </c>
    </row>
    <row r="7" spans="1:30" ht="12">
      <c r="A7" t="s">
        <v>16</v>
      </c>
      <c r="C7" t="s">
        <v>23</v>
      </c>
      <c r="D7">
        <v>3</v>
      </c>
      <c r="E7">
        <v>0</v>
      </c>
      <c r="F7">
        <v>-1</v>
      </c>
      <c r="G7">
        <v>7</v>
      </c>
      <c r="H7">
        <v>0</v>
      </c>
      <c r="I7">
        <v>1</v>
      </c>
      <c r="J7">
        <v>6</v>
      </c>
      <c r="K7">
        <v>15</v>
      </c>
      <c r="L7">
        <v>6</v>
      </c>
      <c r="V7" s="2">
        <f t="shared" si="3"/>
        <v>1.7</v>
      </c>
      <c r="W7" s="2">
        <f t="shared" si="4"/>
        <v>1</v>
      </c>
      <c r="X7" s="2">
        <f t="shared" si="5"/>
        <v>0.8</v>
      </c>
      <c r="Y7" s="2">
        <f t="shared" si="6"/>
        <v>3.6</v>
      </c>
      <c r="Z7" s="2">
        <f t="shared" si="7"/>
        <v>1</v>
      </c>
      <c r="AA7" s="2">
        <f t="shared" si="8"/>
        <v>1.2</v>
      </c>
      <c r="AB7" s="2">
        <f t="shared" si="9"/>
        <v>3</v>
      </c>
      <c r="AC7" s="2">
        <f t="shared" si="10"/>
        <v>15.4</v>
      </c>
      <c r="AD7" s="2">
        <f t="shared" si="11"/>
        <v>3</v>
      </c>
    </row>
    <row r="8" spans="1:30" ht="12">
      <c r="A8" t="s">
        <v>17</v>
      </c>
      <c r="C8" t="s">
        <v>23</v>
      </c>
      <c r="D8">
        <v>3</v>
      </c>
      <c r="E8">
        <v>0</v>
      </c>
      <c r="F8">
        <v>0</v>
      </c>
      <c r="G8">
        <v>7</v>
      </c>
      <c r="H8">
        <v>0</v>
      </c>
      <c r="I8">
        <v>1</v>
      </c>
      <c r="J8">
        <v>6</v>
      </c>
      <c r="K8">
        <v>10</v>
      </c>
      <c r="L8">
        <v>6</v>
      </c>
      <c r="V8" s="2">
        <f t="shared" si="3"/>
        <v>1.7</v>
      </c>
      <c r="W8" s="2">
        <f t="shared" si="4"/>
        <v>1</v>
      </c>
      <c r="X8" s="2">
        <f t="shared" si="5"/>
        <v>1</v>
      </c>
      <c r="Y8" s="2">
        <f t="shared" si="6"/>
        <v>3.6</v>
      </c>
      <c r="Z8" s="2">
        <f t="shared" si="7"/>
        <v>1</v>
      </c>
      <c r="AA8" s="2">
        <f t="shared" si="8"/>
        <v>1.2</v>
      </c>
      <c r="AB8" s="2">
        <f t="shared" si="9"/>
        <v>3</v>
      </c>
      <c r="AC8" s="2">
        <f t="shared" si="10"/>
        <v>6.2</v>
      </c>
      <c r="AD8" s="2">
        <f t="shared" si="11"/>
        <v>3</v>
      </c>
    </row>
    <row r="9" spans="1:30" ht="12">
      <c r="A9" t="s">
        <v>18</v>
      </c>
      <c r="C9" t="s">
        <v>23</v>
      </c>
      <c r="D9">
        <v>3</v>
      </c>
      <c r="E9">
        <v>0</v>
      </c>
      <c r="F9">
        <v>-1</v>
      </c>
      <c r="G9">
        <v>7</v>
      </c>
      <c r="H9">
        <v>0</v>
      </c>
      <c r="I9">
        <v>2</v>
      </c>
      <c r="J9">
        <v>6</v>
      </c>
      <c r="K9">
        <v>10</v>
      </c>
      <c r="L9">
        <v>7</v>
      </c>
      <c r="V9" s="2">
        <f t="shared" si="3"/>
        <v>1.7</v>
      </c>
      <c r="W9" s="2">
        <f t="shared" si="4"/>
        <v>1</v>
      </c>
      <c r="X9" s="2">
        <f t="shared" si="5"/>
        <v>0.8</v>
      </c>
      <c r="Y9" s="2">
        <f t="shared" si="6"/>
        <v>3.6</v>
      </c>
      <c r="Z9" s="2">
        <f t="shared" si="7"/>
        <v>1</v>
      </c>
      <c r="AA9" s="2">
        <f t="shared" si="8"/>
        <v>1.4</v>
      </c>
      <c r="AB9" s="2">
        <f t="shared" si="9"/>
        <v>3</v>
      </c>
      <c r="AC9" s="2">
        <f t="shared" si="10"/>
        <v>6.2</v>
      </c>
      <c r="AD9" s="2">
        <f t="shared" si="11"/>
        <v>3.6</v>
      </c>
    </row>
    <row r="10" spans="1:30" ht="12">
      <c r="A10" t="s">
        <v>19</v>
      </c>
      <c r="C10" t="s">
        <v>23</v>
      </c>
      <c r="D10">
        <v>3</v>
      </c>
      <c r="E10">
        <v>0</v>
      </c>
      <c r="F10">
        <v>-1</v>
      </c>
      <c r="G10">
        <v>7</v>
      </c>
      <c r="H10">
        <v>0</v>
      </c>
      <c r="I10">
        <v>1</v>
      </c>
      <c r="J10">
        <v>6</v>
      </c>
      <c r="K10">
        <v>10</v>
      </c>
      <c r="L10">
        <v>6</v>
      </c>
      <c r="V10" s="2">
        <f t="shared" si="3"/>
        <v>1.7</v>
      </c>
      <c r="W10" s="2">
        <f t="shared" si="4"/>
        <v>1</v>
      </c>
      <c r="X10" s="2">
        <f t="shared" si="5"/>
        <v>0.8</v>
      </c>
      <c r="Y10" s="2">
        <f t="shared" si="6"/>
        <v>3.6</v>
      </c>
      <c r="Z10" s="2">
        <f t="shared" si="7"/>
        <v>1</v>
      </c>
      <c r="AA10" s="2">
        <f t="shared" si="8"/>
        <v>1.2</v>
      </c>
      <c r="AB10" s="2">
        <f t="shared" si="9"/>
        <v>3</v>
      </c>
      <c r="AC10" s="2">
        <f t="shared" si="10"/>
        <v>6.2</v>
      </c>
      <c r="AD10" s="2">
        <f t="shared" si="11"/>
        <v>3</v>
      </c>
    </row>
    <row r="11" spans="1:30" ht="12">
      <c r="A11" t="s">
        <v>20</v>
      </c>
      <c r="C11" t="s">
        <v>23</v>
      </c>
      <c r="D11">
        <v>3</v>
      </c>
      <c r="E11">
        <v>0</v>
      </c>
      <c r="F11">
        <v>-1</v>
      </c>
      <c r="G11">
        <v>7</v>
      </c>
      <c r="H11">
        <v>0</v>
      </c>
      <c r="I11">
        <v>1</v>
      </c>
      <c r="J11">
        <v>6</v>
      </c>
      <c r="K11">
        <v>10</v>
      </c>
      <c r="L11">
        <v>6</v>
      </c>
      <c r="V11" s="2">
        <f t="shared" si="3"/>
        <v>1.7</v>
      </c>
      <c r="W11" s="2">
        <f t="shared" si="4"/>
        <v>1</v>
      </c>
      <c r="X11" s="2">
        <f t="shared" si="5"/>
        <v>0.8</v>
      </c>
      <c r="Y11" s="2">
        <f t="shared" si="6"/>
        <v>3.6</v>
      </c>
      <c r="Z11" s="2">
        <f t="shared" si="7"/>
        <v>1</v>
      </c>
      <c r="AA11" s="2">
        <f t="shared" si="8"/>
        <v>1.2</v>
      </c>
      <c r="AB11" s="2">
        <f t="shared" si="9"/>
        <v>3</v>
      </c>
      <c r="AC11" s="2">
        <f t="shared" si="10"/>
        <v>6.2</v>
      </c>
      <c r="AD11" s="2">
        <f t="shared" si="11"/>
        <v>3</v>
      </c>
    </row>
    <row r="12" spans="1:30" ht="12">
      <c r="A12" t="s">
        <v>21</v>
      </c>
      <c r="C12" t="s">
        <v>24</v>
      </c>
      <c r="D12">
        <v>4</v>
      </c>
      <c r="E12">
        <v>0</v>
      </c>
      <c r="F12">
        <v>-1</v>
      </c>
      <c r="G12">
        <v>6</v>
      </c>
      <c r="H12">
        <v>0</v>
      </c>
      <c r="I12">
        <v>2</v>
      </c>
      <c r="J12">
        <v>5</v>
      </c>
      <c r="K12">
        <v>8</v>
      </c>
      <c r="L12">
        <v>2</v>
      </c>
      <c r="V12" s="2">
        <f t="shared" si="3"/>
        <v>2.1</v>
      </c>
      <c r="W12" s="2">
        <f t="shared" si="4"/>
        <v>1</v>
      </c>
      <c r="X12" s="2">
        <f t="shared" si="5"/>
        <v>0.8</v>
      </c>
      <c r="Y12" s="2">
        <f t="shared" si="6"/>
        <v>3</v>
      </c>
      <c r="Z12" s="2">
        <f t="shared" si="7"/>
        <v>1</v>
      </c>
      <c r="AA12" s="2">
        <f t="shared" si="8"/>
        <v>1.4</v>
      </c>
      <c r="AB12" s="2">
        <f t="shared" si="9"/>
        <v>2.5</v>
      </c>
      <c r="AC12" s="2">
        <f t="shared" si="10"/>
        <v>4.3</v>
      </c>
      <c r="AD12" s="2">
        <f t="shared" si="11"/>
        <v>1.4</v>
      </c>
    </row>
    <row r="13" spans="22:30" ht="12">
      <c r="V13" s="2">
        <f t="shared" si="3"/>
        <v>0</v>
      </c>
      <c r="W13" s="2">
        <f t="shared" si="4"/>
        <v>0</v>
      </c>
      <c r="X13" s="2">
        <f t="shared" si="5"/>
        <v>0</v>
      </c>
      <c r="Y13" s="2">
        <f t="shared" si="6"/>
        <v>0</v>
      </c>
      <c r="Z13" s="2">
        <f t="shared" si="7"/>
        <v>0</v>
      </c>
      <c r="AA13" s="2">
        <f t="shared" si="8"/>
        <v>0</v>
      </c>
      <c r="AB13" s="2">
        <f t="shared" si="9"/>
        <v>0</v>
      </c>
      <c r="AC13" s="2">
        <f t="shared" si="10"/>
        <v>0</v>
      </c>
      <c r="AD13" s="2">
        <f t="shared" si="11"/>
        <v>0</v>
      </c>
    </row>
    <row r="14" spans="22:30" ht="12">
      <c r="V14" s="2">
        <f t="shared" si="3"/>
        <v>0</v>
      </c>
      <c r="W14" s="2">
        <f t="shared" si="4"/>
        <v>0</v>
      </c>
      <c r="X14" s="2">
        <f t="shared" si="5"/>
        <v>0</v>
      </c>
      <c r="Y14" s="2">
        <f t="shared" si="6"/>
        <v>0</v>
      </c>
      <c r="Z14" s="2">
        <f t="shared" si="7"/>
        <v>0</v>
      </c>
      <c r="AA14" s="2">
        <f t="shared" si="8"/>
        <v>0</v>
      </c>
      <c r="AB14" s="2">
        <f t="shared" si="9"/>
        <v>0</v>
      </c>
      <c r="AC14" s="2">
        <f t="shared" si="10"/>
        <v>0</v>
      </c>
      <c r="AD14" s="2">
        <f t="shared" si="11"/>
        <v>0</v>
      </c>
    </row>
    <row r="15" spans="1:30" s="3" customFormat="1" ht="12">
      <c r="A15" s="1" t="s">
        <v>38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2:30" ht="12">
      <c r="V16" s="2">
        <f aca="true" t="shared" si="12" ref="V16:AD16">SUM(V4:V15)</f>
        <v>13.999999999999998</v>
      </c>
      <c r="W16" s="2">
        <f t="shared" si="12"/>
        <v>8</v>
      </c>
      <c r="X16" s="2">
        <f t="shared" si="12"/>
        <v>6.8</v>
      </c>
      <c r="Y16" s="2">
        <f t="shared" si="12"/>
        <v>28.200000000000003</v>
      </c>
      <c r="Z16" s="2">
        <f t="shared" si="12"/>
        <v>8</v>
      </c>
      <c r="AA16" s="2">
        <f t="shared" si="12"/>
        <v>10.200000000000001</v>
      </c>
      <c r="AB16" s="2">
        <f t="shared" si="12"/>
        <v>23.5</v>
      </c>
      <c r="AC16" s="2">
        <f t="shared" si="12"/>
        <v>55.900000000000006</v>
      </c>
      <c r="AD16" s="2">
        <f t="shared" si="12"/>
        <v>23</v>
      </c>
    </row>
    <row r="18" spans="1:3" ht="12">
      <c r="A18" t="s">
        <v>127</v>
      </c>
      <c r="C18" s="4">
        <f>INT((C19+C20)/2)</f>
        <v>11</v>
      </c>
    </row>
    <row r="19" spans="1:3" ht="12">
      <c r="A19" t="s">
        <v>128</v>
      </c>
      <c r="B19" s="12" t="s">
        <v>6</v>
      </c>
      <c r="C19" s="2">
        <f>HLOOKUP(B19,$D$2:$L$3,2,FALSE)</f>
        <v>11</v>
      </c>
    </row>
    <row r="20" spans="1:3" ht="12">
      <c r="A20" t="s">
        <v>129</v>
      </c>
      <c r="B20" s="12" t="s">
        <v>40</v>
      </c>
      <c r="C20" s="2">
        <f>HLOOKUP(B20,$D$2:$L$3,2,FALSE)</f>
        <v>11</v>
      </c>
    </row>
    <row r="21" ht="12">
      <c r="B21" t="s">
        <v>132</v>
      </c>
    </row>
    <row r="22" spans="1:3" ht="12">
      <c r="A22" t="s">
        <v>31</v>
      </c>
      <c r="C22" s="4">
        <f>INT((D3+F3)/2)</f>
        <v>12</v>
      </c>
    </row>
    <row r="23" ht="12">
      <c r="A23" t="s">
        <v>29</v>
      </c>
    </row>
    <row r="24" spans="1:3" ht="12">
      <c r="A24" t="s">
        <v>130</v>
      </c>
      <c r="C24" s="4">
        <f>INT((K3+I3)/2)</f>
        <v>17</v>
      </c>
    </row>
    <row r="25" ht="12">
      <c r="A25" t="s">
        <v>27</v>
      </c>
    </row>
  </sheetData>
  <dataValidations count="1">
    <dataValidation type="list" allowBlank="1" showInputMessage="1" showErrorMessage="1" sqref="B19:B20">
      <formula1>$D$2:$L$2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7" sqref="N7"/>
    </sheetView>
  </sheetViews>
  <sheetFormatPr defaultColWidth="9.140625" defaultRowHeight="12"/>
  <cols>
    <col min="1" max="1" width="8.28125" style="0" customWidth="1"/>
    <col min="2" max="2" width="14.140625" style="0" customWidth="1"/>
    <col min="4" max="21" width="4.140625" style="0" customWidth="1"/>
    <col min="22" max="22" width="5.7109375" style="0" customWidth="1"/>
    <col min="23" max="23" width="5.421875" style="0" bestFit="1" customWidth="1"/>
    <col min="24" max="24" width="7.28125" style="0" bestFit="1" customWidth="1"/>
    <col min="25" max="28" width="5.421875" style="0" bestFit="1" customWidth="1"/>
    <col min="29" max="29" width="5.421875" style="0" customWidth="1"/>
    <col min="30" max="30" width="5.421875" style="0" bestFit="1" customWidth="1"/>
  </cols>
  <sheetData>
    <row r="1" spans="1:22" ht="12">
      <c r="A1" t="s">
        <v>11</v>
      </c>
      <c r="D1" t="s">
        <v>0</v>
      </c>
      <c r="M1" t="s">
        <v>26</v>
      </c>
      <c r="V1" t="s">
        <v>28</v>
      </c>
    </row>
    <row r="2" spans="4:30" ht="12"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U2" t="s">
        <v>10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</row>
    <row r="3" spans="1:30" ht="12">
      <c r="A3" t="s">
        <v>14</v>
      </c>
      <c r="D3" s="4">
        <f aca="true" t="shared" si="0" ref="D3:L3">INT(LOG(V3,1.2))</f>
        <v>9</v>
      </c>
      <c r="E3" s="4">
        <f t="shared" si="0"/>
        <v>8</v>
      </c>
      <c r="F3" s="4">
        <f t="shared" si="0"/>
        <v>8</v>
      </c>
      <c r="G3" s="4">
        <f t="shared" si="0"/>
        <v>11</v>
      </c>
      <c r="H3" s="4">
        <f t="shared" si="0"/>
        <v>9</v>
      </c>
      <c r="I3" s="4">
        <f t="shared" si="0"/>
        <v>8</v>
      </c>
      <c r="J3" s="4">
        <f t="shared" si="0"/>
        <v>11</v>
      </c>
      <c r="K3" s="4">
        <f t="shared" si="0"/>
        <v>14</v>
      </c>
      <c r="L3" s="4">
        <f t="shared" si="0"/>
        <v>9</v>
      </c>
      <c r="M3" s="6"/>
      <c r="N3" s="6"/>
      <c r="O3" s="6"/>
      <c r="P3" s="6"/>
      <c r="Q3" s="6"/>
      <c r="R3" s="6"/>
      <c r="S3" s="6"/>
      <c r="T3" s="6"/>
      <c r="U3" s="6"/>
      <c r="V3" s="5">
        <f aca="true" t="shared" si="1" ref="V3:AD3">V14</f>
        <v>5.7</v>
      </c>
      <c r="W3" s="5">
        <f t="shared" si="1"/>
        <v>5</v>
      </c>
      <c r="X3" s="5">
        <f t="shared" si="1"/>
        <v>4.8</v>
      </c>
      <c r="Y3" s="5">
        <f t="shared" si="1"/>
        <v>8.4</v>
      </c>
      <c r="Z3" s="5">
        <f t="shared" si="1"/>
        <v>5.800000000000001</v>
      </c>
      <c r="AA3" s="5">
        <f t="shared" si="1"/>
        <v>4.6</v>
      </c>
      <c r="AB3" s="5">
        <f t="shared" si="1"/>
        <v>7.800000000000001</v>
      </c>
      <c r="AC3" s="5">
        <f t="shared" si="1"/>
        <v>12.999999999999998</v>
      </c>
      <c r="AD3" s="5">
        <f t="shared" si="1"/>
        <v>5.800000000000001</v>
      </c>
    </row>
    <row r="4" spans="1:30" ht="12">
      <c r="A4" s="1" t="s">
        <v>126</v>
      </c>
      <c r="B4" s="1" t="s">
        <v>126</v>
      </c>
      <c r="C4" s="1" t="s">
        <v>126</v>
      </c>
      <c r="D4" s="1" t="s">
        <v>37</v>
      </c>
      <c r="E4" s="1"/>
      <c r="F4" s="1"/>
      <c r="G4" s="1"/>
      <c r="H4" s="1"/>
      <c r="I4" s="1"/>
      <c r="J4" s="1"/>
      <c r="K4" s="1"/>
      <c r="L4" s="1"/>
      <c r="M4" s="1" t="s">
        <v>133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">
      <c r="A5" t="s">
        <v>12</v>
      </c>
      <c r="C5" t="s">
        <v>23</v>
      </c>
      <c r="D5">
        <v>3</v>
      </c>
      <c r="E5">
        <v>0</v>
      </c>
      <c r="F5">
        <v>-1</v>
      </c>
      <c r="G5">
        <v>7</v>
      </c>
      <c r="H5">
        <v>0</v>
      </c>
      <c r="I5">
        <v>2</v>
      </c>
      <c r="J5">
        <v>6</v>
      </c>
      <c r="K5">
        <v>10</v>
      </c>
      <c r="L5">
        <v>6</v>
      </c>
      <c r="V5" s="2">
        <f>IF(ISBLANK(D5),0,ROUND((1.2^(D5+M5)),1))</f>
        <v>1.7</v>
      </c>
      <c r="W5" s="2">
        <f aca="true" t="shared" si="2" ref="W5:AD5">IF(ISBLANK(E5),0,ROUND((1.2^(E5+N5)),1))</f>
        <v>1</v>
      </c>
      <c r="X5" s="2">
        <f t="shared" si="2"/>
        <v>0.8</v>
      </c>
      <c r="Y5" s="2">
        <f t="shared" si="2"/>
        <v>3.6</v>
      </c>
      <c r="Z5" s="2">
        <f t="shared" si="2"/>
        <v>1</v>
      </c>
      <c r="AA5" s="2">
        <f t="shared" si="2"/>
        <v>1.4</v>
      </c>
      <c r="AB5" s="2">
        <f t="shared" si="2"/>
        <v>3</v>
      </c>
      <c r="AC5" s="2">
        <f t="shared" si="2"/>
        <v>6.2</v>
      </c>
      <c r="AD5" s="2">
        <f t="shared" si="2"/>
        <v>3</v>
      </c>
    </row>
    <row r="6" spans="22:30" ht="12">
      <c r="V6" s="2">
        <f aca="true" t="shared" si="3" ref="V6:V12">IF(ISBLANK(D6),0,ROUND((1.2^(D6+M6)),1))</f>
        <v>0</v>
      </c>
      <c r="W6" s="2">
        <f aca="true" t="shared" si="4" ref="W6:W12">IF(ISBLANK(E6),0,ROUND((1.2^(E6+N6)),1))</f>
        <v>0</v>
      </c>
      <c r="X6" s="2">
        <f aca="true" t="shared" si="5" ref="X6:X12">IF(ISBLANK(F6),0,ROUND((1.2^(F6+O6)),1))</f>
        <v>0</v>
      </c>
      <c r="Y6" s="2">
        <f aca="true" t="shared" si="6" ref="Y6:Y12">IF(ISBLANK(G6),0,ROUND((1.2^(G6+P6)),1))</f>
        <v>0</v>
      </c>
      <c r="Z6" s="2">
        <f aca="true" t="shared" si="7" ref="Z6:Z12">IF(ISBLANK(H6),0,ROUND((1.2^(H6+Q6)),1))</f>
        <v>0</v>
      </c>
      <c r="AA6" s="2">
        <f aca="true" t="shared" si="8" ref="AA6:AA12">IF(ISBLANK(I6),0,ROUND((1.2^(I6+R6)),1))</f>
        <v>0</v>
      </c>
      <c r="AB6" s="2">
        <f aca="true" t="shared" si="9" ref="AB6:AB12">IF(ISBLANK(J6),0,ROUND((1.2^(J6+S6)),1))</f>
        <v>0</v>
      </c>
      <c r="AC6" s="2">
        <f aca="true" t="shared" si="10" ref="AC6:AC12">IF(ISBLANK(K6),0,ROUND((1.2^(K6+T6)),1))</f>
        <v>0</v>
      </c>
      <c r="AD6" s="2">
        <f aca="true" t="shared" si="11" ref="AD6:AD12">IF(ISBLANK(L6),0,ROUND((1.2^(L6+U6)),1))</f>
        <v>0</v>
      </c>
    </row>
    <row r="7" spans="1:30" ht="12">
      <c r="A7" t="s">
        <v>22</v>
      </c>
      <c r="C7" t="s">
        <v>25</v>
      </c>
      <c r="D7">
        <v>0</v>
      </c>
      <c r="E7">
        <v>0</v>
      </c>
      <c r="F7">
        <v>0</v>
      </c>
      <c r="G7">
        <v>1</v>
      </c>
      <c r="H7">
        <v>1</v>
      </c>
      <c r="I7">
        <v>-1</v>
      </c>
      <c r="J7">
        <v>1</v>
      </c>
      <c r="K7">
        <v>3</v>
      </c>
      <c r="L7">
        <v>-2</v>
      </c>
      <c r="V7" s="2">
        <f t="shared" si="3"/>
        <v>1</v>
      </c>
      <c r="W7" s="2">
        <f t="shared" si="4"/>
        <v>1</v>
      </c>
      <c r="X7" s="2">
        <f t="shared" si="5"/>
        <v>1</v>
      </c>
      <c r="Y7" s="2">
        <f t="shared" si="6"/>
        <v>1.2</v>
      </c>
      <c r="Z7" s="2">
        <f t="shared" si="7"/>
        <v>1.2</v>
      </c>
      <c r="AA7" s="2">
        <f t="shared" si="8"/>
        <v>0.8</v>
      </c>
      <c r="AB7" s="2">
        <f t="shared" si="9"/>
        <v>1.2</v>
      </c>
      <c r="AC7" s="2">
        <f t="shared" si="10"/>
        <v>1.7</v>
      </c>
      <c r="AD7" s="2">
        <f t="shared" si="11"/>
        <v>0.7</v>
      </c>
    </row>
    <row r="8" spans="1:30" ht="12">
      <c r="A8" t="s">
        <v>22</v>
      </c>
      <c r="C8" t="s">
        <v>25</v>
      </c>
      <c r="D8">
        <v>0</v>
      </c>
      <c r="E8">
        <v>0</v>
      </c>
      <c r="F8">
        <v>0</v>
      </c>
      <c r="G8">
        <v>1</v>
      </c>
      <c r="H8">
        <v>1</v>
      </c>
      <c r="I8">
        <v>-1</v>
      </c>
      <c r="J8">
        <v>1</v>
      </c>
      <c r="K8">
        <v>3</v>
      </c>
      <c r="L8">
        <v>-2</v>
      </c>
      <c r="V8" s="2">
        <f t="shared" si="3"/>
        <v>1</v>
      </c>
      <c r="W8" s="2">
        <f t="shared" si="4"/>
        <v>1</v>
      </c>
      <c r="X8" s="2">
        <f t="shared" si="5"/>
        <v>1</v>
      </c>
      <c r="Y8" s="2">
        <f t="shared" si="6"/>
        <v>1.2</v>
      </c>
      <c r="Z8" s="2">
        <f t="shared" si="7"/>
        <v>1.2</v>
      </c>
      <c r="AA8" s="2">
        <f t="shared" si="8"/>
        <v>0.8</v>
      </c>
      <c r="AB8" s="2">
        <f t="shared" si="9"/>
        <v>1.2</v>
      </c>
      <c r="AC8" s="2">
        <f t="shared" si="10"/>
        <v>1.7</v>
      </c>
      <c r="AD8" s="2">
        <f t="shared" si="11"/>
        <v>0.7</v>
      </c>
    </row>
    <row r="9" spans="1:30" ht="12">
      <c r="A9" t="s">
        <v>22</v>
      </c>
      <c r="C9" t="s">
        <v>25</v>
      </c>
      <c r="D9">
        <v>0</v>
      </c>
      <c r="E9">
        <v>0</v>
      </c>
      <c r="F9">
        <v>0</v>
      </c>
      <c r="G9">
        <v>1</v>
      </c>
      <c r="H9">
        <v>1</v>
      </c>
      <c r="I9">
        <v>-1</v>
      </c>
      <c r="J9">
        <v>1</v>
      </c>
      <c r="K9">
        <v>3</v>
      </c>
      <c r="L9">
        <v>-2</v>
      </c>
      <c r="V9" s="2">
        <f t="shared" si="3"/>
        <v>1</v>
      </c>
      <c r="W9" s="2">
        <f t="shared" si="4"/>
        <v>1</v>
      </c>
      <c r="X9" s="2">
        <f t="shared" si="5"/>
        <v>1</v>
      </c>
      <c r="Y9" s="2">
        <f t="shared" si="6"/>
        <v>1.2</v>
      </c>
      <c r="Z9" s="2">
        <f t="shared" si="7"/>
        <v>1.2</v>
      </c>
      <c r="AA9" s="2">
        <f t="shared" si="8"/>
        <v>0.8</v>
      </c>
      <c r="AB9" s="2">
        <f t="shared" si="9"/>
        <v>1.2</v>
      </c>
      <c r="AC9" s="2">
        <f t="shared" si="10"/>
        <v>1.7</v>
      </c>
      <c r="AD9" s="2">
        <f t="shared" si="11"/>
        <v>0.7</v>
      </c>
    </row>
    <row r="10" spans="1:30" ht="12">
      <c r="A10" t="s">
        <v>22</v>
      </c>
      <c r="C10" t="s">
        <v>25</v>
      </c>
      <c r="D10">
        <v>0</v>
      </c>
      <c r="E10">
        <v>0</v>
      </c>
      <c r="F10">
        <v>0</v>
      </c>
      <c r="G10">
        <v>1</v>
      </c>
      <c r="H10">
        <v>1</v>
      </c>
      <c r="I10">
        <v>-1</v>
      </c>
      <c r="J10">
        <v>1</v>
      </c>
      <c r="K10">
        <v>3</v>
      </c>
      <c r="L10">
        <v>-2</v>
      </c>
      <c r="V10" s="2">
        <f t="shared" si="3"/>
        <v>1</v>
      </c>
      <c r="W10" s="2">
        <f t="shared" si="4"/>
        <v>1</v>
      </c>
      <c r="X10" s="2">
        <f t="shared" si="5"/>
        <v>1</v>
      </c>
      <c r="Y10" s="2">
        <f t="shared" si="6"/>
        <v>1.2</v>
      </c>
      <c r="Z10" s="2">
        <f t="shared" si="7"/>
        <v>1.2</v>
      </c>
      <c r="AA10" s="2">
        <f t="shared" si="8"/>
        <v>0.8</v>
      </c>
      <c r="AB10" s="2">
        <f t="shared" si="9"/>
        <v>1.2</v>
      </c>
      <c r="AC10" s="2">
        <f t="shared" si="10"/>
        <v>1.7</v>
      </c>
      <c r="AD10" s="2">
        <f t="shared" si="11"/>
        <v>0.7</v>
      </c>
    </row>
    <row r="11" spans="22:30" ht="12">
      <c r="V11" s="2">
        <f t="shared" si="3"/>
        <v>0</v>
      </c>
      <c r="W11" s="2">
        <f t="shared" si="4"/>
        <v>0</v>
      </c>
      <c r="X11" s="2">
        <f t="shared" si="5"/>
        <v>0</v>
      </c>
      <c r="Y11" s="2">
        <f t="shared" si="6"/>
        <v>0</v>
      </c>
      <c r="Z11" s="2">
        <f t="shared" si="7"/>
        <v>0</v>
      </c>
      <c r="AA11" s="2">
        <f t="shared" si="8"/>
        <v>0</v>
      </c>
      <c r="AB11" s="2">
        <f t="shared" si="9"/>
        <v>0</v>
      </c>
      <c r="AC11" s="2">
        <f t="shared" si="10"/>
        <v>0</v>
      </c>
      <c r="AD11" s="2">
        <f t="shared" si="11"/>
        <v>0</v>
      </c>
    </row>
    <row r="12" spans="22:30" ht="12">
      <c r="V12" s="2">
        <f t="shared" si="3"/>
        <v>0</v>
      </c>
      <c r="W12" s="2">
        <f t="shared" si="4"/>
        <v>0</v>
      </c>
      <c r="X12" s="2">
        <f t="shared" si="5"/>
        <v>0</v>
      </c>
      <c r="Y12" s="2">
        <f t="shared" si="6"/>
        <v>0</v>
      </c>
      <c r="Z12" s="2">
        <f t="shared" si="7"/>
        <v>0</v>
      </c>
      <c r="AA12" s="2">
        <f t="shared" si="8"/>
        <v>0</v>
      </c>
      <c r="AB12" s="2">
        <f t="shared" si="9"/>
        <v>0</v>
      </c>
      <c r="AC12" s="2">
        <f t="shared" si="10"/>
        <v>0</v>
      </c>
      <c r="AD12" s="2">
        <f t="shared" si="11"/>
        <v>0</v>
      </c>
    </row>
    <row r="13" spans="1:30" s="3" customFormat="1" ht="12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2:30" ht="12">
      <c r="V14" s="2">
        <f aca="true" t="shared" si="12" ref="V14:AD14">SUM(V4:V13)</f>
        <v>5.7</v>
      </c>
      <c r="W14" s="2">
        <f t="shared" si="12"/>
        <v>5</v>
      </c>
      <c r="X14" s="2">
        <f t="shared" si="12"/>
        <v>4.8</v>
      </c>
      <c r="Y14" s="2">
        <f t="shared" si="12"/>
        <v>8.4</v>
      </c>
      <c r="Z14" s="2">
        <f t="shared" si="12"/>
        <v>5.800000000000001</v>
      </c>
      <c r="AA14" s="2">
        <f t="shared" si="12"/>
        <v>4.6</v>
      </c>
      <c r="AB14" s="2">
        <f t="shared" si="12"/>
        <v>7.800000000000001</v>
      </c>
      <c r="AC14" s="2">
        <f t="shared" si="12"/>
        <v>12.999999999999998</v>
      </c>
      <c r="AD14" s="2">
        <f t="shared" si="12"/>
        <v>5.800000000000001</v>
      </c>
    </row>
    <row r="16" spans="1:3" ht="12">
      <c r="A16" t="s">
        <v>33</v>
      </c>
      <c r="C16" s="4">
        <f>INT((C17+C18)/2)</f>
        <v>10</v>
      </c>
    </row>
    <row r="17" spans="1:3" ht="12">
      <c r="A17" t="s">
        <v>34</v>
      </c>
      <c r="B17" s="12" t="s">
        <v>39</v>
      </c>
      <c r="C17" s="2">
        <f>HLOOKUP(B17,$D$2:$L$3,2,FALSE)</f>
        <v>9</v>
      </c>
    </row>
    <row r="18" spans="1:3" ht="12">
      <c r="A18" t="s">
        <v>35</v>
      </c>
      <c r="B18" s="12" t="s">
        <v>41</v>
      </c>
      <c r="C18" s="2">
        <f>HLOOKUP(B18,$D$2:$L$3,2,FALSE)</f>
        <v>11</v>
      </c>
    </row>
    <row r="19" ht="12">
      <c r="B19" t="s">
        <v>132</v>
      </c>
    </row>
    <row r="20" spans="1:3" ht="12">
      <c r="A20" t="s">
        <v>31</v>
      </c>
      <c r="C20" s="4">
        <f>INT((D3+F3)/2)</f>
        <v>8</v>
      </c>
    </row>
    <row r="21" ht="12">
      <c r="A21" t="s">
        <v>29</v>
      </c>
    </row>
    <row r="22" spans="1:3" ht="12">
      <c r="A22" t="s">
        <v>131</v>
      </c>
      <c r="C22" s="4">
        <f>INT((K3+I3)/2)</f>
        <v>11</v>
      </c>
    </row>
    <row r="23" ht="12">
      <c r="A23" t="s">
        <v>27</v>
      </c>
    </row>
  </sheetData>
  <dataValidations count="1">
    <dataValidation type="list" allowBlank="1" showInputMessage="1" showErrorMessage="1" sqref="B17:B18">
      <formula1>$D$2:$L$2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</cp:lastModifiedBy>
  <cp:lastPrinted>2008-05-16T12:32:01Z</cp:lastPrinted>
  <dcterms:created xsi:type="dcterms:W3CDTF">2008-04-20T08:26:35Z</dcterms:created>
  <dcterms:modified xsi:type="dcterms:W3CDTF">2008-05-16T14:07:12Z</dcterms:modified>
  <cp:category/>
  <cp:version/>
  <cp:contentType/>
  <cp:contentStatus/>
</cp:coreProperties>
</file>