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0755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<sst xmlns="http://schemas.openxmlformats.org/spreadsheetml/2006/main" count="52" uniqueCount="39">
  <si>
    <t>ステ</t>
  </si>
  <si>
    <t>Ｓ</t>
  </si>
  <si>
    <t>Ｈ</t>
  </si>
  <si>
    <t>Ｉ</t>
  </si>
  <si>
    <t>Ｆ</t>
  </si>
  <si>
    <t>Ｍ</t>
  </si>
  <si>
    <t>Ｘ</t>
  </si>
  <si>
    <t>Ａ</t>
  </si>
  <si>
    <t>装備</t>
  </si>
  <si>
    <t>Ｑ</t>
  </si>
  <si>
    <r>
      <rPr>
        <sz val="48"/>
        <color indexed="10"/>
        <rFont val="ＭＳ Ｐゴシック"/>
        <family val="3"/>
      </rPr>
      <t>漢</t>
    </r>
    <r>
      <rPr>
        <sz val="24"/>
        <color indexed="8"/>
        <rFont val="ＭＳ Ｐゴシック"/>
        <family val="3"/>
      </rPr>
      <t>のミラ計算機</t>
    </r>
  </si>
  <si>
    <t>ＳＨ基本値</t>
  </si>
  <si>
    <t>Ｈ基本値</t>
  </si>
  <si>
    <t>気合</t>
  </si>
  <si>
    <t>砲撃</t>
  </si>
  <si>
    <t>～スキル関係～</t>
  </si>
  <si>
    <t>ダーティ</t>
  </si>
  <si>
    <t>ダンシング</t>
  </si>
  <si>
    <t>クレージー</t>
  </si>
  <si>
    <t>カード</t>
  </si>
  <si>
    <t>命中率</t>
  </si>
  <si>
    <t>前ディレイ</t>
  </si>
  <si>
    <t>ペット速攻</t>
  </si>
  <si>
    <t>ディレイ(％)</t>
  </si>
  <si>
    <t>バイト１</t>
  </si>
  <si>
    <t>バイト１０</t>
  </si>
  <si>
    <t>兜</t>
  </si>
  <si>
    <t>鎧</t>
  </si>
  <si>
    <t>武器</t>
  </si>
  <si>
    <t>盾</t>
  </si>
  <si>
    <t>頭</t>
  </si>
  <si>
    <t>背中</t>
  </si>
  <si>
    <t>手</t>
  </si>
  <si>
    <t>靴</t>
  </si>
  <si>
    <t>称号</t>
  </si>
  <si>
    <t>ｴﾌｪ</t>
  </si>
  <si>
    <t>ｾｯﾄ</t>
  </si>
  <si>
    <t>物ディレイ</t>
  </si>
  <si>
    <t>魔ディレイ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</si>
</sst>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4"/>
      <color indexed="8"/>
      <name val="ＭＳ Ｐゴシック"/>
      <family val="3"/>
    </font>
    <font>
      <sz val="4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4" width="8.7109375" style="0" customWidth="1"/>
    <col min="5" max="15" width="4.28125" style="0" customWidth="1"/>
  </cols>
  <sheetData>
    <row r="1" ht="55.5">
      <c r="A1" s="1" t="s">
        <v>10</v>
      </c>
    </row>
    <row r="2" spans="1:15" ht="13.5">
      <c r="A2" s="2" t="s">
        <v>0</v>
      </c>
      <c r="C2" s="2" t="s">
        <v>8</v>
      </c>
      <c r="E2" t="s">
        <v>26</v>
      </c>
      <c r="F2" t="s">
        <v>27</v>
      </c>
      <c r="G2" t="s">
        <v>28</v>
      </c>
      <c r="H2" t="s">
        <v>29</v>
      </c>
      <c r="I2" t="s">
        <v>30</v>
      </c>
      <c r="J2" t="s">
        <v>31</v>
      </c>
      <c r="K2" t="s">
        <v>32</v>
      </c>
      <c r="L2" t="s">
        <v>33</v>
      </c>
      <c r="M2" t="s">
        <v>35</v>
      </c>
      <c r="N2" t="s">
        <v>36</v>
      </c>
      <c r="O2" t="s">
        <v>34</v>
      </c>
    </row>
    <row r="3" spans="1:16" ht="13.5">
      <c r="A3" s="2" t="s">
        <v>1</v>
      </c>
      <c r="B3" s="6">
        <v>1</v>
      </c>
      <c r="C3" s="2" t="s">
        <v>1</v>
      </c>
      <c r="D3" s="6">
        <f>SUM(E3:O3)</f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 t="s">
        <v>1</v>
      </c>
    </row>
    <row r="4" spans="1:16" ht="13.5">
      <c r="A4" s="2" t="s">
        <v>2</v>
      </c>
      <c r="B4" s="6">
        <v>1</v>
      </c>
      <c r="C4" s="2" t="s">
        <v>2</v>
      </c>
      <c r="D4" s="6">
        <f aca="true" t="shared" si="0" ref="D4:D9">SUM(E4:O4)</f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 t="s">
        <v>2</v>
      </c>
    </row>
    <row r="5" spans="1:16" ht="13.5">
      <c r="A5" s="2" t="s">
        <v>3</v>
      </c>
      <c r="B5" s="6">
        <v>1</v>
      </c>
      <c r="C5" s="2" t="s">
        <v>4</v>
      </c>
      <c r="D5" s="6">
        <f t="shared" si="0"/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 t="s">
        <v>4</v>
      </c>
    </row>
    <row r="6" spans="1:16" ht="13.5">
      <c r="A6" s="2" t="s">
        <v>4</v>
      </c>
      <c r="B6" s="6">
        <v>1</v>
      </c>
      <c r="C6" s="2" t="s">
        <v>5</v>
      </c>
      <c r="D6" s="6">
        <f t="shared" si="0"/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 t="s">
        <v>5</v>
      </c>
    </row>
    <row r="7" spans="1:16" ht="13.5">
      <c r="A7" s="2" t="s">
        <v>5</v>
      </c>
      <c r="B7" s="6">
        <v>1</v>
      </c>
      <c r="C7" s="2" t="s">
        <v>6</v>
      </c>
      <c r="D7" s="6">
        <f t="shared" si="0"/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 t="s">
        <v>6</v>
      </c>
    </row>
    <row r="8" spans="1:16" ht="13.5">
      <c r="A8" s="2" t="s">
        <v>6</v>
      </c>
      <c r="B8" s="6">
        <v>1</v>
      </c>
      <c r="C8" s="2" t="s">
        <v>7</v>
      </c>
      <c r="D8" s="6">
        <f t="shared" si="0"/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 t="s">
        <v>7</v>
      </c>
    </row>
    <row r="9" spans="1:16" ht="13.5">
      <c r="A9" s="2" t="s">
        <v>7</v>
      </c>
      <c r="B9" s="6">
        <v>1</v>
      </c>
      <c r="C9" s="2" t="s">
        <v>9</v>
      </c>
      <c r="D9" s="6">
        <f t="shared" si="0"/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 t="s">
        <v>9</v>
      </c>
    </row>
    <row r="10" spans="3:4" ht="13.5">
      <c r="C10" s="2" t="s">
        <v>23</v>
      </c>
      <c r="D10" s="6">
        <v>1</v>
      </c>
    </row>
    <row r="11" spans="1:4" ht="13.5">
      <c r="A11" s="2" t="s">
        <v>12</v>
      </c>
      <c r="B11" s="4">
        <f>1.08*B3+2.1*B4+1*D3+6.66*D4</f>
        <v>3.18</v>
      </c>
      <c r="C11" s="3" t="s">
        <v>37</v>
      </c>
      <c r="D11" s="5">
        <f>(3000*(D10/100)-5*B3-2*B4-6*B8-6*D9)/3000</f>
        <v>0.005666666666666667</v>
      </c>
    </row>
    <row r="12" spans="1:4" ht="13.5">
      <c r="A12" s="2" t="s">
        <v>11</v>
      </c>
      <c r="B12" s="4">
        <f>1.65*B3+1.65*B4+4.2*D3+4.2*D4</f>
        <v>3.3</v>
      </c>
      <c r="C12" s="3" t="s">
        <v>38</v>
      </c>
      <c r="D12" s="4">
        <f>(500*(D10/100)-B7-D6)/500</f>
        <v>0.008</v>
      </c>
    </row>
    <row r="13" ht="13.5">
      <c r="A13" s="3" t="s">
        <v>15</v>
      </c>
    </row>
    <row r="14" spans="2:4" ht="13.5">
      <c r="B14" t="s">
        <v>20</v>
      </c>
      <c r="C14" t="s">
        <v>21</v>
      </c>
      <c r="D14" t="s">
        <v>22</v>
      </c>
    </row>
    <row r="15" spans="1:4" ht="13.5">
      <c r="A15" s="2" t="s">
        <v>13</v>
      </c>
      <c r="C15" s="4">
        <f>10*B5*(1.2*D12/10)</f>
        <v>0.0096</v>
      </c>
      <c r="D15" s="4">
        <f aca="true" t="shared" si="1" ref="D15:D22">C15/2</f>
        <v>0.0048</v>
      </c>
    </row>
    <row r="16" spans="1:4" ht="13.5">
      <c r="A16" s="2" t="s">
        <v>14</v>
      </c>
      <c r="B16" s="4">
        <f>85-B4/100</f>
        <v>84.99</v>
      </c>
      <c r="C16" s="4">
        <f>10*B5*(2*D11/10)</f>
        <v>0.011333333333333334</v>
      </c>
      <c r="D16" s="4">
        <f t="shared" si="1"/>
        <v>0.005666666666666667</v>
      </c>
    </row>
    <row r="17" spans="1:4" ht="13.5">
      <c r="A17" s="2" t="s">
        <v>16</v>
      </c>
      <c r="B17" s="4">
        <f>65-B4/100</f>
        <v>64.99</v>
      </c>
      <c r="C17" s="4">
        <f>10*B5*(0.68*D11/10)</f>
        <v>0.003853333333333334</v>
      </c>
      <c r="D17" s="4">
        <f t="shared" si="1"/>
        <v>0.001926666666666667</v>
      </c>
    </row>
    <row r="18" spans="1:4" ht="13.5">
      <c r="A18" s="2" t="s">
        <v>17</v>
      </c>
      <c r="B18" s="4">
        <f>77-B4/100</f>
        <v>76.99</v>
      </c>
      <c r="C18" s="4">
        <f>10*B5*(0.9*D11/10)</f>
        <v>0.0051</v>
      </c>
      <c r="D18" s="4">
        <f t="shared" si="1"/>
        <v>0.00255</v>
      </c>
    </row>
    <row r="19" spans="1:4" ht="13.5">
      <c r="A19" s="2" t="s">
        <v>18</v>
      </c>
      <c r="B19" s="4">
        <f>65-B4/100</f>
        <v>64.99</v>
      </c>
      <c r="C19" s="4">
        <f>10*B5*(1*D11/10)</f>
        <v>0.005666666666666667</v>
      </c>
      <c r="D19" s="4">
        <f t="shared" si="1"/>
        <v>0.0028333333333333335</v>
      </c>
    </row>
    <row r="20" spans="1:8" ht="13.5">
      <c r="A20" s="2" t="s">
        <v>24</v>
      </c>
      <c r="B20" s="4">
        <f>64-B4/100</f>
        <v>63.99</v>
      </c>
      <c r="C20" s="4">
        <f>10*B5*(1*D11/10)</f>
        <v>0.005666666666666667</v>
      </c>
      <c r="D20" s="4">
        <f t="shared" si="1"/>
        <v>0.0028333333333333335</v>
      </c>
      <c r="H20" s="8"/>
    </row>
    <row r="21" spans="1:4" ht="13.5">
      <c r="A21" s="2" t="s">
        <v>25</v>
      </c>
      <c r="B21" s="4">
        <f>82-B4/100</f>
        <v>81.99</v>
      </c>
      <c r="C21" s="4">
        <f>10*B5*(1.7*D11/10)</f>
        <v>0.009633333333333334</v>
      </c>
      <c r="D21" s="4">
        <f t="shared" si="1"/>
        <v>0.004816666666666667</v>
      </c>
    </row>
    <row r="22" spans="1:4" ht="13.5">
      <c r="A22" s="2" t="s">
        <v>19</v>
      </c>
      <c r="B22" s="4">
        <f>75-B4/100</f>
        <v>74.99</v>
      </c>
      <c r="C22" s="4">
        <f>10*B5*(0.9*D11/10)</f>
        <v>0.0051</v>
      </c>
      <c r="D22" s="4">
        <f t="shared" si="1"/>
        <v>0.00255</v>
      </c>
    </row>
  </sheetData>
  <sheetProtection/>
  <conditionalFormatting sqref="I12">
    <cfRule type="colorScale" priority="12" dxfId="0">
      <colorScale>
        <cfvo type="min" val="0"/>
        <cfvo type="max"/>
        <color rgb="FFFFEF9C"/>
        <color rgb="FFFF7128"/>
      </colorScale>
    </cfRule>
  </conditionalFormatting>
  <conditionalFormatting sqref="B3:B9">
    <cfRule type="dataBar" priority="11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{208ab4a3-5462-4454-b2df-c38840bf0ad4}</x14:id>
        </ext>
      </extLst>
    </cfRule>
    <cfRule type="dataBar" priority="2" dxfId="0">
      <dataBar>
        <cfvo type="num" val="0"/>
        <cfvo type="num" val="255"/>
        <color theme="5"/>
      </dataBar>
      <extLst>
        <ext xmlns:x14="http://schemas.microsoft.com/office/spreadsheetml/2009/9/main" uri="{B025F937-C7B1-47D3-B67F-A62EFF666E3E}">
          <x14:id>{76ebde44-0c7b-4bf8-bc08-97f3feaacedb}</x14:id>
        </ext>
      </extLst>
    </cfRule>
    <cfRule type="dataBar" priority="1" dxfId="0">
      <dataBar>
        <cfvo type="num" val="0"/>
        <cfvo type="num" val="255"/>
        <color rgb="FFFF5050"/>
      </dataBar>
      <extLst>
        <ext xmlns:x14="http://schemas.microsoft.com/office/spreadsheetml/2009/9/main" uri="{B025F937-C7B1-47D3-B67F-A62EFF666E3E}">
          <x14:id>{6f217d95-5625-49fc-a8f4-0108df1aafce}</x14:id>
        </ext>
      </extLst>
    </cfRule>
  </conditionalFormatting>
  <conditionalFormatting sqref="D3:D9">
    <cfRule type="dataBar" priority="6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{f6e76f60-4419-4c49-9bbf-752fd2c0c26f}</x14:id>
        </ext>
      </extLst>
    </cfRule>
  </conditionalFormatting>
  <conditionalFormatting sqref="B16:B22">
    <cfRule type="dataBar" priority="5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{12ddbf94-7556-4243-91ed-877eb40f1628}</x14:id>
        </ext>
      </extLst>
    </cfRule>
  </conditionalFormatting>
  <conditionalFormatting sqref="C15:C22">
    <cfRule type="dataBar" priority="8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{07e63975-74bc-4e0a-a2e8-d1524c919e8e}</x14:id>
        </ext>
      </extLst>
    </cfRule>
  </conditionalFormatting>
  <conditionalFormatting sqref="D15:D22">
    <cfRule type="dataBar" priority="7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{de3e45d6-a0d7-4ee4-a97a-c6790dd2b579}</x14:id>
        </ext>
      </extLst>
    </cfRule>
  </conditionalFormatting>
  <printOptions/>
  <pageMargins left="0.7" right="0.7" top="0.75" bottom="0.75" header="0.3" footer="0.3"/>
  <pageSetup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08ab4a3-5462-4454-b2df-c38840bf0ad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76ebde44-0c7b-4bf8-bc08-97f3feaacedb}">
            <x14:dataBar minLength="0" maxLength="100" gradient="0">
              <x14:cfvo type="num">
                <xm:f>0</xm:f>
              </x14:cfvo>
              <x14:cfvo type="num">
                <xm:f>255</xm:f>
              </x14:cfvo>
              <x14:negativeFillColor rgb="FFFF0000"/>
              <x14:axisColor rgb="FF000000"/>
            </x14:dataBar>
            <x14:dxf/>
          </x14:cfRule>
          <x14:cfRule type="dataBar" id="{6f217d95-5625-49fc-a8f4-0108df1aafce}">
            <x14:dataBar minLength="0" maxLength="100" gradient="0">
              <x14:cfvo type="num">
                <xm:f>0</xm:f>
              </x14:cfvo>
              <x14:cfvo type="num">
                <xm:f>255</xm:f>
              </x14:cfvo>
              <x14:negativeFillColor rgb="FFFF0000"/>
              <x14:axisColor rgb="FF000000"/>
            </x14:dataBar>
            <x14:dxf/>
          </x14:cfRule>
          <xm:sqref>B3:B9</xm:sqref>
        </x14:conditionalFormatting>
        <x14:conditionalFormatting xmlns:xm="http://schemas.microsoft.com/office/excel/2006/main">
          <x14:cfRule type="dataBar" id="{f6e76f60-4419-4c49-9bbf-752fd2c0c26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D3:D9</xm:sqref>
        </x14:conditionalFormatting>
        <x14:conditionalFormatting xmlns:xm="http://schemas.microsoft.com/office/excel/2006/main">
          <x14:cfRule type="dataBar" id="{12ddbf94-7556-4243-91ed-877eb40f162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B16:B22</xm:sqref>
        </x14:conditionalFormatting>
        <x14:conditionalFormatting xmlns:xm="http://schemas.microsoft.com/office/excel/2006/main">
          <x14:cfRule type="dataBar" id="{07e63975-74bc-4e0a-a2e8-d1524c919e8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C15:C22</xm:sqref>
        </x14:conditionalFormatting>
        <x14:conditionalFormatting xmlns:xm="http://schemas.microsoft.com/office/excel/2006/main">
          <x14:cfRule type="dataBar" id="{de3e45d6-a0d7-4ee4-a97a-c6790dd2b57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D15:D22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H.Wakatsuki</dc:creator>
  <cp:keywords/>
  <dc:description/>
  <cp:lastModifiedBy>H.Wakatsuki</cp:lastModifiedBy>
  <dcterms:created xsi:type="dcterms:W3CDTF">2010-08-06T21:58:34Z</dcterms:created>
  <dcterms:modified xsi:type="dcterms:W3CDTF">2010-09-01T21:44:49Z</dcterms:modified>
  <cp:category/>
  <cp:version/>
  <cp:contentType/>
  <cp:contentStatus/>
</cp:coreProperties>
</file>