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5.xml" ContentType="application/vnd.ms-office.activeX+xml"/>
  <Override PartName="/xl/activeX/activeX6.xml" ContentType="application/vnd.ms-office.activeX+xml"/>
  <Override PartName="/xl/activeX/activeX7.xml" ContentType="application/vnd.ms-office.activeX+xml"/>
  <Override PartName="/xl/activeX/activeX8.xml" ContentType="application/vnd.ms-office.activeX+xml"/>
  <Override PartName="/xl/activeX/activeX9.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queryTables/queryTable1.xml" ContentType="application/vnd.openxmlformats-officedocument.spreadsheetml.queryTable+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315" windowHeight="8730"/>
  </bookViews>
  <sheets>
    <sheet name="説明など" sheetId="5" r:id="rId1"/>
    <sheet name="野手" sheetId="1" r:id="rId2"/>
    <sheet name="野手wiki作成" sheetId="4" r:id="rId3"/>
    <sheet name="投手" sheetId="3" r:id="rId4"/>
    <sheet name="投手wiki作成" sheetId="2" r:id="rId5"/>
  </sheets>
  <definedNames>
    <definedName name="ore.cgi?mode_teisatu_saku__83I_83_8A_83b_83N_83X" localSheetId="3">投手!$A$1:$R$28</definedName>
    <definedName name="ore.cgi?mode_teisatu_saku__83I_83_8A_83b_83N_83X" localSheetId="1">野手!$A$1:$T$19</definedName>
  </definedNames>
  <calcPr calcId="145621"/>
</workbook>
</file>

<file path=xl/calcChain.xml><?xml version="1.0" encoding="utf-8"?>
<calcChain xmlns="http://schemas.openxmlformats.org/spreadsheetml/2006/main">
  <c r="AB26" i="3" l="1"/>
  <c r="AB23" i="3"/>
  <c r="AB20" i="3"/>
  <c r="AB17" i="3"/>
  <c r="AB14" i="3"/>
  <c r="AB11" i="3"/>
  <c r="AB8" i="3"/>
  <c r="AB5" i="3"/>
  <c r="AB2" i="3"/>
  <c r="AJ18" i="1" l="1"/>
  <c r="AJ16" i="1"/>
  <c r="AJ14" i="1"/>
  <c r="AJ12" i="1"/>
  <c r="AJ10" i="1"/>
  <c r="AJ8" i="1"/>
  <c r="AJ6" i="1"/>
  <c r="AJ4" i="1"/>
  <c r="AJ2" i="1"/>
  <c r="A3" i="4" l="1"/>
  <c r="A1" i="4"/>
  <c r="A7" i="2" l="1"/>
  <c r="A11" i="2"/>
  <c r="A15" i="2"/>
  <c r="A3" i="2" l="1"/>
  <c r="A31" i="4"/>
  <c r="A35" i="4"/>
  <c r="A27" i="4" l="1"/>
  <c r="A23" i="4"/>
  <c r="A19" i="4"/>
  <c r="A15" i="4"/>
  <c r="A11" i="4"/>
  <c r="A7" i="4"/>
  <c r="A35" i="2" l="1"/>
  <c r="A31" i="2"/>
  <c r="A27" i="2"/>
  <c r="A23" i="2"/>
  <c r="A19" i="2"/>
  <c r="A17" i="4"/>
  <c r="A36" i="2" l="1"/>
  <c r="S2" i="3" l="1"/>
  <c r="T2" i="3"/>
  <c r="S3" i="3"/>
  <c r="T3" i="3"/>
  <c r="S5" i="3"/>
  <c r="T5" i="3"/>
  <c r="S6" i="3"/>
  <c r="T6" i="3"/>
  <c r="S8" i="3"/>
  <c r="T8" i="3"/>
  <c r="S9" i="3"/>
  <c r="T9" i="3"/>
  <c r="S11" i="3"/>
  <c r="T11" i="3"/>
  <c r="S12" i="3"/>
  <c r="T12" i="3"/>
  <c r="S14" i="3"/>
  <c r="T14" i="3"/>
  <c r="S15" i="3"/>
  <c r="T15" i="3"/>
  <c r="S17" i="3"/>
  <c r="T17" i="3"/>
  <c r="S18" i="3"/>
  <c r="T18" i="3"/>
  <c r="S20" i="3"/>
  <c r="T20" i="3"/>
  <c r="S21" i="3"/>
  <c r="T21" i="3"/>
  <c r="S23" i="3"/>
  <c r="T23" i="3"/>
  <c r="S24" i="3"/>
  <c r="T24" i="3"/>
  <c r="S26" i="3"/>
  <c r="T26" i="3"/>
  <c r="S27" i="3"/>
  <c r="T27" i="3"/>
  <c r="U2" i="1"/>
  <c r="V2" i="1"/>
  <c r="W2" i="1"/>
  <c r="X2" i="1"/>
  <c r="Y2" i="1"/>
  <c r="U3" i="1"/>
  <c r="V3" i="1"/>
  <c r="W3" i="1"/>
  <c r="X3" i="1"/>
  <c r="Y3" i="1"/>
  <c r="U4" i="1"/>
  <c r="V4" i="1"/>
  <c r="W4" i="1"/>
  <c r="X4" i="1"/>
  <c r="Y4" i="1"/>
  <c r="U5" i="1"/>
  <c r="V5" i="1"/>
  <c r="W5" i="1"/>
  <c r="X5" i="1"/>
  <c r="Y5" i="1"/>
  <c r="U6" i="1"/>
  <c r="V6" i="1"/>
  <c r="W6" i="1"/>
  <c r="X6" i="1"/>
  <c r="Y6" i="1"/>
  <c r="U7" i="1"/>
  <c r="V7" i="1"/>
  <c r="W7" i="1"/>
  <c r="X7" i="1"/>
  <c r="Y7" i="1"/>
  <c r="U8" i="1"/>
  <c r="V8" i="1"/>
  <c r="W8" i="1"/>
  <c r="X8" i="1"/>
  <c r="Y8" i="1"/>
  <c r="U9" i="1"/>
  <c r="V9" i="1"/>
  <c r="W9" i="1"/>
  <c r="X9" i="1"/>
  <c r="Y9" i="1"/>
  <c r="U10" i="1"/>
  <c r="V10" i="1"/>
  <c r="W10" i="1"/>
  <c r="X10" i="1"/>
  <c r="Y10" i="1"/>
  <c r="U11" i="1"/>
  <c r="V11" i="1"/>
  <c r="W11" i="1"/>
  <c r="X11" i="1"/>
  <c r="Y11" i="1"/>
  <c r="U12" i="1"/>
  <c r="V12" i="1"/>
  <c r="W12" i="1"/>
  <c r="X12" i="1"/>
  <c r="Y12" i="1"/>
  <c r="U13" i="1"/>
  <c r="V13" i="1"/>
  <c r="W13" i="1"/>
  <c r="X13" i="1"/>
  <c r="Y13" i="1"/>
  <c r="U14" i="1"/>
  <c r="V14" i="1"/>
  <c r="W14" i="1"/>
  <c r="X14" i="1"/>
  <c r="Y14" i="1"/>
  <c r="U15" i="1"/>
  <c r="V15" i="1"/>
  <c r="W15" i="1"/>
  <c r="X15" i="1"/>
  <c r="Y15" i="1"/>
  <c r="U16" i="1"/>
  <c r="V16" i="1"/>
  <c r="W16" i="1"/>
  <c r="X16" i="1"/>
  <c r="Y16" i="1"/>
  <c r="U17" i="1"/>
  <c r="V17" i="1"/>
  <c r="W17" i="1"/>
  <c r="X17" i="1"/>
  <c r="Y17" i="1"/>
  <c r="U18" i="1"/>
  <c r="V18" i="1"/>
  <c r="W18" i="1"/>
  <c r="X18" i="1"/>
  <c r="Y18" i="1"/>
  <c r="U19" i="1"/>
  <c r="V19" i="1"/>
  <c r="W19" i="1"/>
  <c r="X19" i="1"/>
  <c r="Y19" i="1"/>
  <c r="A16" i="4" l="1"/>
  <c r="A33" i="2" l="1"/>
  <c r="A29" i="2"/>
  <c r="A25" i="2"/>
  <c r="A21" i="2"/>
  <c r="A17" i="2"/>
  <c r="A13" i="2"/>
  <c r="A9" i="2"/>
  <c r="A5" i="2"/>
  <c r="A1" i="2"/>
  <c r="A4" i="2" l="1"/>
  <c r="A8" i="2"/>
  <c r="A12" i="2"/>
  <c r="A16" i="2"/>
  <c r="A20" i="2"/>
  <c r="A24" i="2"/>
  <c r="A28" i="2"/>
  <c r="A32" i="2"/>
  <c r="A4" i="4" l="1"/>
  <c r="A5" i="4"/>
  <c r="A8" i="4"/>
  <c r="A9" i="4"/>
  <c r="A12" i="4"/>
  <c r="A13" i="4"/>
  <c r="A20" i="4"/>
  <c r="A21" i="4"/>
  <c r="A24" i="4"/>
  <c r="A25" i="4"/>
  <c r="A28" i="4"/>
  <c r="A29" i="4"/>
  <c r="A32" i="4"/>
  <c r="A33" i="4"/>
  <c r="A36" i="4"/>
  <c r="A34" i="2" l="1"/>
  <c r="A26" i="2"/>
  <c r="A18" i="2"/>
  <c r="A10" i="2"/>
  <c r="A2" i="2"/>
  <c r="A30" i="2"/>
  <c r="A22" i="2"/>
  <c r="A14" i="2"/>
  <c r="A6" i="2"/>
  <c r="A34" i="4"/>
  <c r="A26" i="4"/>
  <c r="A18" i="4"/>
  <c r="A10" i="4"/>
  <c r="A2" i="4"/>
  <c r="A30" i="4"/>
  <c r="A22" i="4"/>
  <c r="A14" i="4"/>
  <c r="A6" i="4"/>
</calcChain>
</file>

<file path=xl/comments1.xml><?xml version="1.0" encoding="utf-8"?>
<comments xmlns="http://schemas.openxmlformats.org/spreadsheetml/2006/main">
  <authors>
    <author>Windows ユーザー</author>
  </authors>
  <commentList>
    <comment ref="B1" authorId="0">
      <text>
        <r>
          <rPr>
            <b/>
            <sz val="9"/>
            <color indexed="81"/>
            <rFont val="ＭＳ Ｐゴシック"/>
            <family val="3"/>
            <charset val="128"/>
          </rPr>
          <t xml:space="preserve">Windows ユーザー:
うんこって書きたかったのでここに書きました
</t>
        </r>
      </text>
    </comment>
  </commentList>
</comments>
</file>

<file path=xl/comments2.xml><?xml version="1.0" encoding="utf-8"?>
<comments xmlns="http://schemas.openxmlformats.org/spreadsheetml/2006/main">
  <authors>
    <author>Windows ユーザー</author>
  </authors>
  <commentList>
    <comment ref="A1" authorId="0">
      <text>
        <r>
          <rPr>
            <b/>
            <sz val="9"/>
            <color indexed="81"/>
            <rFont val="ＭＳ Ｐゴシック"/>
            <family val="3"/>
            <charset val="128"/>
          </rPr>
          <t>Windows ユーザー:</t>
        </r>
        <r>
          <rPr>
            <sz val="9"/>
            <color indexed="81"/>
            <rFont val="ＭＳ Ｐゴシック"/>
            <family val="3"/>
            <charset val="128"/>
          </rPr>
          <t xml:space="preserve">
ここらへんは全てクエリの範囲です
ここらへんに何かを打ちこんでもクエリを更新すると消されちゃうので注意すること
</t>
        </r>
      </text>
    </comment>
    <comment ref="Y2" authorId="0">
      <text>
        <r>
          <rPr>
            <b/>
            <sz val="9"/>
            <color indexed="81"/>
            <rFont val="ＭＳ Ｐゴシック"/>
            <family val="3"/>
            <charset val="128"/>
          </rPr>
          <t>Windows ユーザー:</t>
        </r>
        <r>
          <rPr>
            <sz val="9"/>
            <color indexed="81"/>
            <rFont val="ＭＳ Ｐゴシック"/>
            <family val="3"/>
            <charset val="128"/>
          </rPr>
          <t xml:space="preserve">
#FFとかはwikiを作る上での色指定です
能力によって自動で変わるので分からない人は弄らないこと</t>
        </r>
      </text>
    </comment>
    <comment ref="Z2" authorId="0">
      <text>
        <r>
          <rPr>
            <b/>
            <sz val="9"/>
            <color indexed="81"/>
            <rFont val="ＭＳ Ｐゴシック"/>
            <family val="3"/>
            <charset val="128"/>
          </rPr>
          <t>Windows ユーザー:</t>
        </r>
        <r>
          <rPr>
            <sz val="9"/>
            <color indexed="81"/>
            <rFont val="ＭＳ Ｐゴシック"/>
            <family val="3"/>
            <charset val="128"/>
          </rPr>
          <t xml:space="preserve">
wikiのコメント欄に入れたいものを入れてね
&amp;br()を途中で居れることで見やすくなるよ</t>
        </r>
      </text>
    </comment>
    <comment ref="AA2" authorId="0">
      <text>
        <r>
          <rPr>
            <b/>
            <sz val="9"/>
            <color indexed="81"/>
            <rFont val="ＭＳ Ｐゴシック"/>
            <family val="3"/>
            <charset val="128"/>
          </rPr>
          <t>Windows ユーザー:</t>
        </r>
        <r>
          <rPr>
            <sz val="9"/>
            <color indexed="81"/>
            <rFont val="ＭＳ Ｐゴシック"/>
            <family val="3"/>
            <charset val="128"/>
          </rPr>
          <t xml:space="preserve">
手入力です
ここで結構な文字数を入れると通算成績が少し見づらくなるので、得能4つごとぐらいで&amp;br()を入れるとかアベレージヒッターをAHって略すとかするといいかも</t>
        </r>
      </text>
    </comment>
    <comment ref="AB2" authorId="0">
      <text>
        <r>
          <rPr>
            <b/>
            <sz val="9"/>
            <color indexed="81"/>
            <rFont val="ＭＳ Ｐゴシック"/>
            <family val="3"/>
            <charset val="128"/>
          </rPr>
          <t>Windows ユーザー:</t>
        </r>
        <r>
          <rPr>
            <sz val="9"/>
            <color indexed="81"/>
            <rFont val="ＭＳ Ｐゴシック"/>
            <family val="3"/>
            <charset val="128"/>
          </rPr>
          <t xml:space="preserve">
画像ファイル
どんな画像だろうと入れてあげると喜ぶと思うので出来るだけ入れること
ただし名無しや元ネタが分からない時はhttp://i.imgur.com/9JEJtrm.jpgを入れること
何も入れないと見栄えが悪くなります</t>
        </r>
      </text>
    </comment>
    <comment ref="AC2" authorId="0">
      <text>
        <r>
          <rPr>
            <b/>
            <sz val="9"/>
            <color indexed="81"/>
            <rFont val="ＭＳ Ｐゴシック"/>
            <family val="3"/>
            <charset val="128"/>
          </rPr>
          <t>Windows ユーザー:</t>
        </r>
        <r>
          <rPr>
            <sz val="9"/>
            <color indexed="81"/>
            <rFont val="ＭＳ Ｐゴシック"/>
            <family val="3"/>
            <charset val="128"/>
          </rPr>
          <t xml:space="preserve">
ここらへんは140試合終了時（日シリ前）に左のクエリを更新してここにコピーしておくと良いかも
ただし=K2のような引用？だとキャンプ後にクエリを更新した時に全て0になってしまいます
面倒な場合は---とかを入れちゃっていい</t>
        </r>
      </text>
    </comment>
  </commentList>
</comments>
</file>

<file path=xl/comments3.xml><?xml version="1.0" encoding="utf-8"?>
<comments xmlns="http://schemas.openxmlformats.org/spreadsheetml/2006/main">
  <authors>
    <author>Windows ユーザー</author>
  </authors>
  <commentList>
    <comment ref="A1" authorId="0">
      <text>
        <r>
          <rPr>
            <b/>
            <sz val="9"/>
            <color indexed="81"/>
            <rFont val="ＭＳ Ｐゴシック"/>
            <family val="3"/>
            <charset val="128"/>
          </rPr>
          <t>Windows ユーザー:</t>
        </r>
        <r>
          <rPr>
            <sz val="9"/>
            <color indexed="81"/>
            <rFont val="ＭＳ Ｐゴシック"/>
            <family val="3"/>
            <charset val="128"/>
          </rPr>
          <t xml:space="preserve">
エクセル初心者なのもあって見づらいコード？かも
基本的には記入した成績とかをここにwikiの構文通り反映するためのもので、分からない場合はいじらないのがべたー
分かる人は自分なりにアレンジしてみてください</t>
        </r>
      </text>
    </comment>
    <comment ref="A3" authorId="0">
      <text>
        <r>
          <rPr>
            <b/>
            <sz val="9"/>
            <color indexed="81"/>
            <rFont val="ＭＳ Ｐゴシック"/>
            <family val="3"/>
            <charset val="128"/>
          </rPr>
          <t>Windows ユーザー:</t>
        </r>
        <r>
          <rPr>
            <sz val="9"/>
            <color indexed="81"/>
            <rFont val="ＭＳ Ｐゴシック"/>
            <family val="3"/>
            <charset val="128"/>
          </rPr>
          <t xml:space="preserve">
ここでよく出てくるTEXTというものは、書式の設定みたいなもので打率を0.300じゃなく.300と表記してくれるようなものです</t>
        </r>
      </text>
    </comment>
  </commentList>
</comments>
</file>

<file path=xl/connections.xml><?xml version="1.0" encoding="utf-8"?>
<connections xmlns="http://schemas.openxmlformats.org/spreadsheetml/2006/main">
  <connection id="1" name="接続" type="4" refreshedVersion="4" background="1" saveData="1">
    <webPr sourceData="1" parsePre="1" consecutive="1" xl2000="1" url="http://tmyb.moo.jp/ore/ore.cgi?mode=teisatu&amp;saku=西武" htmlTables="1">
      <tables count="1">
        <x v="8"/>
      </tables>
    </webPr>
  </connection>
  <connection id="2" name="接続1" type="4" refreshedVersion="4" background="1" saveData="1">
    <webPr sourceData="1" parsePre="1" consecutive="1" xl2000="1" url="http://tmyb.moo.jp/ore/ore.cgi?mode=teisatu&amp;saku=西武" htmlTables="1">
      <tables count="1">
        <x v="19"/>
      </tables>
    </webPr>
  </connection>
</connections>
</file>

<file path=xl/sharedStrings.xml><?xml version="1.0" encoding="utf-8"?>
<sst xmlns="http://schemas.openxmlformats.org/spreadsheetml/2006/main" count="603" uniqueCount="313">
  <si>
    <t>順</t>
  </si>
  <si>
    <t>ﾎﾟｼﾞ</t>
  </si>
  <si>
    <t>野手/製作者</t>
  </si>
  <si>
    <t>ﾌｫｰﾑ</t>
  </si>
  <si>
    <t>調子</t>
  </si>
  <si>
    <t>ＰＷ</t>
  </si>
  <si>
    <t>ＭＴ</t>
  </si>
  <si>
    <t>走力</t>
  </si>
  <si>
    <t>肩力</t>
  </si>
  <si>
    <t>守備</t>
  </si>
  <si>
    <t>打率</t>
  </si>
  <si>
    <t>安打</t>
  </si>
  <si>
    <t>本塁</t>
  </si>
  <si>
    <t>打点</t>
  </si>
  <si>
    <t>三振</t>
  </si>
  <si>
    <t>犠打</t>
  </si>
  <si>
    <t>盗塁</t>
  </si>
  <si>
    <t>失策</t>
  </si>
  <si>
    <t>年俸/持金</t>
  </si>
  <si>
    <t>年齢 / 契約</t>
  </si>
  <si>
    <t>右</t>
  </si>
  <si>
    <t>ノーマル</t>
  </si>
  <si>
    <t>-</t>
  </si>
  <si>
    <t>C 9</t>
  </si>
  <si>
    <t>契約残り2年</t>
  </si>
  <si>
    <t>中</t>
  </si>
  <si>
    <t>左</t>
  </si>
  <si>
    <t>C 10</t>
  </si>
  <si>
    <t>三</t>
  </si>
  <si>
    <t>捕</t>
  </si>
  <si>
    <t>B 6</t>
  </si>
  <si>
    <t>D 7</t>
  </si>
  <si>
    <t>契約残り1年</t>
  </si>
  <si>
    <t>二</t>
  </si>
  <si>
    <t>E 6</t>
  </si>
  <si>
    <t>遊</t>
  </si>
  <si>
    <t>一</t>
  </si>
  <si>
    <t>DH</t>
  </si>
  <si>
    <t>契約残り4年</t>
  </si>
  <si>
    <t>投手/製作者</t>
  </si>
  <si>
    <t>速球</t>
  </si>
  <si>
    <t>変化球</t>
  </si>
  <si>
    <t>制球</t>
  </si>
  <si>
    <t>ｽﾀﾐﾅ</t>
  </si>
  <si>
    <t>防率</t>
  </si>
  <si>
    <t>勝ち</t>
  </si>
  <si>
    <t>負け</t>
  </si>
  <si>
    <t>ｾｰﾌﾞ</t>
  </si>
  <si>
    <t>投球回</t>
  </si>
  <si>
    <t>奪三</t>
  </si>
  <si>
    <t>四死</t>
  </si>
  <si>
    <t>被本</t>
  </si>
  <si>
    <t>年齢 /契約</t>
  </si>
  <si>
    <t>スリー</t>
  </si>
  <si>
    <t>オーバー</t>
  </si>
  <si>
    <t>パワーの色</t>
    <rPh sb="4" eb="5">
      <t>イロ</t>
    </rPh>
    <phoneticPr fontId="1"/>
  </si>
  <si>
    <t>MT</t>
    <phoneticPr fontId="1"/>
  </si>
  <si>
    <t>走力</t>
    <rPh sb="0" eb="2">
      <t>ソウリョク</t>
    </rPh>
    <phoneticPr fontId="1"/>
  </si>
  <si>
    <t>肩</t>
    <rPh sb="0" eb="1">
      <t>カタ</t>
    </rPh>
    <phoneticPr fontId="1"/>
  </si>
  <si>
    <t>守備</t>
    <rPh sb="0" eb="2">
      <t>シュビ</t>
    </rPh>
    <phoneticPr fontId="1"/>
  </si>
  <si>
    <t>コメント欄</t>
    <rPh sb="4" eb="5">
      <t>ラン</t>
    </rPh>
    <phoneticPr fontId="1"/>
  </si>
  <si>
    <t>特殊能力</t>
    <rPh sb="0" eb="2">
      <t>トクシュ</t>
    </rPh>
    <rPh sb="2" eb="4">
      <t>ノウリョク</t>
    </rPh>
    <phoneticPr fontId="1"/>
  </si>
  <si>
    <t>画像ファイル</t>
    <rPh sb="0" eb="2">
      <t>ガゾウ</t>
    </rPh>
    <phoneticPr fontId="1"/>
  </si>
  <si>
    <t>阿部寛</t>
  </si>
  <si>
    <t>サイド</t>
  </si>
  <si>
    <t>佐藤</t>
  </si>
  <si>
    <t>ワンポ</t>
  </si>
  <si>
    <t>EOバルディ</t>
  </si>
  <si>
    <t>アーイ</t>
  </si>
  <si>
    <t>http://i.imgur.com/9JEJtrm.jpg</t>
  </si>
  <si>
    <t>http://i.imgur.com/xbLlhsD.jpg</t>
  </si>
  <si>
    <t>ひよこ</t>
  </si>
  <si>
    <t>親鳥</t>
  </si>
  <si>
    <t>アンダー</t>
  </si>
  <si>
    <t>http://i.imgur.com/9JEJtrm.jpg</t>
    <phoneticPr fontId="1"/>
  </si>
  <si>
    <t>ダイバクフ</t>
  </si>
  <si>
    <t>http://i.imgur.com/pLtca57.jpg</t>
  </si>
  <si>
    <t>ARAKAKI</t>
  </si>
  <si>
    <t>渚くん</t>
  </si>
  <si>
    <t>パン投げ女畑子</t>
  </si>
  <si>
    <t>アンパン</t>
  </si>
  <si>
    <t>IF(COUNTIF(G1,"*S*"),"S色",IF(COUNTIF(G1,"*A*"),"A色",IF(COUNTIF(G1,"*B*"),"B色",IF(COUNTIF(G1,"*C*"),"C色",IF(COUNTIF(G1,"*D*"),"D色",IF(COUNTIF(G1,"*E*"),"E色",IF(COUNTIF(G1,"*F*"),"F色",IF(COUNTIF(G1,"*G*"),"G色"))))))))</t>
    <phoneticPr fontId="1"/>
  </si>
  <si>
    <t>内川聖一</t>
  </si>
  <si>
    <t>聖人</t>
  </si>
  <si>
    <t>パーム2</t>
  </si>
  <si>
    <t>ホセ</t>
  </si>
  <si>
    <t>メンドーサ</t>
  </si>
  <si>
    <t>明豊今宮健太</t>
  </si>
  <si>
    <t>小さい鳥越</t>
  </si>
  <si>
    <t>15年目 36歳</t>
  </si>
  <si>
    <t>http://i.imgur.com/Z5HIGaA.jpg</t>
  </si>
  <si>
    <t>B 214</t>
  </si>
  <si>
    <t>http://anpanman.jp/sekai/friends/images/batako.gif</t>
  </si>
  <si>
    <t>昨季防御率</t>
    <rPh sb="0" eb="2">
      <t>サクキ</t>
    </rPh>
    <rPh sb="2" eb="5">
      <t>ボウギョリツ</t>
    </rPh>
    <phoneticPr fontId="1"/>
  </si>
  <si>
    <t>昨季勝利</t>
    <rPh sb="0" eb="2">
      <t>サクキ</t>
    </rPh>
    <rPh sb="2" eb="4">
      <t>ショウリ</t>
    </rPh>
    <phoneticPr fontId="1"/>
  </si>
  <si>
    <t>昨季敗戦</t>
    <rPh sb="2" eb="4">
      <t>ハイセン</t>
    </rPh>
    <phoneticPr fontId="1"/>
  </si>
  <si>
    <t>昨季打率</t>
    <rPh sb="0" eb="2">
      <t>サクキ</t>
    </rPh>
    <rPh sb="2" eb="4">
      <t>ダリツ</t>
    </rPh>
    <phoneticPr fontId="1"/>
  </si>
  <si>
    <t>昨季安打</t>
    <rPh sb="0" eb="2">
      <t>サクキ</t>
    </rPh>
    <rPh sb="2" eb="4">
      <t>アンダ</t>
    </rPh>
    <phoneticPr fontId="1"/>
  </si>
  <si>
    <t>本塁打</t>
    <rPh sb="0" eb="3">
      <t>ホンルイダ</t>
    </rPh>
    <phoneticPr fontId="1"/>
  </si>
  <si>
    <t>打点</t>
    <rPh sb="0" eb="2">
      <t>ダテン</t>
    </rPh>
    <phoneticPr fontId="1"/>
  </si>
  <si>
    <t>三振</t>
    <rPh sb="0" eb="2">
      <t>サンシン</t>
    </rPh>
    <phoneticPr fontId="1"/>
  </si>
  <si>
    <t>犠打</t>
    <rPh sb="0" eb="2">
      <t>ギダ</t>
    </rPh>
    <phoneticPr fontId="1"/>
  </si>
  <si>
    <t>盗塁</t>
    <rPh sb="0" eb="2">
      <t>トウルイ</t>
    </rPh>
    <phoneticPr fontId="1"/>
  </si>
  <si>
    <t>昨季セーブ数</t>
    <rPh sb="0" eb="2">
      <t>サクキ</t>
    </rPh>
    <rPh sb="5" eb="6">
      <t>スウ</t>
    </rPh>
    <phoneticPr fontId="1"/>
  </si>
  <si>
    <t>契約残り3年</t>
  </si>
  <si>
    <t>危機麒麟</t>
  </si>
  <si>
    <t>マルチ商法</t>
  </si>
  <si>
    <t>S 8</t>
  </si>
  <si>
    <t>http://i.imgur.com/c0W08Te.jpg</t>
  </si>
  <si>
    <t>F 4</t>
  </si>
  <si>
    <t>E 5</t>
  </si>
  <si>
    <t>7年目 28歳</t>
  </si>
  <si>
    <t>1年目 22歳</t>
  </si>
  <si>
    <t>絶対守るマン</t>
  </si>
  <si>
    <t>ガン太</t>
  </si>
  <si>
    <t>アウチューン</t>
  </si>
  <si>
    <t>田中</t>
  </si>
  <si>
    <t>8年目 29歳</t>
  </si>
  <si>
    <t>13年目 34歳</t>
  </si>
  <si>
    <t>A 232</t>
  </si>
  <si>
    <t>イグチ</t>
  </si>
  <si>
    <t>ピーナ</t>
  </si>
  <si>
    <t>B 11</t>
  </si>
  <si>
    <t>2年目 23歳</t>
  </si>
  <si>
    <t>ナックラー</t>
  </si>
  <si>
    <t>A100</t>
  </si>
  <si>
    <t>154km</t>
  </si>
  <si>
    <t>スライダー3 フォーク2 シュート2</t>
  </si>
  <si>
    <t>スライダー4 パーム5 シュート4</t>
  </si>
  <si>
    <t>上段は今期の成績、下段は通算成績です。</t>
  </si>
  <si>
    <r>
      <t>S</t>
    </r>
    <r>
      <rPr>
        <sz val="7.9"/>
        <color theme="1"/>
        <rFont val="ＭＳ Ｐゴシック"/>
        <family val="3"/>
        <charset val="128"/>
        <scheme val="minor"/>
      </rPr>
      <t> </t>
    </r>
    <r>
      <rPr>
        <sz val="7.1"/>
        <color theme="1"/>
        <rFont val="ＭＳ Ｐゴシック"/>
        <family val="3"/>
        <charset val="128"/>
        <scheme val="minor"/>
      </rPr>
      <t>8</t>
    </r>
  </si>
  <si>
    <r>
      <t>A</t>
    </r>
    <r>
      <rPr>
        <sz val="7.9"/>
        <color theme="1"/>
        <rFont val="ＭＳ Ｐゴシック"/>
        <family val="3"/>
        <charset val="128"/>
        <scheme val="minor"/>
      </rPr>
      <t> </t>
    </r>
    <r>
      <rPr>
        <sz val="7.1"/>
        <color theme="1"/>
        <rFont val="ＭＳ Ｐゴシック"/>
        <family val="3"/>
        <charset val="128"/>
        <scheme val="minor"/>
      </rPr>
      <t>13</t>
    </r>
  </si>
  <si>
    <r>
      <t>D </t>
    </r>
    <r>
      <rPr>
        <sz val="7.1"/>
        <color theme="1"/>
        <rFont val="ＭＳ Ｐゴシック"/>
        <family val="3"/>
        <charset val="128"/>
        <scheme val="minor"/>
      </rPr>
      <t>8</t>
    </r>
  </si>
  <si>
    <r>
      <t>C </t>
    </r>
    <r>
      <rPr>
        <sz val="7.1"/>
        <color theme="1"/>
        <rFont val="ＭＳ Ｐゴシック"/>
        <family val="3"/>
        <charset val="128"/>
        <scheme val="minor"/>
      </rPr>
      <t>9</t>
    </r>
  </si>
  <si>
    <r>
      <t>契約残り</t>
    </r>
    <r>
      <rPr>
        <b/>
        <sz val="7.9"/>
        <color theme="1"/>
        <rFont val="Tahoma"/>
        <family val="2"/>
      </rPr>
      <t>1</t>
    </r>
    <r>
      <rPr>
        <sz val="7.9"/>
        <color theme="1"/>
        <rFont val="Tahoma"/>
        <family val="2"/>
      </rPr>
      <t>年</t>
    </r>
  </si>
  <si>
    <r>
      <t>A</t>
    </r>
    <r>
      <rPr>
        <sz val="7.9"/>
        <color theme="1"/>
        <rFont val="ＭＳ Ｐゴシック"/>
        <family val="3"/>
        <charset val="128"/>
        <scheme val="minor"/>
      </rPr>
      <t> </t>
    </r>
    <r>
      <rPr>
        <sz val="7.1"/>
        <color theme="1"/>
        <rFont val="ＭＳ Ｐゴシック"/>
        <family val="3"/>
        <charset val="128"/>
        <scheme val="minor"/>
      </rPr>
      <t>7</t>
    </r>
  </si>
  <si>
    <r>
      <t>E </t>
    </r>
    <r>
      <rPr>
        <sz val="7.1"/>
        <color theme="1"/>
        <rFont val="ＭＳ Ｐゴシック"/>
        <family val="3"/>
        <charset val="128"/>
        <scheme val="minor"/>
      </rPr>
      <t>6</t>
    </r>
  </si>
  <si>
    <r>
      <t>D </t>
    </r>
    <r>
      <rPr>
        <sz val="7.1"/>
        <color theme="1"/>
        <rFont val="ＭＳ Ｐゴシック"/>
        <family val="3"/>
        <charset val="128"/>
        <scheme val="minor"/>
      </rPr>
      <t>7</t>
    </r>
  </si>
  <si>
    <r>
      <t>B</t>
    </r>
    <r>
      <rPr>
        <sz val="7.9"/>
        <color theme="1"/>
        <rFont val="ＭＳ Ｐゴシック"/>
        <family val="3"/>
        <charset val="128"/>
        <scheme val="minor"/>
      </rPr>
      <t> </t>
    </r>
    <r>
      <rPr>
        <sz val="7.1"/>
        <color theme="1"/>
        <rFont val="ＭＳ Ｐゴシック"/>
        <family val="3"/>
        <charset val="128"/>
        <scheme val="minor"/>
      </rPr>
      <t>219</t>
    </r>
  </si>
  <si>
    <r>
      <t>B</t>
    </r>
    <r>
      <rPr>
        <sz val="7.9"/>
        <color theme="1"/>
        <rFont val="ＭＳ Ｐゴシック"/>
        <family val="3"/>
        <charset val="128"/>
        <scheme val="minor"/>
      </rPr>
      <t> </t>
    </r>
    <r>
      <rPr>
        <sz val="7.1"/>
        <color theme="1"/>
        <rFont val="ＭＳ Ｐゴシック"/>
        <family val="3"/>
        <charset val="128"/>
        <scheme val="minor"/>
      </rPr>
      <t>12</t>
    </r>
  </si>
  <si>
    <r>
      <t>B</t>
    </r>
    <r>
      <rPr>
        <sz val="7.9"/>
        <color theme="1"/>
        <rFont val="ＭＳ Ｐゴシック"/>
        <family val="3"/>
        <charset val="128"/>
        <scheme val="minor"/>
      </rPr>
      <t> </t>
    </r>
    <r>
      <rPr>
        <sz val="7.1"/>
        <color theme="1"/>
        <rFont val="ＭＳ Ｐゴシック"/>
        <family val="3"/>
        <charset val="128"/>
        <scheme val="minor"/>
      </rPr>
      <t>6</t>
    </r>
  </si>
  <si>
    <r>
      <t>E </t>
    </r>
    <r>
      <rPr>
        <sz val="7.1"/>
        <color theme="1"/>
        <rFont val="ＭＳ Ｐゴシック"/>
        <family val="3"/>
        <charset val="128"/>
        <scheme val="minor"/>
      </rPr>
      <t>5</t>
    </r>
  </si>
  <si>
    <r>
      <t>B</t>
    </r>
    <r>
      <rPr>
        <sz val="7.9"/>
        <color theme="1"/>
        <rFont val="ＭＳ Ｐゴシック"/>
        <family val="3"/>
        <charset val="128"/>
        <scheme val="minor"/>
      </rPr>
      <t> </t>
    </r>
    <r>
      <rPr>
        <sz val="7.1"/>
        <color theme="1"/>
        <rFont val="ＭＳ Ｐゴシック"/>
        <family val="3"/>
        <charset val="128"/>
        <scheme val="minor"/>
      </rPr>
      <t>229</t>
    </r>
  </si>
  <si>
    <r>
      <t>C </t>
    </r>
    <r>
      <rPr>
        <sz val="7.1"/>
        <color theme="1"/>
        <rFont val="ＭＳ Ｐゴシック"/>
        <family val="3"/>
        <charset val="128"/>
        <scheme val="minor"/>
      </rPr>
      <t>10</t>
    </r>
  </si>
  <si>
    <r>
      <t>A</t>
    </r>
    <r>
      <rPr>
        <sz val="7.9"/>
        <color theme="1"/>
        <rFont val="ＭＳ Ｐゴシック"/>
        <family val="3"/>
        <charset val="128"/>
        <scheme val="minor"/>
      </rPr>
      <t> </t>
    </r>
    <r>
      <rPr>
        <sz val="7.1"/>
        <color theme="1"/>
        <rFont val="ＭＳ Ｐゴシック"/>
        <family val="3"/>
        <charset val="128"/>
        <scheme val="minor"/>
      </rPr>
      <t>232</t>
    </r>
  </si>
  <si>
    <r>
      <t>F </t>
    </r>
    <r>
      <rPr>
        <sz val="7.1"/>
        <color theme="1"/>
        <rFont val="ＭＳ Ｐゴシック"/>
        <family val="3"/>
        <charset val="128"/>
        <scheme val="minor"/>
      </rPr>
      <t>4</t>
    </r>
  </si>
  <si>
    <r>
      <t>B</t>
    </r>
    <r>
      <rPr>
        <sz val="7.9"/>
        <color theme="1"/>
        <rFont val="ＭＳ Ｐゴシック"/>
        <family val="3"/>
        <charset val="128"/>
        <scheme val="minor"/>
      </rPr>
      <t> </t>
    </r>
    <r>
      <rPr>
        <sz val="7.1"/>
        <color theme="1"/>
        <rFont val="ＭＳ Ｐゴシック"/>
        <family val="3"/>
        <charset val="128"/>
        <scheme val="minor"/>
      </rPr>
      <t>11</t>
    </r>
  </si>
  <si>
    <t>E 150</t>
  </si>
  <si>
    <t>17年目 38歳</t>
  </si>
  <si>
    <t>彡(ﾟ)(ﾟ)</t>
  </si>
  <si>
    <t>野球民</t>
  </si>
  <si>
    <t>C 5</t>
  </si>
  <si>
    <t>3年目 24歳</t>
  </si>
  <si>
    <t>http://i.imgur.com/B5XpC6f.jpg</t>
  </si>
  <si>
    <t>B 224</t>
  </si>
  <si>
    <t>149km</t>
  </si>
  <si>
    <t>ナックル5</t>
  </si>
  <si>
    <t>（´・ω・｀）</t>
  </si>
  <si>
    <t>バッピ</t>
  </si>
  <si>
    <t>イオバルディ.png</t>
  </si>
  <si>
    <t>A 14</t>
  </si>
  <si>
    <t>10年目 31歳</t>
  </si>
  <si>
    <t>18年目 39歳</t>
  </si>
  <si>
    <t>4年目 25歳</t>
  </si>
  <si>
    <t>盆朦</t>
  </si>
  <si>
    <t>鉄球打ち</t>
  </si>
  <si>
    <t>6年目 29歳</t>
  </si>
  <si>
    <t>クイック○　威圧感</t>
  </si>
  <si>
    <t>jose06.png</t>
  </si>
  <si>
    <t>スライダー3 フォーク1</t>
  </si>
  <si>
    <t>155km</t>
  </si>
  <si>
    <t>フォーク1 スクリュー6</t>
  </si>
  <si>
    <t>カーブ4 スライダー4 フォーク3 シンカー3 シュート3</t>
  </si>
  <si>
    <t>19年目 36歳</t>
  </si>
  <si>
    <t>157km</t>
  </si>
  <si>
    <t>Ｈスライダー4 ＳＦＦ6</t>
  </si>
  <si>
    <t>14年目 36歳</t>
  </si>
  <si>
    <t>9年目 32歳</t>
  </si>
  <si>
    <t>フォーク4</t>
  </si>
  <si>
    <t>スライダー5 パーム5 シュート4</t>
  </si>
  <si>
    <t>5年目 26歳</t>
  </si>
  <si>
    <t>名無し</t>
  </si>
  <si>
    <r>
      <t>E </t>
    </r>
    <r>
      <rPr>
        <sz val="7.1"/>
        <color theme="1"/>
        <rFont val="ＭＳ Ｐゴシック"/>
        <family val="3"/>
        <charset val="128"/>
        <scheme val="minor"/>
      </rPr>
      <t>150</t>
    </r>
  </si>
  <si>
    <r>
      <t>A</t>
    </r>
    <r>
      <rPr>
        <sz val="7.9"/>
        <color theme="1"/>
        <rFont val="ＭＳ Ｐゴシック"/>
        <family val="3"/>
        <charset val="128"/>
        <scheme val="minor"/>
      </rPr>
      <t> </t>
    </r>
    <r>
      <rPr>
        <sz val="7.1"/>
        <color theme="1"/>
        <rFont val="ＭＳ Ｐゴシック"/>
        <family val="3"/>
        <charset val="128"/>
        <scheme val="minor"/>
      </rPr>
      <t>14</t>
    </r>
  </si>
  <si>
    <r>
      <t>B</t>
    </r>
    <r>
      <rPr>
        <sz val="7.9"/>
        <color theme="1"/>
        <rFont val="ＭＳ Ｐゴシック"/>
        <family val="3"/>
        <charset val="128"/>
        <scheme val="minor"/>
      </rPr>
      <t> </t>
    </r>
    <r>
      <rPr>
        <sz val="7.1"/>
        <color theme="1"/>
        <rFont val="ＭＳ Ｐゴシック"/>
        <family val="3"/>
        <charset val="128"/>
        <scheme val="minor"/>
      </rPr>
      <t>224</t>
    </r>
  </si>
  <si>
    <r>
      <t>C </t>
    </r>
    <r>
      <rPr>
        <sz val="7.1"/>
        <color theme="1"/>
        <rFont val="ＭＳ Ｐゴシック"/>
        <family val="3"/>
        <charset val="128"/>
        <scheme val="minor"/>
      </rPr>
      <t>5</t>
    </r>
  </si>
  <si>
    <r>
      <t>C </t>
    </r>
    <r>
      <rPr>
        <sz val="7.1"/>
        <color theme="1"/>
        <rFont val="ＭＳ Ｐゴシック"/>
        <family val="3"/>
        <charset val="128"/>
        <scheme val="minor"/>
      </rPr>
      <t>204</t>
    </r>
  </si>
  <si>
    <r>
      <t>C </t>
    </r>
    <r>
      <rPr>
        <sz val="7.1"/>
        <color theme="1"/>
        <rFont val="ＭＳ Ｐゴシック"/>
        <family val="3"/>
        <charset val="128"/>
        <scheme val="minor"/>
      </rPr>
      <t>196</t>
    </r>
  </si>
  <si>
    <r>
      <t>E </t>
    </r>
    <r>
      <rPr>
        <sz val="7.1"/>
        <color theme="1"/>
        <rFont val="ＭＳ Ｐゴシック"/>
        <family val="3"/>
        <charset val="128"/>
        <scheme val="minor"/>
      </rPr>
      <t>132</t>
    </r>
  </si>
  <si>
    <r>
      <t>E </t>
    </r>
    <r>
      <rPr>
        <sz val="7.1"/>
        <color theme="1"/>
        <rFont val="ＭＳ Ｐゴシック"/>
        <family val="3"/>
        <charset val="128"/>
        <scheme val="minor"/>
      </rPr>
      <t>140</t>
    </r>
  </si>
  <si>
    <r>
      <t>150</t>
    </r>
    <r>
      <rPr>
        <sz val="7.9"/>
        <color theme="1"/>
        <rFont val="ＭＳ Ｐゴシック"/>
        <family val="3"/>
        <charset val="128"/>
        <scheme val="minor"/>
      </rPr>
      <t>km</t>
    </r>
  </si>
  <si>
    <r>
      <t>A</t>
    </r>
    <r>
      <rPr>
        <sz val="7.9"/>
        <color theme="1"/>
        <rFont val="ＭＳ Ｐゴシック"/>
        <family val="3"/>
        <charset val="128"/>
        <scheme val="minor"/>
      </rPr>
      <t> </t>
    </r>
    <r>
      <rPr>
        <sz val="7.1"/>
        <color theme="1"/>
        <rFont val="ＭＳ Ｐゴシック"/>
        <family val="3"/>
        <charset val="128"/>
        <scheme val="minor"/>
      </rPr>
      <t>247</t>
    </r>
  </si>
  <si>
    <r>
      <t>A</t>
    </r>
    <r>
      <rPr>
        <sz val="7.9"/>
        <color theme="1"/>
        <rFont val="ＭＳ Ｐゴシック"/>
        <family val="3"/>
        <charset val="128"/>
        <scheme val="minor"/>
      </rPr>
      <t> </t>
    </r>
    <r>
      <rPr>
        <sz val="7.1"/>
        <color theme="1"/>
        <rFont val="ＭＳ Ｐゴシック"/>
        <family val="3"/>
        <charset val="128"/>
        <scheme val="minor"/>
      </rPr>
      <t>244</t>
    </r>
  </si>
  <si>
    <r>
      <t>154</t>
    </r>
    <r>
      <rPr>
        <sz val="7.9"/>
        <color theme="1"/>
        <rFont val="ＭＳ Ｐゴシック"/>
        <family val="3"/>
        <charset val="128"/>
        <scheme val="minor"/>
      </rPr>
      <t>km</t>
    </r>
  </si>
  <si>
    <r>
      <t>F </t>
    </r>
    <r>
      <rPr>
        <sz val="7.1"/>
        <color theme="1"/>
        <rFont val="ＭＳ Ｐゴシック"/>
        <family val="3"/>
        <charset val="128"/>
        <scheme val="minor"/>
      </rPr>
      <t>117</t>
    </r>
  </si>
  <si>
    <r>
      <t>156</t>
    </r>
    <r>
      <rPr>
        <sz val="7.9"/>
        <color theme="1"/>
        <rFont val="ＭＳ Ｐゴシック"/>
        <family val="3"/>
        <charset val="128"/>
        <scheme val="minor"/>
      </rPr>
      <t>km</t>
    </r>
  </si>
  <si>
    <r>
      <t>C </t>
    </r>
    <r>
      <rPr>
        <sz val="7.1"/>
        <color theme="1"/>
        <rFont val="ＭＳ Ｐゴシック"/>
        <family val="3"/>
        <charset val="128"/>
        <scheme val="minor"/>
      </rPr>
      <t>191</t>
    </r>
  </si>
  <si>
    <r>
      <t>B</t>
    </r>
    <r>
      <rPr>
        <sz val="7.9"/>
        <color theme="1"/>
        <rFont val="ＭＳ Ｐゴシック"/>
        <family val="3"/>
        <charset val="128"/>
        <scheme val="minor"/>
      </rPr>
      <t> </t>
    </r>
    <r>
      <rPr>
        <sz val="7.1"/>
        <color theme="1"/>
        <rFont val="ＭＳ Ｐゴシック"/>
        <family val="3"/>
        <charset val="128"/>
        <scheme val="minor"/>
      </rPr>
      <t>221</t>
    </r>
  </si>
  <si>
    <r>
      <t>155</t>
    </r>
    <r>
      <rPr>
        <sz val="7.9"/>
        <color theme="1"/>
        <rFont val="ＭＳ Ｐゴシック"/>
        <family val="3"/>
        <charset val="128"/>
        <scheme val="minor"/>
      </rPr>
      <t>km</t>
    </r>
  </si>
  <si>
    <r>
      <t>B</t>
    </r>
    <r>
      <rPr>
        <sz val="7.9"/>
        <color theme="1"/>
        <rFont val="ＭＳ Ｐゴシック"/>
        <family val="3"/>
        <charset val="128"/>
        <scheme val="minor"/>
      </rPr>
      <t> </t>
    </r>
    <r>
      <rPr>
        <sz val="7.1"/>
        <color theme="1"/>
        <rFont val="ＭＳ Ｐゴシック"/>
        <family val="3"/>
        <charset val="128"/>
        <scheme val="minor"/>
      </rPr>
      <t>226</t>
    </r>
  </si>
  <si>
    <r>
      <t>D </t>
    </r>
    <r>
      <rPr>
        <sz val="7.1"/>
        <color theme="1"/>
        <rFont val="ＭＳ Ｐゴシック"/>
        <family val="3"/>
        <charset val="128"/>
        <scheme val="minor"/>
      </rPr>
      <t>168</t>
    </r>
  </si>
  <si>
    <r>
      <t>C </t>
    </r>
    <r>
      <rPr>
        <sz val="7.1"/>
        <color theme="1"/>
        <rFont val="ＭＳ Ｐゴシック"/>
        <family val="3"/>
        <charset val="128"/>
        <scheme val="minor"/>
      </rPr>
      <t>201</t>
    </r>
  </si>
  <si>
    <r>
      <t>157</t>
    </r>
    <r>
      <rPr>
        <sz val="7.9"/>
        <color theme="1"/>
        <rFont val="ＭＳ Ｐゴシック"/>
        <family val="3"/>
        <charset val="128"/>
        <scheme val="minor"/>
      </rPr>
      <t>km</t>
    </r>
  </si>
  <si>
    <r>
      <t>D </t>
    </r>
    <r>
      <rPr>
        <sz val="7.1"/>
        <color theme="1"/>
        <rFont val="ＭＳ Ｐゴシック"/>
        <family val="3"/>
        <charset val="128"/>
        <scheme val="minor"/>
      </rPr>
      <t>163</t>
    </r>
  </si>
  <si>
    <r>
      <t>契約残り</t>
    </r>
    <r>
      <rPr>
        <b/>
        <sz val="7.9"/>
        <color theme="1"/>
        <rFont val="ＭＳ Ｐゴシック"/>
        <family val="3"/>
        <charset val="128"/>
        <scheme val="minor"/>
      </rPr>
      <t>1</t>
    </r>
    <r>
      <rPr>
        <sz val="7.9"/>
        <color theme="1"/>
        <rFont val="ＭＳ Ｐゴシック"/>
        <family val="3"/>
        <charset val="128"/>
        <scheme val="minor"/>
      </rPr>
      <t>年</t>
    </r>
  </si>
  <si>
    <r>
      <t>153</t>
    </r>
    <r>
      <rPr>
        <sz val="7.9"/>
        <color theme="1"/>
        <rFont val="ＭＳ Ｐゴシック"/>
        <family val="3"/>
        <charset val="128"/>
        <scheme val="minor"/>
      </rPr>
      <t>km</t>
    </r>
  </si>
  <si>
    <r>
      <t>B</t>
    </r>
    <r>
      <rPr>
        <sz val="7.9"/>
        <color theme="1"/>
        <rFont val="ＭＳ Ｐゴシック"/>
        <family val="3"/>
        <charset val="128"/>
        <scheme val="minor"/>
      </rPr>
      <t> </t>
    </r>
    <r>
      <rPr>
        <sz val="7.1"/>
        <color theme="1"/>
        <rFont val="ＭＳ Ｐゴシック"/>
        <family val="3"/>
        <charset val="128"/>
        <scheme val="minor"/>
      </rPr>
      <t>214</t>
    </r>
  </si>
  <si>
    <r>
      <t>D </t>
    </r>
    <r>
      <rPr>
        <sz val="7.1"/>
        <color theme="1"/>
        <rFont val="ＭＳ Ｐゴシック"/>
        <family val="3"/>
        <charset val="128"/>
        <scheme val="minor"/>
      </rPr>
      <t>160</t>
    </r>
  </si>
  <si>
    <r>
      <t>C </t>
    </r>
    <r>
      <rPr>
        <sz val="7.1"/>
        <color theme="1"/>
        <rFont val="ＭＳ Ｐゴシック"/>
        <family val="3"/>
        <charset val="128"/>
        <scheme val="minor"/>
      </rPr>
      <t>186</t>
    </r>
  </si>
  <si>
    <r>
      <t>C </t>
    </r>
    <r>
      <rPr>
        <sz val="7.1"/>
        <color theme="1"/>
        <rFont val="ＭＳ Ｐゴシック"/>
        <family val="3"/>
        <charset val="128"/>
        <scheme val="minor"/>
      </rPr>
      <t>198</t>
    </r>
  </si>
  <si>
    <t>勝ち運　逃げ球</t>
    <rPh sb="0" eb="1">
      <t>カ</t>
    </rPh>
    <rPh sb="2" eb="3">
      <t>ウン</t>
    </rPh>
    <phoneticPr fontId="1"/>
  </si>
  <si>
    <t>逃げ球　威圧感　安定感</t>
    <rPh sb="0" eb="1">
      <t>ニ</t>
    </rPh>
    <rPh sb="2" eb="3">
      <t>ダマ</t>
    </rPh>
    <phoneticPr fontId="1"/>
  </si>
  <si>
    <t>②前年度入力に関して</t>
    <phoneticPr fontId="1"/>
  </si>
  <si>
    <t>①このファイルに関して</t>
    <phoneticPr fontId="1"/>
  </si>
  <si>
    <t>③コメ、得能、画像入力に関して</t>
    <rPh sb="4" eb="6">
      <t>トクノウ</t>
    </rPh>
    <rPh sb="7" eb="9">
      <t>ガゾウ</t>
    </rPh>
    <rPh sb="9" eb="11">
      <t>ニュウリョク</t>
    </rPh>
    <rPh sb="12" eb="13">
      <t>カン</t>
    </rPh>
    <phoneticPr fontId="1"/>
  </si>
  <si>
    <t>このエクセルでは選手情報、能力、前年度成績、コメント欄、特殊能力欄、画像ファイルを比較的楽に入力できます</t>
    <rPh sb="8" eb="10">
      <t>センシュ</t>
    </rPh>
    <rPh sb="10" eb="12">
      <t>ジョウホウ</t>
    </rPh>
    <rPh sb="13" eb="15">
      <t>ノウリョク</t>
    </rPh>
    <rPh sb="16" eb="18">
      <t>ゼンネン</t>
    </rPh>
    <rPh sb="18" eb="19">
      <t>ド</t>
    </rPh>
    <rPh sb="19" eb="21">
      <t>セイセキ</t>
    </rPh>
    <rPh sb="26" eb="27">
      <t>ラン</t>
    </rPh>
    <rPh sb="28" eb="30">
      <t>トクシュ</t>
    </rPh>
    <rPh sb="30" eb="32">
      <t>ノウリョク</t>
    </rPh>
    <rPh sb="32" eb="33">
      <t>ラン</t>
    </rPh>
    <rPh sb="34" eb="36">
      <t>ガゾウ</t>
    </rPh>
    <rPh sb="41" eb="44">
      <t>ヒカクテキ</t>
    </rPh>
    <rPh sb="44" eb="45">
      <t>ラク</t>
    </rPh>
    <rPh sb="46" eb="48">
      <t>ニュウリョク</t>
    </rPh>
    <phoneticPr fontId="1"/>
  </si>
  <si>
    <t>④能力入力関して</t>
    <rPh sb="1" eb="3">
      <t>ノウリョク</t>
    </rPh>
    <rPh sb="3" eb="5">
      <t>ニュウリョク</t>
    </rPh>
    <rPh sb="5" eb="6">
      <t>カン</t>
    </rPh>
    <phoneticPr fontId="1"/>
  </si>
  <si>
    <t>能力は140試合終了時（日シリ前）とキャンプ以降で能力が変わるので、みんながキャンプしたであろう時に、クエリの更新（右クリ＆更新）すると良いと思う</t>
    <rPh sb="0" eb="2">
      <t>ノウリョク</t>
    </rPh>
    <rPh sb="6" eb="8">
      <t>シアイ</t>
    </rPh>
    <rPh sb="8" eb="11">
      <t>シュウリョウジ</t>
    </rPh>
    <rPh sb="12" eb="13">
      <t>ニッ</t>
    </rPh>
    <rPh sb="15" eb="16">
      <t>マエ</t>
    </rPh>
    <rPh sb="22" eb="24">
      <t>イコウ</t>
    </rPh>
    <rPh sb="25" eb="27">
      <t>ノウリョク</t>
    </rPh>
    <rPh sb="28" eb="29">
      <t>カ</t>
    </rPh>
    <rPh sb="48" eb="49">
      <t>トキ</t>
    </rPh>
    <rPh sb="55" eb="57">
      <t>コウシン</t>
    </rPh>
    <rPh sb="58" eb="59">
      <t>ミギ</t>
    </rPh>
    <rPh sb="62" eb="64">
      <t>コウシン</t>
    </rPh>
    <rPh sb="68" eb="69">
      <t>イ</t>
    </rPh>
    <rPh sb="71" eb="72">
      <t>オモ</t>
    </rPh>
    <phoneticPr fontId="1"/>
  </si>
  <si>
    <t>⑤wikiに関して</t>
    <rPh sb="6" eb="7">
      <t>カン</t>
    </rPh>
    <phoneticPr fontId="1"/>
  </si>
  <si>
    <t>全て手入力になります
名無しや元ネタが分からない選手の画像はhttp://i.imgur.com/9JEJtrm.jpgを使うと良いとおもう　</t>
    <rPh sb="0" eb="1">
      <t>スベ</t>
    </rPh>
    <rPh sb="2" eb="3">
      <t>テ</t>
    </rPh>
    <rPh sb="3" eb="5">
      <t>ニュウリョク</t>
    </rPh>
    <rPh sb="11" eb="13">
      <t>ナナ</t>
    </rPh>
    <rPh sb="15" eb="16">
      <t>モト</t>
    </rPh>
    <rPh sb="19" eb="20">
      <t>ワ</t>
    </rPh>
    <rPh sb="24" eb="26">
      <t>センシュ</t>
    </rPh>
    <rPh sb="27" eb="29">
      <t>ガゾウ</t>
    </rPh>
    <rPh sb="61" eb="62">
      <t>ツカ</t>
    </rPh>
    <rPh sb="64" eb="65">
      <t>イ</t>
    </rPh>
    <phoneticPr fontId="1"/>
  </si>
  <si>
    <t>入力ミスやエクセルファイルがおかしくなるのを防ぐために！</t>
    <rPh sb="0" eb="2">
      <t>ニュウリョク</t>
    </rPh>
    <rPh sb="22" eb="23">
      <t>フセ</t>
    </rPh>
    <phoneticPr fontId="1"/>
  </si>
  <si>
    <t>B 216</t>
  </si>
  <si>
    <t>20年目 41歳</t>
  </si>
  <si>
    <t>有賀ナビル</t>
  </si>
  <si>
    <t>帝京</t>
  </si>
  <si>
    <t>契約残り5年</t>
  </si>
  <si>
    <t>http://i.imgur.com/PNVEO6O.jpg</t>
  </si>
  <si>
    <t>おわかりくん</t>
  </si>
  <si>
    <t>わからない</t>
  </si>
  <si>
    <t>1年目 18歳</t>
  </si>
  <si>
    <t>バント×　威圧感</t>
    <rPh sb="5" eb="8">
      <t>イアツカン</t>
    </rPh>
    <phoneticPr fontId="1"/>
  </si>
  <si>
    <t>盗塁×　威圧感</t>
    <rPh sb="0" eb="2">
      <t>トウルイ</t>
    </rPh>
    <rPh sb="4" eb="7">
      <t>イアツカン</t>
    </rPh>
    <phoneticPr fontId="1"/>
  </si>
  <si>
    <t>コメント</t>
    <phoneticPr fontId="1"/>
  </si>
  <si>
    <t>カーブ3 スライダー3 フォーク3 シンカー3 シュート2</t>
  </si>
  <si>
    <t>A 234</t>
  </si>
  <si>
    <t>C 181</t>
  </si>
  <si>
    <t>Ｈスライダー4 ＳＦＦ5</t>
  </si>
  <si>
    <t>土井昌弘</t>
  </si>
  <si>
    <t>カーブ3 スライダー2</t>
  </si>
  <si>
    <t>パーム6</t>
  </si>
  <si>
    <t>B 211</t>
  </si>
  <si>
    <t>コメント</t>
    <phoneticPr fontId="1"/>
  </si>
  <si>
    <r>
      <t>・前年度成績などを=K2のようにしていると、
キャンプ後に更新した時に更新されてしまうので注意すること
=K2等とした後に</t>
    </r>
    <r>
      <rPr>
        <sz val="11"/>
        <color rgb="FFFF0000"/>
        <rFont val="ＭＳ Ｐゴシック"/>
        <family val="3"/>
        <charset val="128"/>
        <scheme val="minor"/>
      </rPr>
      <t>その部分をコピペ（貼り付けオプションを数値にするとベター？）などして回避</t>
    </r>
    <r>
      <rPr>
        <sz val="11"/>
        <color theme="1"/>
        <rFont val="ＭＳ Ｐゴシック"/>
        <family val="2"/>
        <charset val="128"/>
        <scheme val="minor"/>
      </rPr>
      <t xml:space="preserve">できます
ようわからん人はエクセル→メモ帳→エクセルでｺﾋﾟｰしてもいいかも
・前年と打順が変わるが画像などは変わらないということがあります
</t>
    </r>
    <r>
      <rPr>
        <sz val="11"/>
        <color rgb="FFFF0000"/>
        <rFont val="ＭＳ Ｐゴシック"/>
        <family val="3"/>
        <charset val="128"/>
        <scheme val="minor"/>
      </rPr>
      <t>そういった場合にはセルの入れ替えはしないでください</t>
    </r>
    <r>
      <rPr>
        <sz val="11"/>
        <color theme="1"/>
        <rFont val="ＭＳ Ｐゴシック"/>
        <family val="2"/>
        <charset val="128"/>
        <scheme val="minor"/>
      </rPr>
      <t xml:space="preserve">
それをしてしまうとワイのうんこファイルはおかしくなります
これもまた、</t>
    </r>
    <r>
      <rPr>
        <sz val="11"/>
        <color rgb="FFFF0000"/>
        <rFont val="ＭＳ Ｐゴシック"/>
        <family val="3"/>
        <charset val="128"/>
        <scheme val="minor"/>
      </rPr>
      <t xml:space="preserve">その部分をコピペ（貼り付けオプションを数値にする）などして回避できます
</t>
    </r>
    <r>
      <rPr>
        <sz val="11"/>
        <rFont val="ＭＳ Ｐゴシック"/>
        <family val="3"/>
        <charset val="128"/>
        <scheme val="minor"/>
      </rPr>
      <t>・念のために編集をたくさんする前にエクセルファイルをコピーしておくのも手です
クエリの更新などは確か</t>
    </r>
    <r>
      <rPr>
        <sz val="11"/>
        <rFont val="ＭＳ Ｐゴシック"/>
        <family val="2"/>
        <charset val="128"/>
        <scheme val="minor"/>
      </rPr>
      <t>Ctrl+Zでどうにもならんので</t>
    </r>
    <rPh sb="1" eb="3">
      <t>ゼンネン</t>
    </rPh>
    <rPh sb="3" eb="4">
      <t>ド</t>
    </rPh>
    <rPh sb="4" eb="6">
      <t>セイセキ</t>
    </rPh>
    <rPh sb="27" eb="28">
      <t>ゴ</t>
    </rPh>
    <rPh sb="29" eb="31">
      <t>コウシン</t>
    </rPh>
    <rPh sb="33" eb="34">
      <t>トキ</t>
    </rPh>
    <rPh sb="35" eb="37">
      <t>コウシン</t>
    </rPh>
    <rPh sb="45" eb="47">
      <t>チュウイ</t>
    </rPh>
    <rPh sb="55" eb="56">
      <t>ナド</t>
    </rPh>
    <rPh sb="59" eb="60">
      <t>アト</t>
    </rPh>
    <rPh sb="63" eb="65">
      <t>ブブン</t>
    </rPh>
    <rPh sb="70" eb="71">
      <t>ハ</t>
    </rPh>
    <rPh sb="72" eb="73">
      <t>ツ</t>
    </rPh>
    <rPh sb="80" eb="82">
      <t>スウチ</t>
    </rPh>
    <rPh sb="95" eb="97">
      <t>カイヒ</t>
    </rPh>
    <rPh sb="108" eb="109">
      <t>ヒト</t>
    </rPh>
    <rPh sb="117" eb="118">
      <t>チョウ</t>
    </rPh>
    <rPh sb="138" eb="140">
      <t>ゼンネン</t>
    </rPh>
    <rPh sb="141" eb="143">
      <t>ダジュン</t>
    </rPh>
    <rPh sb="144" eb="145">
      <t>カ</t>
    </rPh>
    <rPh sb="148" eb="150">
      <t>ガゾウ</t>
    </rPh>
    <rPh sb="153" eb="154">
      <t>カ</t>
    </rPh>
    <rPh sb="174" eb="176">
      <t>バアイ</t>
    </rPh>
    <rPh sb="181" eb="182">
      <t>イ</t>
    </rPh>
    <rPh sb="183" eb="184">
      <t>カ</t>
    </rPh>
    <rPh sb="267" eb="268">
      <t>ネン</t>
    </rPh>
    <rPh sb="272" eb="274">
      <t>ヘンシュウ</t>
    </rPh>
    <rPh sb="281" eb="282">
      <t>マエ</t>
    </rPh>
    <rPh sb="301" eb="302">
      <t>テ</t>
    </rPh>
    <rPh sb="309" eb="311">
      <t>コウシン</t>
    </rPh>
    <rPh sb="314" eb="315">
      <t>タシ</t>
    </rPh>
    <phoneticPr fontId="1"/>
  </si>
  <si>
    <t>うんこ</t>
    <phoneticPr fontId="1"/>
  </si>
  <si>
    <r>
      <t>場所ごとにセルの意味の説明をコメントで入れておきます
コメントの見方はそのセルに合わせりゃ見れる
実際に右のセルにコメント入れてみた
コメントがあるセルは右上に赤い</t>
    </r>
    <r>
      <rPr>
        <sz val="11"/>
        <color rgb="FFFF0000"/>
        <rFont val="ＭＳ Ｐゴシック"/>
        <family val="3"/>
        <charset val="128"/>
        <scheme val="minor"/>
      </rPr>
      <t>△</t>
    </r>
    <r>
      <rPr>
        <sz val="11"/>
        <color theme="1"/>
        <rFont val="ＭＳ Ｐゴシック"/>
        <family val="2"/>
        <charset val="128"/>
        <scheme val="minor"/>
      </rPr>
      <t>があります</t>
    </r>
    <rPh sb="0" eb="2">
      <t>バショ</t>
    </rPh>
    <rPh sb="8" eb="10">
      <t>イミ</t>
    </rPh>
    <rPh sb="11" eb="13">
      <t>セツメイ</t>
    </rPh>
    <rPh sb="19" eb="20">
      <t>イ</t>
    </rPh>
    <rPh sb="32" eb="34">
      <t>ミカタ</t>
    </rPh>
    <rPh sb="40" eb="41">
      <t>ア</t>
    </rPh>
    <rPh sb="45" eb="46">
      <t>ミ</t>
    </rPh>
    <rPh sb="49" eb="51">
      <t>ジッサイ</t>
    </rPh>
    <rPh sb="52" eb="53">
      <t>ミギ</t>
    </rPh>
    <rPh sb="61" eb="62">
      <t>イ</t>
    </rPh>
    <rPh sb="77" eb="79">
      <t>ミギウエ</t>
    </rPh>
    <rPh sb="80" eb="81">
      <t>アカ</t>
    </rPh>
    <phoneticPr fontId="1"/>
  </si>
  <si>
    <t>http://img.prizebp.jp/bnp_prize_item/image/7372/large_jpg/MrGSAPpIvb8unl.jpg</t>
    <phoneticPr fontId="1"/>
  </si>
  <si>
    <t>前年度成績のURL</t>
    <rPh sb="0" eb="2">
      <t>ゼンネン</t>
    </rPh>
    <rPh sb="2" eb="3">
      <t>ド</t>
    </rPh>
    <rPh sb="3" eb="5">
      <t>セイセキ</t>
    </rPh>
    <phoneticPr fontId="1"/>
  </si>
  <si>
    <t>140試合終了時（日シリ前）に野手or投手ページの成績のところで右クリック＆更新して　　右側の前年度成績入力のところにコピペすると楽　（コピペに関する注意は上を読んでね！）
もし忘れた場合は記録室（右にURL貼っておく）のURLをイジって入力
面倒だったら---など適当に入れれば良い
http://tmyb.moo.jp/ore/jisaku/nou.php?user=製作者で見るのも良いかと
前年度成績のところ</t>
    <rPh sb="3" eb="5">
      <t>シアイ</t>
    </rPh>
    <rPh sb="5" eb="8">
      <t>シュウリョウジ</t>
    </rPh>
    <rPh sb="9" eb="10">
      <t>ニッ</t>
    </rPh>
    <rPh sb="12" eb="13">
      <t>マエ</t>
    </rPh>
    <rPh sb="15" eb="17">
      <t>ヤシュ</t>
    </rPh>
    <rPh sb="19" eb="21">
      <t>トウシュ</t>
    </rPh>
    <rPh sb="25" eb="27">
      <t>セイセキ</t>
    </rPh>
    <rPh sb="32" eb="33">
      <t>ミギ</t>
    </rPh>
    <rPh sb="38" eb="40">
      <t>コウシン</t>
    </rPh>
    <rPh sb="44" eb="46">
      <t>ミギガワ</t>
    </rPh>
    <rPh sb="47" eb="49">
      <t>ゼンネン</t>
    </rPh>
    <rPh sb="49" eb="50">
      <t>ド</t>
    </rPh>
    <rPh sb="50" eb="52">
      <t>セイセキ</t>
    </rPh>
    <rPh sb="52" eb="54">
      <t>ニュウリョク</t>
    </rPh>
    <rPh sb="65" eb="66">
      <t>ラク</t>
    </rPh>
    <rPh sb="72" eb="73">
      <t>カン</t>
    </rPh>
    <rPh sb="75" eb="77">
      <t>チュウイ</t>
    </rPh>
    <rPh sb="78" eb="79">
      <t>ウエ</t>
    </rPh>
    <rPh sb="80" eb="81">
      <t>ヨ</t>
    </rPh>
    <rPh sb="89" eb="90">
      <t>ワス</t>
    </rPh>
    <rPh sb="92" eb="94">
      <t>バアイ</t>
    </rPh>
    <rPh sb="95" eb="98">
      <t>キロクシツ</t>
    </rPh>
    <rPh sb="99" eb="100">
      <t>ミギ</t>
    </rPh>
    <rPh sb="104" eb="105">
      <t>ハ</t>
    </rPh>
    <rPh sb="119" eb="121">
      <t>ニュウリョク</t>
    </rPh>
    <rPh sb="122" eb="124">
      <t>メンドウ</t>
    </rPh>
    <rPh sb="133" eb="135">
      <t>テキトウ</t>
    </rPh>
    <rPh sb="136" eb="137">
      <t>イ</t>
    </rPh>
    <rPh sb="140" eb="141">
      <t>イ</t>
    </rPh>
    <rPh sb="186" eb="189">
      <t>セイサクシャ</t>
    </rPh>
    <rPh sb="190" eb="191">
      <t>ミ</t>
    </rPh>
    <rPh sb="194" eb="195">
      <t>イ</t>
    </rPh>
    <rPh sb="199" eb="201">
      <t>ゼンネン</t>
    </rPh>
    <rPh sb="201" eb="202">
      <t>ド</t>
    </rPh>
    <rPh sb="202" eb="204">
      <t>セイセキ</t>
    </rPh>
    <phoneticPr fontId="1"/>
  </si>
  <si>
    <t>スライダー4 フォーク2</t>
  </si>
  <si>
    <t>C 183</t>
  </si>
  <si>
    <t>F 3</t>
  </si>
  <si>
    <t>21年目 42歳</t>
  </si>
  <si>
    <t>B 219</t>
  </si>
  <si>
    <t>木下優子</t>
  </si>
  <si>
    <t>ゆーきゃん</t>
  </si>
  <si>
    <t>A 242</t>
  </si>
  <si>
    <t>B 206</t>
  </si>
  <si>
    <t>スライド</t>
  </si>
  <si>
    <t>テラさん</t>
  </si>
  <si>
    <t>D 170</t>
  </si>
  <si>
    <t>D 4</t>
  </si>
  <si>
    <t>C 198</t>
  </si>
  <si>
    <t>2年目 19歳</t>
  </si>
  <si>
    <t>http://i.imgur.com/h28S3yX.jpg</t>
  </si>
  <si>
    <t>サヨナラ男</t>
    <rPh sb="4" eb="5">
      <t>オトコ</t>
    </rPh>
    <phoneticPr fontId="1"/>
  </si>
  <si>
    <t>26期オフにドラフト外入団。&amp;br()高卒ながらCC威圧感と期待がかかったが打率は2割でHRも8だけと期待ほどは打てなかった。&amp;br()不振の原因は分からない</t>
    <rPh sb="2" eb="3">
      <t>キ</t>
    </rPh>
    <rPh sb="10" eb="11">
      <t>ソト</t>
    </rPh>
    <rPh sb="11" eb="13">
      <t>ニュウダン</t>
    </rPh>
    <rPh sb="19" eb="21">
      <t>コウソツ</t>
    </rPh>
    <rPh sb="26" eb="29">
      <t>イアツカン</t>
    </rPh>
    <rPh sb="30" eb="32">
      <t>キタイ</t>
    </rPh>
    <rPh sb="38" eb="40">
      <t>ダリツ</t>
    </rPh>
    <rPh sb="42" eb="43">
      <t>ワリ</t>
    </rPh>
    <rPh sb="51" eb="53">
      <t>キタイ</t>
    </rPh>
    <rPh sb="56" eb="57">
      <t>ウ</t>
    </rPh>
    <rPh sb="68" eb="70">
      <t>フシン</t>
    </rPh>
    <rPh sb="71" eb="73">
      <t>ゲンイン</t>
    </rPh>
    <rPh sb="74" eb="75">
      <t>ワ</t>
    </rPh>
    <phoneticPr fontId="1"/>
  </si>
  <si>
    <t>15期オフにドラフトで入団。可愛い風貌だが、相手を威圧する。&amp;br()昨季は3割30盗塁のダブルスリーを達成。今季は盗塁○も獲得、リードオフマンとしてさらなる進化をとげた姿を見せたい&amp;br()試合中にボールが当たって死ぬことがないことを祈る。</t>
    <rPh sb="35" eb="37">
      <t>サクキ</t>
    </rPh>
    <rPh sb="39" eb="40">
      <t>ワリ</t>
    </rPh>
    <rPh sb="42" eb="44">
      <t>トウルイ</t>
    </rPh>
    <rPh sb="52" eb="54">
      <t>タッセイ</t>
    </rPh>
    <rPh sb="55" eb="57">
      <t>コンキ</t>
    </rPh>
    <rPh sb="58" eb="60">
      <t>トウルイ</t>
    </rPh>
    <rPh sb="62" eb="64">
      <t>カクトク</t>
    </rPh>
    <rPh sb="79" eb="81">
      <t>シンカ</t>
    </rPh>
    <rPh sb="85" eb="86">
      <t>スガタ</t>
    </rPh>
    <rPh sb="87" eb="88">
      <t>ミ</t>
    </rPh>
    <phoneticPr fontId="1"/>
  </si>
  <si>
    <r>
      <t>20</t>
    </r>
    <r>
      <rPr>
        <sz val="9"/>
        <color rgb="FF2A2A2A"/>
        <rFont val="ＭＳ Ｐゴシック"/>
        <family val="3"/>
        <charset val="128"/>
      </rPr>
      <t>期オフに中日からトレード加入。溢れる闘気から繰り出されるマルチ商法により年俸も得能総額も高い。</t>
    </r>
    <r>
      <rPr>
        <sz val="9"/>
        <color rgb="FF2A2A2A"/>
        <rFont val="Arial"/>
        <family val="2"/>
      </rPr>
      <t>&amp;br()</t>
    </r>
    <r>
      <rPr>
        <sz val="9"/>
        <color rgb="FF2A2A2A"/>
        <rFont val="ＭＳ Ｐゴシック"/>
        <family val="3"/>
        <charset val="128"/>
      </rPr>
      <t>昨季は</t>
    </r>
    <r>
      <rPr>
        <sz val="9"/>
        <color rgb="FF2A2A2A"/>
        <rFont val="Arial"/>
        <family val="2"/>
      </rPr>
      <t>.302</t>
    </r>
    <r>
      <rPr>
        <sz val="9"/>
        <color rgb="FF2A2A2A"/>
        <rFont val="ＭＳ Ｐゴシック"/>
        <family val="3"/>
        <charset val="128"/>
      </rPr>
      <t>　</t>
    </r>
    <r>
      <rPr>
        <sz val="9"/>
        <color rgb="FF2A2A2A"/>
        <rFont val="Arial"/>
        <family val="2"/>
      </rPr>
      <t>29HR</t>
    </r>
    <r>
      <rPr>
        <sz val="9"/>
        <color rgb="FF2A2A2A"/>
        <rFont val="ＭＳ Ｐゴシック"/>
        <family val="3"/>
        <charset val="128"/>
      </rPr>
      <t>と活躍した。守備でも安定したパフォーマンスで西武の守備崩壊の危機を救う</t>
    </r>
    <r>
      <rPr>
        <sz val="9"/>
        <color rgb="FF2A2A2A"/>
        <rFont val="Arial"/>
        <family val="2"/>
      </rPr>
      <t>&amp;br()27</t>
    </r>
    <r>
      <rPr>
        <sz val="9"/>
        <color rgb="FF2A2A2A"/>
        <rFont val="ＭＳ Ｐゴシック"/>
        <family val="3"/>
        <charset val="128"/>
      </rPr>
      <t>期オフにも</t>
    </r>
    <r>
      <rPr>
        <sz val="9"/>
        <color rgb="FF2A2A2A"/>
        <rFont val="Arial"/>
        <family val="2"/>
      </rPr>
      <t>4</t>
    </r>
    <r>
      <rPr>
        <sz val="9"/>
        <color rgb="FF2A2A2A"/>
        <rFont val="ＭＳ Ｐゴシック"/>
        <family val="3"/>
        <charset val="128"/>
      </rPr>
      <t>年契約を結び、西武打線を引っ張り続ける。</t>
    </r>
    <rPh sb="54" eb="56">
      <t>サクキ</t>
    </rPh>
    <rPh sb="67" eb="69">
      <t>カツヤク</t>
    </rPh>
    <rPh sb="72" eb="74">
      <t>シュビ</t>
    </rPh>
    <rPh sb="76" eb="78">
      <t>アンテイ</t>
    </rPh>
    <rPh sb="88" eb="90">
      <t>セイブ</t>
    </rPh>
    <rPh sb="91" eb="93">
      <t>シュビ</t>
    </rPh>
    <rPh sb="93" eb="95">
      <t>ホウカイ</t>
    </rPh>
    <rPh sb="96" eb="98">
      <t>キキ</t>
    </rPh>
    <rPh sb="99" eb="100">
      <t>スク</t>
    </rPh>
    <rPh sb="108" eb="109">
      <t>キ</t>
    </rPh>
    <phoneticPr fontId="1"/>
  </si>
  <si>
    <t>みんな大好き、阿部寛。二人程阿部を求めて西武にやってくるなど人望も四番級だ。&amp;br()ちなみにこの阿部寛の主演ドラマ「下町ロケット」は10/18以降毎週日曜日9時からやっています。&amp;br()今季が西武一筋の阿部も今季が最終年、有終の美となるか。</t>
    <rPh sb="95" eb="97">
      <t>コンキ</t>
    </rPh>
    <rPh sb="98" eb="100">
      <t>セイブ</t>
    </rPh>
    <rPh sb="100" eb="102">
      <t>ヒトスジ</t>
    </rPh>
    <rPh sb="103" eb="105">
      <t>アベ</t>
    </rPh>
    <rPh sb="106" eb="108">
      <t>コンキ</t>
    </rPh>
    <rPh sb="109" eb="112">
      <t>サイシュウネン</t>
    </rPh>
    <rPh sb="113" eb="115">
      <t>ユウシュウ</t>
    </rPh>
    <rPh sb="116" eb="117">
      <t>ビ</t>
    </rPh>
    <phoneticPr fontId="1"/>
  </si>
  <si>
    <t>チャンス○　対左◎　AH PH　固め打ち　威圧感　安定感</t>
    <rPh sb="16" eb="17">
      <t>カタ</t>
    </rPh>
    <rPh sb="18" eb="19">
      <t>ウ</t>
    </rPh>
    <rPh sb="25" eb="28">
      <t>アンテイカン</t>
    </rPh>
    <phoneticPr fontId="1"/>
  </si>
  <si>
    <t>19期オフに最下位西武の救世主となるべく加入。&amp;br()41歳という年齢もあり多少頭にきているが打撃は衰え知らず。&amp;br()昨季は惜しくも3割30本100打点に届かなかったが、足りなかった打点を今季はチャンス○を獲得して取り返す。</t>
    <rPh sb="48" eb="50">
      <t>ダゲキ</t>
    </rPh>
    <rPh sb="51" eb="52">
      <t>オトロ</t>
    </rPh>
    <rPh sb="53" eb="54">
      <t>シ</t>
    </rPh>
    <rPh sb="62" eb="64">
      <t>サクキ</t>
    </rPh>
    <rPh sb="65" eb="66">
      <t>オ</t>
    </rPh>
    <rPh sb="70" eb="71">
      <t>ワリ</t>
    </rPh>
    <rPh sb="73" eb="74">
      <t>ホン</t>
    </rPh>
    <rPh sb="77" eb="79">
      <t>ダテン</t>
    </rPh>
    <rPh sb="80" eb="81">
      <t>トド</t>
    </rPh>
    <rPh sb="88" eb="89">
      <t>タ</t>
    </rPh>
    <rPh sb="94" eb="96">
      <t>ダテン</t>
    </rPh>
    <rPh sb="97" eb="99">
      <t>コンキ</t>
    </rPh>
    <rPh sb="106" eb="108">
      <t>カクトク</t>
    </rPh>
    <rPh sb="110" eb="111">
      <t>ト</t>
    </rPh>
    <rPh sb="112" eb="113">
      <t>カエ</t>
    </rPh>
    <phoneticPr fontId="1"/>
  </si>
  <si>
    <t>27期は楽天で.300 29HR で優勝に貢献、オフに西武に帰ってきた。&amp;br()復帰会見では「西武に忘れ物を取りに来た 」と発言&amp;br()再び優勝に導いて欲しい</t>
    <rPh sb="2" eb="3">
      <t>キ</t>
    </rPh>
    <rPh sb="4" eb="6">
      <t>ラクテン</t>
    </rPh>
    <rPh sb="18" eb="20">
      <t>ユウショウ</t>
    </rPh>
    <rPh sb="21" eb="23">
      <t>コウケン</t>
    </rPh>
    <rPh sb="27" eb="29">
      <t>セイブ</t>
    </rPh>
    <rPh sb="30" eb="31">
      <t>カエ</t>
    </rPh>
    <rPh sb="41" eb="43">
      <t>フッキ</t>
    </rPh>
    <rPh sb="43" eb="45">
      <t>カイケン</t>
    </rPh>
    <rPh sb="63" eb="65">
      <t>ハツゲン</t>
    </rPh>
    <rPh sb="70" eb="71">
      <t>フタタ</t>
    </rPh>
    <rPh sb="72" eb="74">
      <t>ユウショウ</t>
    </rPh>
    <rPh sb="75" eb="76">
      <t>ミチビ</t>
    </rPh>
    <rPh sb="78" eb="79">
      <t>ホ</t>
    </rPh>
    <phoneticPr fontId="1"/>
  </si>
  <si>
    <t>盗塁○　アベレージヒッター &amp;br()チャンスメーカー　威圧感</t>
    <rPh sb="0" eb="2">
      <t>トウルイ</t>
    </rPh>
    <phoneticPr fontId="1"/>
  </si>
  <si>
    <t>バント×　チャンス◎　守備職人　AH &amp;br()　逆境○　威圧感　安定感　闘気</t>
    <rPh sb="29" eb="32">
      <t>イアツカン</t>
    </rPh>
    <rPh sb="33" eb="36">
      <t>アンテイカン</t>
    </rPh>
    <phoneticPr fontId="1"/>
  </si>
  <si>
    <t>バント◎　チャンス◎　盗塁×　PH　逆境○&amp;br()固め打ち 威圧感 安定感 ムラッ気 緊縛</t>
    <rPh sb="18" eb="20">
      <t>ギャッキョウ</t>
    </rPh>
    <rPh sb="42" eb="43">
      <t>キ</t>
    </rPh>
    <phoneticPr fontId="1"/>
  </si>
  <si>
    <t>18期オフに加入。「阿部寛のしゃくれ具合、目の大きさ僕と共通していること多すぎる」という発言からも阿部寛の人望による移籍であることが窺える。&amp;br()佃社長（阿部寛）のためにも「ロケットを飛ばさなくちゃ」と意気込むなど気合は十分。&amp;br()昨季は打率が回復したこともあり「あごの矯正手術をしたのでは」とネットでは話題に</t>
    <rPh sb="75" eb="76">
      <t>ツクダ</t>
    </rPh>
    <rPh sb="76" eb="78">
      <t>シャチョウ</t>
    </rPh>
    <rPh sb="79" eb="81">
      <t>アベ</t>
    </rPh>
    <rPh sb="81" eb="82">
      <t>ヒロシ</t>
    </rPh>
    <rPh sb="94" eb="95">
      <t>ト</t>
    </rPh>
    <rPh sb="103" eb="106">
      <t>イキゴ</t>
    </rPh>
    <rPh sb="109" eb="111">
      <t>キアイ</t>
    </rPh>
    <rPh sb="112" eb="114">
      <t>ジュウブン</t>
    </rPh>
    <rPh sb="120" eb="122">
      <t>サクキ</t>
    </rPh>
    <rPh sb="123" eb="125">
      <t>ダリツ</t>
    </rPh>
    <rPh sb="126" eb="128">
      <t>カイフク</t>
    </rPh>
    <rPh sb="139" eb="141">
      <t>キョウセイ</t>
    </rPh>
    <rPh sb="141" eb="143">
      <t>シュジュツ</t>
    </rPh>
    <rPh sb="156" eb="158">
      <t>ワダイ</t>
    </rPh>
    <phoneticPr fontId="1"/>
  </si>
  <si>
    <t>26期オフにドラフトで入団。&amp;br()甲子園を騒がせたあのナビルが西武にドラフト入団した。&amp;br()ミートやパワーに加え新人らしからぬ威圧感を漂わせ一年目の昨季は新人王に輝いた。</t>
    <rPh sb="2" eb="3">
      <t>キ</t>
    </rPh>
    <rPh sb="11" eb="13">
      <t>ニュウダン</t>
    </rPh>
    <rPh sb="19" eb="22">
      <t>コウシエン</t>
    </rPh>
    <rPh sb="23" eb="24">
      <t>サワ</t>
    </rPh>
    <rPh sb="33" eb="35">
      <t>セイブ</t>
    </rPh>
    <rPh sb="40" eb="42">
      <t>ニュウダン</t>
    </rPh>
    <rPh sb="58" eb="59">
      <t>クワ</t>
    </rPh>
    <rPh sb="60" eb="62">
      <t>シンジン</t>
    </rPh>
    <rPh sb="67" eb="70">
      <t>イアツカン</t>
    </rPh>
    <rPh sb="71" eb="72">
      <t>タダヨ</t>
    </rPh>
    <rPh sb="74" eb="77">
      <t>イチネンメ</t>
    </rPh>
    <rPh sb="78" eb="80">
      <t>サクキ</t>
    </rPh>
    <rPh sb="81" eb="84">
      <t>シンジンオウ</t>
    </rPh>
    <rPh sb="85" eb="86">
      <t>カガヤ</t>
    </rPh>
    <phoneticPr fontId="1"/>
  </si>
  <si>
    <t>27期にドラフトで入団。&amp;br()走攻守がそろった選手で高齢化が激しい西武守備陣の守備の安定も図る。&amp;br()また、己に厳しく強さを追い求める、真面目で実直な青年。そして何よりも友達を大事にする性格。 修行仲間であるアクア、ヴェントゥスとは非常に仲が良く、特にヴェントゥスとはまるで兄弟のようだとアクアに言われていた。しかし純粋すぎる為に非常に騙されやすくヴェンとアクアの光の心が強すぎる故に、心の闇が浮き彫りになっている。 小説版では甘い物が苦手で、特にフルーツが大の苦手。大の甘党のアクアやエラクゥスとは好みが合わないので、苦労していたとか。</t>
    <rPh sb="2" eb="3">
      <t>キ</t>
    </rPh>
    <rPh sb="9" eb="11">
      <t>ニュウダン</t>
    </rPh>
    <rPh sb="17" eb="18">
      <t>ソウ</t>
    </rPh>
    <rPh sb="18" eb="20">
      <t>コウシュ</t>
    </rPh>
    <rPh sb="25" eb="27">
      <t>センシュ</t>
    </rPh>
    <rPh sb="28" eb="31">
      <t>コウレイカ</t>
    </rPh>
    <rPh sb="32" eb="33">
      <t>ハゲ</t>
    </rPh>
    <rPh sb="35" eb="37">
      <t>セイブ</t>
    </rPh>
    <rPh sb="37" eb="40">
      <t>シュビジン</t>
    </rPh>
    <rPh sb="41" eb="43">
      <t>シュビ</t>
    </rPh>
    <rPh sb="44" eb="46">
      <t>アンテイ</t>
    </rPh>
    <rPh sb="47" eb="48">
      <t>ハカ</t>
    </rPh>
    <phoneticPr fontId="1"/>
  </si>
  <si>
    <t>チャンス◎　守備職人　AH　逆境○&amp;br()威圧感　ムラッ気　緊縛</t>
    <rPh sb="29" eb="30">
      <t>キ</t>
    </rPh>
    <phoneticPr fontId="1"/>
  </si>
  <si>
    <t>チャンス◎　盗塁×　送球○&amp;br()威圧感　ムラッ気　闘気</t>
    <rPh sb="6" eb="8">
      <t>トウルイ</t>
    </rPh>
    <rPh sb="10" eb="12">
      <t>ソウキュウ</t>
    </rPh>
    <rPh sb="25" eb="26">
      <t>キ</t>
    </rPh>
    <rPh sb="27" eb="29">
      <t>トウキ</t>
    </rPh>
    <phoneticPr fontId="1"/>
  </si>
  <si>
    <t>http://i.imgur.com/yz9uI8S.jpg</t>
  </si>
  <si>
    <t>コメント</t>
    <phoneticPr fontId="1"/>
  </si>
  <si>
    <t>打たれ強い　威圧感　安定感　ムラッ気　剛球</t>
    <rPh sb="19" eb="20">
      <t>ゴウ</t>
    </rPh>
    <rPh sb="20" eb="21">
      <t>タマ</t>
    </rPh>
    <phoneticPr fontId="1"/>
  </si>
  <si>
    <t>五種の変化球を巧みに操る技巧派投手。&amp;br()一時は「門倉では？」もしくは「門倉ですらない」と言われていたがそれは完全なる過去。&amp;br()昨季は最優秀防御率とはならなかったものの先発投手としては最高の防御率を叩きだした。今季は剛球を獲得、さらなる飛躍を期待したい。</t>
    <rPh sb="69" eb="71">
      <t>サクキ</t>
    </rPh>
    <rPh sb="72" eb="75">
      <t>サイユウシュウ</t>
    </rPh>
    <rPh sb="75" eb="78">
      <t>ボウギョリツ</t>
    </rPh>
    <rPh sb="89" eb="91">
      <t>センパツ</t>
    </rPh>
    <rPh sb="91" eb="93">
      <t>トウシュ</t>
    </rPh>
    <rPh sb="97" eb="99">
      <t>サイコウ</t>
    </rPh>
    <rPh sb="100" eb="103">
      <t>ボウギョリツ</t>
    </rPh>
    <rPh sb="104" eb="105">
      <t>タタ</t>
    </rPh>
    <rPh sb="110" eb="112">
      <t>コンキ</t>
    </rPh>
    <rPh sb="113" eb="114">
      <t>ゴウ</t>
    </rPh>
    <phoneticPr fontId="1"/>
  </si>
  <si>
    <t>ピンチ×　安定感</t>
    <rPh sb="5" eb="8">
      <t>アンテイカン</t>
    </rPh>
    <phoneticPr fontId="1"/>
  </si>
  <si>
    <t>17期オフにドラフト外入団。公式によると料理や裁縫が得意らしいが野球も得意なようだ。&amp;br()防御率は3.89で12勝6敗を記録、二年連続で6つの勝ち越しと勝ち運を見せつけた。</t>
    <rPh sb="47" eb="50">
      <t>ボウギョリツ</t>
    </rPh>
    <rPh sb="58" eb="59">
      <t>ショウ</t>
    </rPh>
    <rPh sb="60" eb="61">
      <t>ハイ</t>
    </rPh>
    <rPh sb="62" eb="64">
      <t>キロク</t>
    </rPh>
    <rPh sb="65" eb="67">
      <t>ニネン</t>
    </rPh>
    <rPh sb="67" eb="69">
      <t>レンゾク</t>
    </rPh>
    <rPh sb="73" eb="74">
      <t>カ</t>
    </rPh>
    <rPh sb="75" eb="76">
      <t>コ</t>
    </rPh>
    <rPh sb="78" eb="79">
      <t>カ</t>
    </rPh>
    <rPh sb="80" eb="81">
      <t>ウン</t>
    </rPh>
    <rPh sb="82" eb="83">
      <t>ミ</t>
    </rPh>
    <phoneticPr fontId="1"/>
  </si>
  <si>
    <t>18期オフにドラフトで入団。ストレートと&amp;s(){コーク}スクリューが持ち味で、今まで幾度となく選手生命を奪ってきた。&amp;br()昨季は9勝10敗と負け越してしまった。優勝を逃した悔しさからかオフには4年契約を結び、西武での優勝を狙うことを決意したようだ。&amp;br()変化球は「フォークスクリュー」の二球種だ。ヒーローインタビューでの合言葉は「イエローシープ！」</t>
    <rPh sb="64" eb="66">
      <t>サクキ</t>
    </rPh>
    <rPh sb="68" eb="69">
      <t>ショウ</t>
    </rPh>
    <rPh sb="71" eb="72">
      <t>ハイ</t>
    </rPh>
    <rPh sb="73" eb="74">
      <t>マ</t>
    </rPh>
    <rPh sb="75" eb="76">
      <t>コ</t>
    </rPh>
    <rPh sb="83" eb="85">
      <t>ユウショウ</t>
    </rPh>
    <rPh sb="86" eb="87">
      <t>ノガ</t>
    </rPh>
    <rPh sb="89" eb="90">
      <t>クヤ</t>
    </rPh>
    <rPh sb="100" eb="101">
      <t>ネン</t>
    </rPh>
    <rPh sb="101" eb="103">
      <t>ケイヤク</t>
    </rPh>
    <rPh sb="104" eb="105">
      <t>ムス</t>
    </rPh>
    <rPh sb="107" eb="109">
      <t>セイブ</t>
    </rPh>
    <rPh sb="111" eb="113">
      <t>ユウショウ</t>
    </rPh>
    <rPh sb="114" eb="115">
      <t>ネラ</t>
    </rPh>
    <rPh sb="119" eb="121">
      <t>ケツイ</t>
    </rPh>
    <rPh sb="148" eb="149">
      <t>ニ</t>
    </rPh>
    <rPh sb="149" eb="151">
      <t>キュウシュ</t>
    </rPh>
    <phoneticPr fontId="1"/>
  </si>
  <si>
    <t>146km</t>
  </si>
  <si>
    <t>B 226</t>
  </si>
  <si>
    <t>16年目 37歳</t>
  </si>
  <si>
    <t>C 204</t>
  </si>
  <si>
    <t>11年目 32歳</t>
  </si>
  <si>
    <t>ナックル3 スクリュー6</t>
  </si>
  <si>
    <t>153km</t>
  </si>
  <si>
    <t>E 147</t>
  </si>
  <si>
    <t>17年目 39歳</t>
  </si>
  <si>
    <t>D 168</t>
  </si>
  <si>
    <t>12年目 35歳</t>
  </si>
  <si>
    <t>中舘一朗</t>
  </si>
  <si>
    <t>144km</t>
  </si>
  <si>
    <t>フォーク5</t>
  </si>
  <si>
    <t>鷲尾三郎</t>
  </si>
  <si>
    <t>カーブ5</t>
  </si>
  <si>
    <t>D 155</t>
  </si>
  <si>
    <t>E 130</t>
  </si>
  <si>
    <t>逃げ球　キレ○　ノビ○　鉄腕</t>
    <rPh sb="12" eb="14">
      <t>テツワン</t>
    </rPh>
    <phoneticPr fontId="1"/>
  </si>
  <si>
    <t>オフには骨を埋めるとして4年契約を結んだ。&amp;br()鉄腕を獲得、良い晩年を過ごせるか。</t>
    <rPh sb="4" eb="5">
      <t>ホネ</t>
    </rPh>
    <rPh sb="6" eb="7">
      <t>ウ</t>
    </rPh>
    <rPh sb="13" eb="14">
      <t>ネン</t>
    </rPh>
    <rPh sb="14" eb="16">
      <t>ケイヤク</t>
    </rPh>
    <rPh sb="17" eb="18">
      <t>ムス</t>
    </rPh>
    <rPh sb="26" eb="28">
      <t>テツワン</t>
    </rPh>
    <rPh sb="29" eb="31">
      <t>カクトク</t>
    </rPh>
    <rPh sb="32" eb="33">
      <t>ヨ</t>
    </rPh>
    <rPh sb="34" eb="36">
      <t>バンネン</t>
    </rPh>
    <rPh sb="37" eb="38">
      <t>ス</t>
    </rPh>
    <phoneticPr fontId="1"/>
  </si>
  <si>
    <t>23期ドラフト入団。バッピで鍛えたコントロール、スタミナ、安定感が武器。&amp;br()しかしバッピなだけあって、ランナーを背負うことには慣れていないようだ。&amp;br()昨季は26期とは打って変わって不振に陥った。</t>
    <rPh sb="81" eb="83">
      <t>サクキ</t>
    </rPh>
    <rPh sb="86" eb="87">
      <t>キ</t>
    </rPh>
    <rPh sb="89" eb="90">
      <t>ウ</t>
    </rPh>
    <rPh sb="92" eb="93">
      <t>カ</t>
    </rPh>
    <rPh sb="96" eb="98">
      <t>フシン</t>
    </rPh>
    <rPh sb="99" eb="100">
      <t>オチイ</t>
    </rPh>
    <phoneticPr fontId="1"/>
  </si>
  <si>
    <t>16期ドラフトで西武に加入した期待の新人。ダイバクフとは違いスタミナがあるタイプではない。&amp;br()昨季に続いて好投を続けた。大爆破していたことはもう過去のこと。</t>
    <rPh sb="53" eb="54">
      <t>ツヅ</t>
    </rPh>
    <rPh sb="56" eb="58">
      <t>コウトウ</t>
    </rPh>
    <rPh sb="59" eb="60">
      <t>ツヅ</t>
    </rPh>
    <phoneticPr fontId="1"/>
  </si>
  <si>
    <t>クイック×　安定感　威圧感</t>
    <rPh sb="10" eb="13">
      <t>イアツカン</t>
    </rPh>
    <phoneticPr fontId="1"/>
  </si>
  <si>
    <t>ピンチ×　勝ち運</t>
    <rPh sb="5" eb="6">
      <t>カ</t>
    </rPh>
    <rPh sb="7" eb="8">
      <t>ウン</t>
    </rPh>
    <phoneticPr fontId="1"/>
  </si>
  <si>
    <t>クイック○</t>
    <phoneticPr fontId="1"/>
  </si>
  <si>
    <t>野手wiki作成、投手wiki作成のシートをwikiの該当部分に全部貼り付けてください
コメントや得能は長くなる場合は途中で　&amp;br()　を入れると改行されて見やすくなります
また、変化球が多い投手の場合も途中で&amp;br()をいれると良いかも</t>
    <rPh sb="0" eb="2">
      <t>ヤシュ</t>
    </rPh>
    <rPh sb="6" eb="8">
      <t>サクセイ</t>
    </rPh>
    <rPh sb="9" eb="11">
      <t>トウシュ</t>
    </rPh>
    <rPh sb="15" eb="17">
      <t>サクセイ</t>
    </rPh>
    <rPh sb="27" eb="29">
      <t>ガイトウ</t>
    </rPh>
    <rPh sb="29" eb="31">
      <t>ブブン</t>
    </rPh>
    <rPh sb="32" eb="34">
      <t>ゼンブ</t>
    </rPh>
    <rPh sb="34" eb="35">
      <t>ハ</t>
    </rPh>
    <rPh sb="36" eb="37">
      <t>ツ</t>
    </rPh>
    <rPh sb="49" eb="51">
      <t>トクノウ</t>
    </rPh>
    <rPh sb="52" eb="53">
      <t>ナガ</t>
    </rPh>
    <rPh sb="56" eb="58">
      <t>バアイ</t>
    </rPh>
    <rPh sb="59" eb="61">
      <t>トチュウ</t>
    </rPh>
    <rPh sb="70" eb="71">
      <t>イ</t>
    </rPh>
    <rPh sb="74" eb="76">
      <t>カイギョウ</t>
    </rPh>
    <rPh sb="79" eb="80">
      <t>ミ</t>
    </rPh>
    <rPh sb="91" eb="94">
      <t>ヘンカキュウ</t>
    </rPh>
    <rPh sb="95" eb="96">
      <t>オオ</t>
    </rPh>
    <rPh sb="97" eb="99">
      <t>トウシュ</t>
    </rPh>
    <rPh sb="100" eb="102">
      <t>バアイ</t>
    </rPh>
    <rPh sb="103" eb="105">
      <t>トチュウ</t>
    </rPh>
    <rPh sb="116" eb="117">
      <t>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</si>
</sst>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
  </numFmts>
  <fonts count="25">
    <font>
      <sz val="11"/>
      <color theme="1"/>
      <name val="ＭＳ Ｐゴシック"/>
      <family val="2"/>
      <charset val="128"/>
      <scheme val="minor"/>
    </font>
    <font>
      <sz val="6"/>
      <name val="ＭＳ Ｐゴシック"/>
      <family val="2"/>
      <charset val="128"/>
      <scheme val="minor"/>
    </font>
    <font>
      <sz val="9"/>
      <color rgb="FF2A2A2A"/>
      <name val="Arial"/>
      <family val="2"/>
    </font>
    <font>
      <sz val="9"/>
      <color rgb="FF2A2A2A"/>
      <name val="ＭＳ Ｐゴシック"/>
      <family val="3"/>
      <charset val="128"/>
    </font>
    <font>
      <sz val="9"/>
      <color rgb="FF3D3D3D"/>
      <name val="ＭＳ Ｐゴシック"/>
      <family val="3"/>
      <charset val="128"/>
    </font>
    <font>
      <u/>
      <sz val="11"/>
      <color theme="10"/>
      <name val="ＭＳ Ｐゴシック"/>
      <family val="2"/>
      <charset val="128"/>
      <scheme val="minor"/>
    </font>
    <font>
      <sz val="11"/>
      <name val="ＭＳ Ｐゴシック"/>
      <family val="2"/>
      <charset val="128"/>
      <scheme val="minor"/>
    </font>
    <font>
      <sz val="11"/>
      <name val="ＭＳ Ｐゴシック"/>
      <family val="3"/>
      <charset val="128"/>
      <scheme val="minor"/>
    </font>
    <font>
      <b/>
      <sz val="7.9"/>
      <color theme="1"/>
      <name val="Tahoma"/>
      <family val="2"/>
    </font>
    <font>
      <sz val="7.1"/>
      <color theme="1"/>
      <name val="Tahoma"/>
      <family val="2"/>
    </font>
    <font>
      <sz val="8"/>
      <color rgb="FF000000"/>
      <name val="Tahoma"/>
      <family val="2"/>
    </font>
    <font>
      <sz val="8"/>
      <color rgb="FF000000"/>
      <name val="ＭＳ Ｐゴシック"/>
      <family val="3"/>
      <charset val="128"/>
    </font>
    <font>
      <sz val="11"/>
      <color theme="10"/>
      <name val="ＭＳ Ｐゴシック"/>
      <family val="2"/>
      <charset val="128"/>
      <scheme val="minor"/>
    </font>
    <font>
      <sz val="7.9"/>
      <color theme="1"/>
      <name val="Tahoma"/>
      <family val="2"/>
    </font>
    <font>
      <sz val="7.9"/>
      <color theme="1"/>
      <name val="ＭＳ Ｐゴシック"/>
      <family val="3"/>
      <charset val="128"/>
      <scheme val="minor"/>
    </font>
    <font>
      <sz val="7.1"/>
      <color theme="1"/>
      <name val="ＭＳ Ｐゴシック"/>
      <family val="3"/>
      <charset val="128"/>
      <scheme val="minor"/>
    </font>
    <font>
      <b/>
      <sz val="7.9"/>
      <color rgb="FFD9B300"/>
      <name val="ＭＳ Ｐゴシック"/>
      <family val="3"/>
      <charset val="128"/>
      <scheme val="minor"/>
    </font>
    <font>
      <sz val="7.9"/>
      <color rgb="FFFF00FF"/>
      <name val="ＭＳ Ｐゴシック"/>
      <family val="3"/>
      <charset val="128"/>
      <scheme val="minor"/>
    </font>
    <font>
      <sz val="7.9"/>
      <color rgb="FFFF0000"/>
      <name val="ＭＳ Ｐゴシック"/>
      <family val="3"/>
      <charset val="128"/>
      <scheme val="minor"/>
    </font>
    <font>
      <sz val="7"/>
      <color theme="1"/>
      <name val="ＭＳ Ｐゴシック"/>
      <family val="3"/>
      <charset val="128"/>
      <scheme val="minor"/>
    </font>
    <font>
      <b/>
      <sz val="7.9"/>
      <color theme="1"/>
      <name val="ＭＳ Ｐゴシック"/>
      <family val="3"/>
      <charset val="128"/>
      <scheme val="minor"/>
    </font>
    <font>
      <sz val="20"/>
      <color theme="1"/>
      <name val="ＭＳ Ｐゴシック"/>
      <family val="2"/>
      <charset val="128"/>
      <scheme val="minor"/>
    </font>
    <font>
      <sz val="11"/>
      <color rgb="FFFF0000"/>
      <name val="ＭＳ Ｐゴシック"/>
      <family val="3"/>
      <charset val="128"/>
      <scheme val="minor"/>
    </font>
    <font>
      <sz val="9"/>
      <color indexed="81"/>
      <name val="ＭＳ Ｐゴシック"/>
      <family val="3"/>
      <charset val="128"/>
    </font>
    <font>
      <b/>
      <sz val="9"/>
      <color indexed="81"/>
      <name val="ＭＳ Ｐゴシック"/>
      <family val="3"/>
      <charset val="128"/>
    </font>
  </fonts>
  <fills count="11">
    <fill>
      <patternFill patternType="none"/>
    </fill>
    <fill>
      <patternFill patternType="gray125"/>
    </fill>
    <fill>
      <patternFill patternType="solid">
        <fgColor rgb="FFFFFFBF"/>
        <bgColor indexed="64"/>
      </patternFill>
    </fill>
    <fill>
      <patternFill patternType="solid">
        <fgColor rgb="FF8CFDC1"/>
        <bgColor indexed="64"/>
      </patternFill>
    </fill>
    <fill>
      <patternFill patternType="solid">
        <fgColor rgb="FFCFCFCF"/>
        <bgColor indexed="64"/>
      </patternFill>
    </fill>
    <fill>
      <patternFill patternType="solid">
        <fgColor rgb="FFB5EBFF"/>
        <bgColor indexed="64"/>
      </patternFill>
    </fill>
    <fill>
      <patternFill patternType="solid">
        <fgColor rgb="FF32CD32"/>
        <bgColor indexed="64"/>
      </patternFill>
    </fill>
    <fill>
      <patternFill patternType="solid">
        <fgColor rgb="FFFDD8FE"/>
        <bgColor indexed="64"/>
      </patternFill>
    </fill>
    <fill>
      <patternFill patternType="solid">
        <fgColor rgb="FFFDC4FD"/>
        <bgColor indexed="64"/>
      </patternFill>
    </fill>
    <fill>
      <patternFill patternType="solid">
        <fgColor rgb="FFFDACFD"/>
        <bgColor indexed="64"/>
      </patternFill>
    </fill>
    <fill>
      <patternFill patternType="solid">
        <fgColor rgb="FFFFFF00"/>
        <bgColor indexed="64"/>
      </patternFill>
    </fill>
  </fills>
  <borders count="26">
    <border>
      <left/>
      <right/>
      <top/>
      <bottom/>
      <diagonal/>
    </border>
    <border>
      <left style="thin">
        <color rgb="FF004D11"/>
      </left>
      <right style="medium">
        <color rgb="FFDAA520"/>
      </right>
      <top style="thin">
        <color rgb="FF004D11"/>
      </top>
      <bottom/>
      <diagonal/>
    </border>
    <border>
      <left style="medium">
        <color rgb="FFDAA520"/>
      </left>
      <right style="medium">
        <color rgb="FFDAA520"/>
      </right>
      <top style="thin">
        <color rgb="FF004D11"/>
      </top>
      <bottom/>
      <diagonal/>
    </border>
    <border>
      <left style="medium">
        <color rgb="FFDAA520"/>
      </left>
      <right style="thin">
        <color rgb="FF004D11"/>
      </right>
      <top style="thin">
        <color rgb="FF004D11"/>
      </top>
      <bottom/>
      <diagonal/>
    </border>
    <border>
      <left style="thin">
        <color rgb="FF004D11"/>
      </left>
      <right style="medium">
        <color rgb="FFDAA520"/>
      </right>
      <top/>
      <bottom style="thin">
        <color rgb="FF004D11"/>
      </bottom>
      <diagonal/>
    </border>
    <border>
      <left style="medium">
        <color rgb="FFDAA520"/>
      </left>
      <right style="medium">
        <color rgb="FFDAA520"/>
      </right>
      <top/>
      <bottom style="thin">
        <color rgb="FF004D11"/>
      </bottom>
      <diagonal/>
    </border>
    <border>
      <left style="medium">
        <color rgb="FFDAA520"/>
      </left>
      <right style="thin">
        <color rgb="FF004D11"/>
      </right>
      <top/>
      <bottom style="thin">
        <color rgb="FF004D11"/>
      </bottom>
      <diagonal/>
    </border>
    <border>
      <left style="medium">
        <color rgb="FFDAA520"/>
      </left>
      <right style="medium">
        <color rgb="FFDAA520"/>
      </right>
      <top style="medium">
        <color rgb="FFDAA520"/>
      </top>
      <bottom style="medium">
        <color rgb="FFDAA520"/>
      </bottom>
      <diagonal/>
    </border>
    <border>
      <left style="medium">
        <color rgb="FFDAA520"/>
      </left>
      <right style="medium">
        <color rgb="FFDAA520"/>
      </right>
      <top style="medium">
        <color rgb="FFDAA520"/>
      </top>
      <bottom/>
      <diagonal/>
    </border>
    <border>
      <left style="medium">
        <color rgb="FFDAA520"/>
      </left>
      <right style="medium">
        <color rgb="FFDAA520"/>
      </right>
      <top/>
      <bottom style="medium">
        <color rgb="FFDAA520"/>
      </bottom>
      <diagonal/>
    </border>
    <border>
      <left style="medium">
        <color rgb="FFDAA520"/>
      </left>
      <right/>
      <top style="medium">
        <color rgb="FFDAA520"/>
      </top>
      <bottom style="medium">
        <color rgb="FFDAA520"/>
      </bottom>
      <diagonal/>
    </border>
    <border>
      <left/>
      <right/>
      <top style="medium">
        <color rgb="FFDAA520"/>
      </top>
      <bottom style="medium">
        <color rgb="FFDAA520"/>
      </bottom>
      <diagonal/>
    </border>
    <border>
      <left/>
      <right style="medium">
        <color rgb="FFDAA520"/>
      </right>
      <top style="medium">
        <color rgb="FFDAA520"/>
      </top>
      <bottom style="medium">
        <color rgb="FFDAA520"/>
      </bottom>
      <diagonal/>
    </border>
    <border>
      <left style="thin">
        <color rgb="FF004D11"/>
      </left>
      <right style="medium">
        <color rgb="FFDAA520"/>
      </right>
      <top style="thin">
        <color rgb="FF004D11"/>
      </top>
      <bottom style="medium">
        <color rgb="FFDAA520"/>
      </bottom>
      <diagonal/>
    </border>
    <border>
      <left style="medium">
        <color rgb="FFDAA520"/>
      </left>
      <right style="medium">
        <color rgb="FFDAA520"/>
      </right>
      <top style="thin">
        <color rgb="FF004D11"/>
      </top>
      <bottom style="medium">
        <color rgb="FFDAA520"/>
      </bottom>
      <diagonal/>
    </border>
    <border>
      <left style="medium">
        <color rgb="FFDAA520"/>
      </left>
      <right style="thin">
        <color rgb="FF004D11"/>
      </right>
      <top style="thin">
        <color rgb="FF004D11"/>
      </top>
      <bottom style="medium">
        <color rgb="FFDAA520"/>
      </bottom>
      <diagonal/>
    </border>
    <border>
      <left style="thin">
        <color rgb="FF004D11"/>
      </left>
      <right style="medium">
        <color rgb="FFDAA520"/>
      </right>
      <top style="medium">
        <color rgb="FFDAA520"/>
      </top>
      <bottom/>
      <diagonal/>
    </border>
    <border>
      <left style="medium">
        <color rgb="FFDAA520"/>
      </left>
      <right style="thin">
        <color rgb="FF004D11"/>
      </right>
      <top style="medium">
        <color rgb="FFDAA520"/>
      </top>
      <bottom/>
      <diagonal/>
    </border>
    <border>
      <left style="thin">
        <color rgb="FF004D11"/>
      </left>
      <right style="medium">
        <color rgb="FFDAA520"/>
      </right>
      <top/>
      <bottom style="medium">
        <color rgb="FFDAA520"/>
      </bottom>
      <diagonal/>
    </border>
    <border>
      <left style="medium">
        <color rgb="FFDAA520"/>
      </left>
      <right style="thin">
        <color rgb="FF004D11"/>
      </right>
      <top/>
      <bottom style="medium">
        <color rgb="FFDAA520"/>
      </bottom>
      <diagonal/>
    </border>
    <border>
      <left style="medium">
        <color rgb="FFDAA520"/>
      </left>
      <right/>
      <top style="medium">
        <color rgb="FFDAA520"/>
      </top>
      <bottom style="thin">
        <color rgb="FF004D11"/>
      </bottom>
      <diagonal/>
    </border>
    <border>
      <left/>
      <right/>
      <top style="medium">
        <color rgb="FFDAA520"/>
      </top>
      <bottom style="thin">
        <color rgb="FF004D11"/>
      </bottom>
      <diagonal/>
    </border>
    <border>
      <left/>
      <right style="medium">
        <color rgb="FFDAA520"/>
      </right>
      <top style="medium">
        <color rgb="FFDAA520"/>
      </top>
      <bottom style="thin">
        <color rgb="FF004D11"/>
      </bottom>
      <diagonal/>
    </border>
    <border>
      <left style="medium">
        <color rgb="FFDAA520"/>
      </left>
      <right style="medium">
        <color rgb="FFDAA520"/>
      </right>
      <top/>
      <bottom/>
      <diagonal/>
    </border>
    <border>
      <left style="thin">
        <color rgb="FF004D11"/>
      </left>
      <right style="medium">
        <color rgb="FFDAA520"/>
      </right>
      <top/>
      <bottom/>
      <diagonal/>
    </border>
    <border>
      <left style="medium">
        <color rgb="FFDAA520"/>
      </left>
      <right style="thin">
        <color rgb="FF004D11"/>
      </right>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02">
    <xf numFmtId="0" fontId="0" fillId="0" borderId="0" xfId="0">
      <alignment vertical="center"/>
    </xf>
    <xf numFmtId="12" fontId="0" fillId="0" borderId="0" xfId="0" applyNumberFormat="1">
      <alignment vertical="center"/>
    </xf>
    <xf numFmtId="0" fontId="2" fillId="0" borderId="0" xfId="0" applyFont="1">
      <alignment vertical="center"/>
    </xf>
    <xf numFmtId="0" fontId="3" fillId="0" borderId="0" xfId="0" applyFont="1">
      <alignment vertical="center"/>
    </xf>
    <xf numFmtId="176" fontId="0" fillId="0" borderId="0" xfId="0" applyNumberFormat="1">
      <alignment vertical="center"/>
    </xf>
    <xf numFmtId="2" fontId="0" fillId="0" borderId="0" xfId="0" applyNumberFormat="1">
      <alignment vertical="center"/>
    </xf>
    <xf numFmtId="49" fontId="0" fillId="0" borderId="0" xfId="0" applyNumberFormat="1">
      <alignment vertical="center"/>
    </xf>
    <xf numFmtId="0" fontId="4" fillId="0" borderId="0" xfId="0" applyFont="1">
      <alignment vertical="center"/>
    </xf>
    <xf numFmtId="0" fontId="0" fillId="0" borderId="0" xfId="0" applyAlignment="1">
      <alignment horizontal="center" vertical="center"/>
    </xf>
    <xf numFmtId="2" fontId="0" fillId="0" borderId="0" xfId="0" applyNumberFormat="1" applyAlignment="1">
      <alignment horizontal="center" vertical="center"/>
    </xf>
    <xf numFmtId="0" fontId="0" fillId="0" borderId="0" xfId="0" applyNumberFormat="1" applyAlignment="1">
      <alignment horizontal="center" vertical="center"/>
    </xf>
    <xf numFmtId="0" fontId="6" fillId="0" borderId="0" xfId="1" applyFont="1">
      <alignment vertical="center"/>
    </xf>
    <xf numFmtId="0" fontId="7" fillId="0" borderId="0" xfId="0" applyFont="1">
      <alignment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10" fillId="0" borderId="0" xfId="0" applyFont="1">
      <alignment vertical="center"/>
    </xf>
    <xf numFmtId="0" fontId="12" fillId="0" borderId="0" xfId="1" applyFont="1">
      <alignment vertical="center"/>
    </xf>
    <xf numFmtId="0" fontId="8"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1" fillId="0" borderId="0" xfId="0" applyFont="1">
      <alignment vertical="center"/>
    </xf>
    <xf numFmtId="177" fontId="0" fillId="0" borderId="0" xfId="0" applyNumberFormat="1" applyAlignment="1">
      <alignment horizontal="center" vertical="center"/>
    </xf>
    <xf numFmtId="0" fontId="13" fillId="3" borderId="8"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15" fillId="7" borderId="23"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14" fillId="7" borderId="23"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20" fillId="8" borderId="8" xfId="0" applyFont="1" applyFill="1" applyBorder="1" applyAlignment="1">
      <alignment horizontal="center" vertical="center" wrapText="1"/>
    </xf>
    <xf numFmtId="0" fontId="15" fillId="8" borderId="23"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4" fillId="8" borderId="23"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0" fillId="9" borderId="8"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4" fillId="7" borderId="25"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8" borderId="17" xfId="0" applyFont="1" applyFill="1" applyBorder="1" applyAlignment="1">
      <alignment horizontal="center" vertical="center" wrapText="1"/>
    </xf>
    <xf numFmtId="0" fontId="14" fillId="8" borderId="25"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4" fillId="9" borderId="17" xfId="0" applyFont="1" applyFill="1" applyBorder="1" applyAlignment="1">
      <alignment horizontal="center" vertical="center" wrapText="1"/>
    </xf>
    <xf numFmtId="0" fontId="14" fillId="9" borderId="25"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0" fillId="0" borderId="0" xfId="0" applyAlignment="1">
      <alignment vertical="center" wrapText="1"/>
    </xf>
    <xf numFmtId="0" fontId="21" fillId="10" borderId="0" xfId="0" applyFont="1" applyFill="1" applyAlignment="1">
      <alignment vertical="center" wrapText="1"/>
    </xf>
    <xf numFmtId="0" fontId="13" fillId="2" borderId="1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4" fillId="2" borderId="10" xfId="0" applyFont="1" applyFill="1" applyBorder="1" applyAlignment="1">
      <alignment vertical="center" wrapText="1"/>
    </xf>
    <xf numFmtId="0" fontId="14" fillId="2" borderId="11" xfId="0" applyFont="1" applyFill="1" applyBorder="1" applyAlignment="1">
      <alignment vertical="center" wrapText="1"/>
    </xf>
    <xf numFmtId="0" fontId="14" fillId="2" borderId="12" xfId="0" applyFont="1" applyFill="1" applyBorder="1" applyAlignment="1">
      <alignment vertical="center" wrapText="1"/>
    </xf>
    <xf numFmtId="0" fontId="14" fillId="3" borderId="10" xfId="0" applyFont="1" applyFill="1" applyBorder="1" applyAlignment="1">
      <alignment vertical="center" wrapText="1"/>
    </xf>
    <xf numFmtId="0" fontId="14" fillId="3" borderId="11" xfId="0" applyFont="1" applyFill="1" applyBorder="1" applyAlignment="1">
      <alignment vertical="center" wrapText="1"/>
    </xf>
    <xf numFmtId="0" fontId="14" fillId="3" borderId="12" xfId="0" applyFont="1" applyFill="1" applyBorder="1" applyAlignment="1">
      <alignment vertical="center" wrapText="1"/>
    </xf>
    <xf numFmtId="0" fontId="14" fillId="2" borderId="20" xfId="0" applyFont="1" applyFill="1" applyBorder="1" applyAlignment="1">
      <alignment vertical="center" wrapText="1"/>
    </xf>
    <xf numFmtId="0" fontId="14" fillId="2" borderId="21" xfId="0" applyFont="1" applyFill="1" applyBorder="1" applyAlignment="1">
      <alignment vertical="center" wrapText="1"/>
    </xf>
    <xf numFmtId="0" fontId="14" fillId="2" borderId="22" xfId="0" applyFont="1" applyFill="1" applyBorder="1" applyAlignment="1">
      <alignment vertical="center" wrapText="1"/>
    </xf>
    <xf numFmtId="0" fontId="13" fillId="4" borderId="16"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4" fillId="4" borderId="10" xfId="0" applyFont="1" applyFill="1" applyBorder="1" applyAlignment="1">
      <alignment vertical="center" wrapText="1"/>
    </xf>
    <xf numFmtId="0" fontId="14" fillId="4" borderId="11" xfId="0" applyFont="1" applyFill="1" applyBorder="1" applyAlignment="1">
      <alignment vertical="center" wrapText="1"/>
    </xf>
    <xf numFmtId="0" fontId="14" fillId="4" borderId="12" xfId="0" applyFont="1" applyFill="1" applyBorder="1" applyAlignment="1">
      <alignment vertical="center" wrapText="1"/>
    </xf>
    <xf numFmtId="0" fontId="14" fillId="5" borderId="10" xfId="0" applyFont="1" applyFill="1" applyBorder="1" applyAlignment="1">
      <alignment vertical="center" wrapText="1"/>
    </xf>
    <xf numFmtId="0" fontId="14" fillId="5" borderId="11" xfId="0" applyFont="1" applyFill="1" applyBorder="1" applyAlignment="1">
      <alignment vertical="center" wrapText="1"/>
    </xf>
    <xf numFmtId="0" fontId="14" fillId="5" borderId="12" xfId="0" applyFont="1" applyFill="1" applyBorder="1" applyAlignment="1">
      <alignment vertical="center" wrapText="1"/>
    </xf>
    <xf numFmtId="0" fontId="14" fillId="9" borderId="16" xfId="0" applyFont="1" applyFill="1" applyBorder="1" applyAlignment="1">
      <alignment horizontal="center" vertical="center" wrapText="1"/>
    </xf>
    <xf numFmtId="0" fontId="14" fillId="9" borderId="24"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5" xfId="0" applyFont="1" applyFill="1" applyBorder="1" applyAlignment="1">
      <alignment horizontal="center" vertical="center" wrapText="1"/>
    </xf>
    <xf numFmtId="12" fontId="14" fillId="9" borderId="8" xfId="0" applyNumberFormat="1" applyFont="1" applyFill="1" applyBorder="1" applyAlignment="1">
      <alignment horizontal="center" vertical="center" wrapText="1"/>
    </xf>
    <xf numFmtId="12" fontId="14" fillId="9" borderId="23" xfId="0" applyNumberFormat="1" applyFont="1" applyFill="1" applyBorder="1" applyAlignment="1">
      <alignment horizontal="center" vertical="center" wrapText="1"/>
    </xf>
    <xf numFmtId="12" fontId="14" fillId="9" borderId="5" xfId="0" applyNumberFormat="1" applyFont="1" applyFill="1" applyBorder="1" applyAlignment="1">
      <alignment horizontal="center" vertical="center" wrapText="1"/>
    </xf>
    <xf numFmtId="0" fontId="20" fillId="9" borderId="8" xfId="0" applyFont="1" applyFill="1" applyBorder="1" applyAlignment="1">
      <alignment horizontal="center" vertical="center" wrapText="1"/>
    </xf>
    <xf numFmtId="0" fontId="20" fillId="9" borderId="9" xfId="0" applyFont="1" applyFill="1" applyBorder="1" applyAlignment="1">
      <alignment horizontal="center" vertical="center" wrapText="1"/>
    </xf>
    <xf numFmtId="0" fontId="19" fillId="9" borderId="8" xfId="0" applyFont="1" applyFill="1" applyBorder="1" applyAlignment="1">
      <alignment horizontal="left" vertical="center" wrapText="1"/>
    </xf>
    <xf numFmtId="0" fontId="19" fillId="9" borderId="9" xfId="0" applyFont="1" applyFill="1" applyBorder="1" applyAlignment="1">
      <alignment horizontal="left" vertical="center" wrapText="1"/>
    </xf>
    <xf numFmtId="0" fontId="14" fillId="9" borderId="9" xfId="0" applyFont="1" applyFill="1" applyBorder="1" applyAlignment="1">
      <alignment horizontal="center" vertical="center" wrapText="1"/>
    </xf>
    <xf numFmtId="0" fontId="14" fillId="9" borderId="20" xfId="0" applyFont="1" applyFill="1" applyBorder="1" applyAlignment="1">
      <alignment vertical="center" wrapText="1"/>
    </xf>
    <xf numFmtId="0" fontId="14" fillId="9" borderId="21" xfId="0" applyFont="1" applyFill="1" applyBorder="1" applyAlignment="1">
      <alignment vertical="center" wrapText="1"/>
    </xf>
    <xf numFmtId="0" fontId="14" fillId="9" borderId="22" xfId="0" applyFont="1" applyFill="1" applyBorder="1" applyAlignment="1">
      <alignment vertical="center" wrapText="1"/>
    </xf>
    <xf numFmtId="0" fontId="14" fillId="8" borderId="16" xfId="0" applyFont="1" applyFill="1" applyBorder="1" applyAlignment="1">
      <alignment horizontal="center" vertical="center" wrapText="1"/>
    </xf>
    <xf numFmtId="0" fontId="14" fillId="8" borderId="24"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8" borderId="23" xfId="0" applyFont="1" applyFill="1" applyBorder="1" applyAlignment="1">
      <alignment horizontal="center" vertical="center" wrapText="1"/>
    </xf>
    <xf numFmtId="0" fontId="14" fillId="8" borderId="9" xfId="0" applyFont="1" applyFill="1" applyBorder="1" applyAlignment="1">
      <alignment horizontal="center" vertical="center" wrapText="1"/>
    </xf>
    <xf numFmtId="12" fontId="14" fillId="8" borderId="8" xfId="0" applyNumberFormat="1" applyFont="1" applyFill="1" applyBorder="1" applyAlignment="1">
      <alignment horizontal="center" vertical="center" wrapText="1"/>
    </xf>
    <xf numFmtId="12" fontId="14" fillId="8" borderId="23" xfId="0" applyNumberFormat="1" applyFont="1" applyFill="1" applyBorder="1" applyAlignment="1">
      <alignment horizontal="center" vertical="center" wrapText="1"/>
    </xf>
    <xf numFmtId="12" fontId="14" fillId="8" borderId="9" xfId="0" applyNumberFormat="1" applyFont="1" applyFill="1" applyBorder="1" applyAlignment="1">
      <alignment horizontal="center" vertical="center" wrapText="1"/>
    </xf>
    <xf numFmtId="0" fontId="20" fillId="8" borderId="8" xfId="0" applyFont="1" applyFill="1" applyBorder="1" applyAlignment="1">
      <alignment horizontal="center" vertical="center" wrapText="1"/>
    </xf>
    <xf numFmtId="0" fontId="20" fillId="8" borderId="9" xfId="0" applyFont="1" applyFill="1" applyBorder="1" applyAlignment="1">
      <alignment horizontal="center" vertical="center" wrapText="1"/>
    </xf>
    <xf numFmtId="0" fontId="19" fillId="8" borderId="8" xfId="0" applyFont="1" applyFill="1" applyBorder="1" applyAlignment="1">
      <alignment horizontal="left" vertical="center" wrapText="1"/>
    </xf>
    <xf numFmtId="0" fontId="19" fillId="8" borderId="9" xfId="0" applyFont="1" applyFill="1" applyBorder="1" applyAlignment="1">
      <alignment horizontal="left" vertical="center" wrapText="1"/>
    </xf>
    <xf numFmtId="0" fontId="18" fillId="8" borderId="8"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4" fillId="8" borderId="10" xfId="0" applyFont="1" applyFill="1" applyBorder="1" applyAlignment="1">
      <alignment vertical="center" wrapText="1"/>
    </xf>
    <xf numFmtId="0" fontId="14" fillId="8" borderId="11" xfId="0" applyFont="1" applyFill="1" applyBorder="1" applyAlignment="1">
      <alignment vertical="center" wrapText="1"/>
    </xf>
    <xf numFmtId="0" fontId="14" fillId="8" borderId="12" xfId="0" applyFont="1" applyFill="1" applyBorder="1" applyAlignment="1">
      <alignment vertical="center" wrapText="1"/>
    </xf>
    <xf numFmtId="0" fontId="14" fillId="7" borderId="16" xfId="0" applyFont="1" applyFill="1" applyBorder="1" applyAlignment="1">
      <alignment horizontal="center" vertical="center" wrapText="1"/>
    </xf>
    <xf numFmtId="0" fontId="14" fillId="7" borderId="24"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4" fillId="7" borderId="23" xfId="0" applyFont="1" applyFill="1" applyBorder="1" applyAlignment="1">
      <alignment horizontal="center" vertical="center" wrapText="1"/>
    </xf>
    <xf numFmtId="0" fontId="14" fillId="7" borderId="9" xfId="0" applyFont="1" applyFill="1" applyBorder="1" applyAlignment="1">
      <alignment horizontal="center" vertical="center" wrapText="1"/>
    </xf>
    <xf numFmtId="12" fontId="14" fillId="7" borderId="8" xfId="0" applyNumberFormat="1" applyFont="1" applyFill="1" applyBorder="1" applyAlignment="1">
      <alignment horizontal="center" vertical="center" wrapText="1"/>
    </xf>
    <xf numFmtId="12" fontId="14" fillId="7" borderId="23" xfId="0" applyNumberFormat="1" applyFont="1" applyFill="1" applyBorder="1" applyAlignment="1">
      <alignment horizontal="center" vertical="center" wrapText="1"/>
    </xf>
    <xf numFmtId="12" fontId="14" fillId="7" borderId="9" xfId="0" applyNumberFormat="1" applyFont="1" applyFill="1" applyBorder="1" applyAlignment="1">
      <alignment horizontal="center" vertical="center" wrapText="1"/>
    </xf>
    <xf numFmtId="0" fontId="14" fillId="7" borderId="10" xfId="0" applyFont="1" applyFill="1" applyBorder="1" applyAlignment="1">
      <alignment vertical="center" wrapText="1"/>
    </xf>
    <xf numFmtId="0" fontId="14" fillId="7" borderId="11" xfId="0" applyFont="1" applyFill="1" applyBorder="1" applyAlignment="1">
      <alignment vertical="center" wrapText="1"/>
    </xf>
    <xf numFmtId="0" fontId="14" fillId="7" borderId="12" xfId="0" applyFont="1" applyFill="1" applyBorder="1" applyAlignment="1">
      <alignment vertical="center" wrapText="1"/>
    </xf>
    <xf numFmtId="0" fontId="19" fillId="7" borderId="8" xfId="0" applyFont="1" applyFill="1" applyBorder="1" applyAlignment="1">
      <alignment horizontal="left" vertical="center" wrapText="1"/>
    </xf>
    <xf numFmtId="0" fontId="19" fillId="7" borderId="9" xfId="0" applyFont="1" applyFill="1" applyBorder="1" applyAlignment="1">
      <alignment horizontal="left" vertical="center" wrapText="1"/>
    </xf>
    <xf numFmtId="0" fontId="20" fillId="7" borderId="8" xfId="0" applyFont="1" applyFill="1" applyBorder="1" applyAlignment="1">
      <alignment horizontal="center" vertical="center" wrapText="1"/>
    </xf>
    <xf numFmtId="0" fontId="20" fillId="7" borderId="9"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10.xml><?xml version="1.0" encoding="utf-8"?>
<ax:ocx xmlns:ax="http://schemas.microsoft.com/office/2006/activeX" xmlns:r="http://schemas.openxmlformats.org/officeDocument/2006/relationships" ax:classid="{5512D11A-5CC6-11CF-8D67-00AA00BDCE1D}" ax:persistence="persistStream" r:id="rId1"/>
</file>

<file path=xl/activeX/activeX11.xml><?xml version="1.0" encoding="utf-8"?>
<ax:ocx xmlns:ax="http://schemas.microsoft.com/office/2006/activeX" xmlns:r="http://schemas.openxmlformats.org/officeDocument/2006/relationships" ax:classid="{5512D11A-5CC6-11CF-8D67-00AA00BDCE1D}" ax:persistence="persistStream" r:id="rId1"/>
</file>

<file path=xl/activeX/activeX12.xml><?xml version="1.0" encoding="utf-8"?>
<ax:ocx xmlns:ax="http://schemas.microsoft.com/office/2006/activeX" xmlns:r="http://schemas.openxmlformats.org/officeDocument/2006/relationships" ax:classid="{5512D11A-5CC6-11CF-8D67-00AA00BDCE1D}" ax:persistence="persistStream" r:id="rId1"/>
</file>

<file path=xl/activeX/activeX13.xml><?xml version="1.0" encoding="utf-8"?>
<ax:ocx xmlns:ax="http://schemas.microsoft.com/office/2006/activeX" xmlns:r="http://schemas.openxmlformats.org/officeDocument/2006/relationships" ax:classid="{5512D11A-5CC6-11CF-8D67-00AA00BDCE1D}" ax:persistence="persistStream" r:id="rId1"/>
</file>

<file path=xl/activeX/activeX14.xml><?xml version="1.0" encoding="utf-8"?>
<ax:ocx xmlns:ax="http://schemas.microsoft.com/office/2006/activeX" xmlns:r="http://schemas.openxmlformats.org/officeDocument/2006/relationships" ax:classid="{5512D11A-5CC6-11CF-8D67-00AA00BDCE1D}" ax:persistence="persistStream" r:id="rId1"/>
</file>

<file path=xl/activeX/activeX15.xml><?xml version="1.0" encoding="utf-8"?>
<ax:ocx xmlns:ax="http://schemas.microsoft.com/office/2006/activeX" xmlns:r="http://schemas.openxmlformats.org/officeDocument/2006/relationships" ax:classid="{5512D11A-5CC6-11CF-8D67-00AA00BDCE1D}" ax:persistence="persistStream" r:id="rId1"/>
</file>

<file path=xl/activeX/activeX16.xml><?xml version="1.0" encoding="utf-8"?>
<ax:ocx xmlns:ax="http://schemas.microsoft.com/office/2006/activeX" xmlns:r="http://schemas.openxmlformats.org/officeDocument/2006/relationships" ax:classid="{5512D11A-5CC6-11CF-8D67-00AA00BDCE1D}" ax:persistence="persistStream" r:id="rId1"/>
</file>

<file path=xl/activeX/activeX17.xml><?xml version="1.0" encoding="utf-8"?>
<ax:ocx xmlns:ax="http://schemas.microsoft.com/office/2006/activeX" xmlns:r="http://schemas.openxmlformats.org/officeDocument/2006/relationships" ax:classid="{5512D11A-5CC6-11CF-8D67-00AA00BDCE1D}" ax:persistence="persistStream" r:id="rId1"/>
</file>

<file path=xl/activeX/activeX18.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A-5CC6-11CF-8D67-00AA00BDCE1D}" ax:persistence="persistStream" r:id="rId1"/>
</file>

<file path=xl/activeX/activeX6.xml><?xml version="1.0" encoding="utf-8"?>
<ax:ocx xmlns:ax="http://schemas.microsoft.com/office/2006/activeX" xmlns:r="http://schemas.openxmlformats.org/officeDocument/2006/relationships" ax:classid="{5512D11A-5CC6-11CF-8D67-00AA00BDCE1D}" ax:persistence="persistStream" r:id="rId1"/>
</file>

<file path=xl/activeX/activeX7.xml><?xml version="1.0" encoding="utf-8"?>
<ax:ocx xmlns:ax="http://schemas.microsoft.com/office/2006/activeX" xmlns:r="http://schemas.openxmlformats.org/officeDocument/2006/relationships" ax:classid="{5512D11A-5CC6-11CF-8D67-00AA00BDCE1D}" ax:persistence="persistStream" r:id="rId1"/>
</file>

<file path=xl/activeX/activeX8.xml><?xml version="1.0" encoding="utf-8"?>
<ax:ocx xmlns:ax="http://schemas.microsoft.com/office/2006/activeX" xmlns:r="http://schemas.openxmlformats.org/officeDocument/2006/relationships" ax:classid="{5512D11A-5CC6-11CF-8D67-00AA00BDCE1D}" ax:persistence="persistStream" r:id="rId1"/>
</file>

<file path=xl/activeX/activeX9.xml><?xml version="1.0" encoding="utf-8"?>
<ax:ocx xmlns:ax="http://schemas.microsoft.com/office/2006/activeX" xmlns:r="http://schemas.openxmlformats.org/officeDocument/2006/relationships" ax:classid="{5512D11A-5CC6-11CF-8D67-00AA00BDCE1D}" ax:persistence="persistStream" r:id="rId1"/>
</file>

<file path=xl/drawings/_rels/drawing1.xml.rels><?xml version="1.0" encoding="UTF-8" standalone="yes"?>
<Relationships xmlns="http://schemas.openxmlformats.org/package/2006/relationships"><Relationship Id="rId8" Type="http://schemas.openxmlformats.org/officeDocument/2006/relationships/image" Target="../media/image26.gif"/><Relationship Id="rId13" Type="http://schemas.openxmlformats.org/officeDocument/2006/relationships/image" Target="../media/image31.gif"/><Relationship Id="rId3" Type="http://schemas.openxmlformats.org/officeDocument/2006/relationships/image" Target="../media/image21.gif"/><Relationship Id="rId7" Type="http://schemas.openxmlformats.org/officeDocument/2006/relationships/image" Target="../media/image25.gif"/><Relationship Id="rId12" Type="http://schemas.openxmlformats.org/officeDocument/2006/relationships/image" Target="../media/image30.gif"/><Relationship Id="rId17" Type="http://schemas.openxmlformats.org/officeDocument/2006/relationships/image" Target="../media/image35.gif"/><Relationship Id="rId2" Type="http://schemas.openxmlformats.org/officeDocument/2006/relationships/image" Target="../media/image20.gif"/><Relationship Id="rId16" Type="http://schemas.openxmlformats.org/officeDocument/2006/relationships/image" Target="../media/image34.gif"/><Relationship Id="rId1" Type="http://schemas.openxmlformats.org/officeDocument/2006/relationships/image" Target="../media/image19.gif"/><Relationship Id="rId6" Type="http://schemas.openxmlformats.org/officeDocument/2006/relationships/image" Target="../media/image24.gif"/><Relationship Id="rId11" Type="http://schemas.openxmlformats.org/officeDocument/2006/relationships/image" Target="../media/image29.gif"/><Relationship Id="rId5" Type="http://schemas.openxmlformats.org/officeDocument/2006/relationships/image" Target="../media/image23.gif"/><Relationship Id="rId15" Type="http://schemas.openxmlformats.org/officeDocument/2006/relationships/image" Target="../media/image33.gif"/><Relationship Id="rId10" Type="http://schemas.openxmlformats.org/officeDocument/2006/relationships/image" Target="../media/image28.gif"/><Relationship Id="rId4" Type="http://schemas.openxmlformats.org/officeDocument/2006/relationships/image" Target="../media/image22.gif"/><Relationship Id="rId9" Type="http://schemas.openxmlformats.org/officeDocument/2006/relationships/image" Target="../media/image27.gif"/><Relationship Id="rId14" Type="http://schemas.openxmlformats.org/officeDocument/2006/relationships/image" Target="../media/image32.gif"/></Relationships>
</file>

<file path=xl/drawings/_rels/drawing2.xml.rels><?xml version="1.0" encoding="UTF-8" standalone="yes"?>
<Relationships xmlns="http://schemas.openxmlformats.org/package/2006/relationships"><Relationship Id="rId8" Type="http://schemas.openxmlformats.org/officeDocument/2006/relationships/image" Target="../media/image41.gif"/><Relationship Id="rId3" Type="http://schemas.openxmlformats.org/officeDocument/2006/relationships/image" Target="../media/image24.gif"/><Relationship Id="rId7" Type="http://schemas.openxmlformats.org/officeDocument/2006/relationships/image" Target="../media/image40.gif"/><Relationship Id="rId2" Type="http://schemas.openxmlformats.org/officeDocument/2006/relationships/image" Target="../media/image20.gif"/><Relationship Id="rId1" Type="http://schemas.openxmlformats.org/officeDocument/2006/relationships/image" Target="../media/image36.gif"/><Relationship Id="rId6" Type="http://schemas.openxmlformats.org/officeDocument/2006/relationships/image" Target="../media/image39.gif"/><Relationship Id="rId5" Type="http://schemas.openxmlformats.org/officeDocument/2006/relationships/image" Target="../media/image38.gif"/><Relationship Id="rId10" Type="http://schemas.openxmlformats.org/officeDocument/2006/relationships/image" Target="../media/image43.gif"/><Relationship Id="rId4" Type="http://schemas.openxmlformats.org/officeDocument/2006/relationships/image" Target="../media/image37.gif"/><Relationship Id="rId9" Type="http://schemas.openxmlformats.org/officeDocument/2006/relationships/image" Target="../media/image42.gif"/></Relationships>
</file>

<file path=xl/drawings/_rels/vmlDrawing2.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28</xdr:row>
          <xdr:rowOff>0</xdr:rowOff>
        </xdr:from>
        <xdr:to>
          <xdr:col>18</xdr:col>
          <xdr:colOff>200025</xdr:colOff>
          <xdr:row>29</xdr:row>
          <xdr:rowOff>47625</xdr:rowOff>
        </xdr:to>
        <xdr:sp macro="" textlink="">
          <xdr:nvSpPr>
            <xdr:cNvPr id="1025" name="Control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0</xdr:rowOff>
        </xdr:from>
        <xdr:to>
          <xdr:col>18</xdr:col>
          <xdr:colOff>200025</xdr:colOff>
          <xdr:row>29</xdr:row>
          <xdr:rowOff>47625</xdr:rowOff>
        </xdr:to>
        <xdr:sp macro="" textlink="">
          <xdr:nvSpPr>
            <xdr:cNvPr id="1027" name="Control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0</xdr:rowOff>
        </xdr:from>
        <xdr:to>
          <xdr:col>18</xdr:col>
          <xdr:colOff>200025</xdr:colOff>
          <xdr:row>29</xdr:row>
          <xdr:rowOff>47625</xdr:rowOff>
        </xdr:to>
        <xdr:sp macro="" textlink="">
          <xdr:nvSpPr>
            <xdr:cNvPr id="1032" name="Control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0</xdr:rowOff>
        </xdr:from>
        <xdr:to>
          <xdr:col>18</xdr:col>
          <xdr:colOff>200025</xdr:colOff>
          <xdr:row>29</xdr:row>
          <xdr:rowOff>47625</xdr:rowOff>
        </xdr:to>
        <xdr:sp macro="" textlink="">
          <xdr:nvSpPr>
            <xdr:cNvPr id="1038" name="Control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0</xdr:rowOff>
        </xdr:from>
        <xdr:to>
          <xdr:col>18</xdr:col>
          <xdr:colOff>200025</xdr:colOff>
          <xdr:row>29</xdr:row>
          <xdr:rowOff>47625</xdr:rowOff>
        </xdr:to>
        <xdr:sp macro="" textlink="">
          <xdr:nvSpPr>
            <xdr:cNvPr id="1045" name="Control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0</xdr:rowOff>
        </xdr:from>
        <xdr:to>
          <xdr:col>18</xdr:col>
          <xdr:colOff>200025</xdr:colOff>
          <xdr:row>29</xdr:row>
          <xdr:rowOff>47625</xdr:rowOff>
        </xdr:to>
        <xdr:sp macro="" textlink="">
          <xdr:nvSpPr>
            <xdr:cNvPr id="1050" name="Control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0</xdr:rowOff>
        </xdr:from>
        <xdr:to>
          <xdr:col>18</xdr:col>
          <xdr:colOff>200025</xdr:colOff>
          <xdr:row>29</xdr:row>
          <xdr:rowOff>47625</xdr:rowOff>
        </xdr:to>
        <xdr:sp macro="" textlink="">
          <xdr:nvSpPr>
            <xdr:cNvPr id="1053" name="Control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0</xdr:rowOff>
        </xdr:from>
        <xdr:to>
          <xdr:col>18</xdr:col>
          <xdr:colOff>200025</xdr:colOff>
          <xdr:row>29</xdr:row>
          <xdr:rowOff>47625</xdr:rowOff>
        </xdr:to>
        <xdr:sp macro="" textlink="">
          <xdr:nvSpPr>
            <xdr:cNvPr id="1057" name="Control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0</xdr:rowOff>
        </xdr:from>
        <xdr:to>
          <xdr:col>18</xdr:col>
          <xdr:colOff>200025</xdr:colOff>
          <xdr:row>29</xdr:row>
          <xdr:rowOff>47625</xdr:rowOff>
        </xdr:to>
        <xdr:sp macro="" textlink="">
          <xdr:nvSpPr>
            <xdr:cNvPr id="1060" name="Control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0</xdr:col>
          <xdr:colOff>200025</xdr:colOff>
          <xdr:row>28</xdr:row>
          <xdr:rowOff>47625</xdr:rowOff>
        </xdr:to>
        <xdr:sp macro="" textlink="">
          <xdr:nvSpPr>
            <xdr:cNvPr id="1061" name="Control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xdr:twoCellAnchor editAs="oneCell">
    <xdr:from>
      <xdr:col>5</xdr:col>
      <xdr:colOff>0</xdr:colOff>
      <xdr:row>28</xdr:row>
      <xdr:rowOff>0</xdr:rowOff>
    </xdr:from>
    <xdr:to>
      <xdr:col>5</xdr:col>
      <xdr:colOff>200025</xdr:colOff>
      <xdr:row>29</xdr:row>
      <xdr:rowOff>19050</xdr:rowOff>
    </xdr:to>
    <xdr:pic>
      <xdr:nvPicPr>
        <xdr:cNvPr id="40" name="図 39" descr="http://tmyb.moo.jp/ore/img/chance_mak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8425" y="483870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209550</xdr:colOff>
      <xdr:row>28</xdr:row>
      <xdr:rowOff>0</xdr:rowOff>
    </xdr:from>
    <xdr:to>
      <xdr:col>5</xdr:col>
      <xdr:colOff>409575</xdr:colOff>
      <xdr:row>29</xdr:row>
      <xdr:rowOff>19050</xdr:rowOff>
    </xdr:to>
    <xdr:pic>
      <xdr:nvPicPr>
        <xdr:cNvPr id="41" name="図 40" descr="http://tmyb.moo.jp/ore/img/iatsukan.gif"/>
        <xdr:cNvPicPr>
          <a:picLocks noChangeAspect="1" noChangeArrowheads="1" noCrop="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47975" y="483870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0</xdr:col>
          <xdr:colOff>200025</xdr:colOff>
          <xdr:row>30</xdr:row>
          <xdr:rowOff>47625</xdr:rowOff>
        </xdr:to>
        <xdr:sp macro="" textlink="">
          <xdr:nvSpPr>
            <xdr:cNvPr id="1064" name="Control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xdr:twoCellAnchor editAs="oneCell">
    <xdr:from>
      <xdr:col>5</xdr:col>
      <xdr:colOff>0</xdr:colOff>
      <xdr:row>30</xdr:row>
      <xdr:rowOff>0</xdr:rowOff>
    </xdr:from>
    <xdr:to>
      <xdr:col>5</xdr:col>
      <xdr:colOff>200025</xdr:colOff>
      <xdr:row>31</xdr:row>
      <xdr:rowOff>19050</xdr:rowOff>
    </xdr:to>
    <xdr:pic>
      <xdr:nvPicPr>
        <xdr:cNvPr id="43" name="図 42" descr="http://tmyb.moo.jp/ore/img/chance5.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38425" y="52006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209550</xdr:colOff>
      <xdr:row>30</xdr:row>
      <xdr:rowOff>0</xdr:rowOff>
    </xdr:from>
    <xdr:to>
      <xdr:col>5</xdr:col>
      <xdr:colOff>409575</xdr:colOff>
      <xdr:row>31</xdr:row>
      <xdr:rowOff>19050</xdr:rowOff>
    </xdr:to>
    <xdr:pic>
      <xdr:nvPicPr>
        <xdr:cNvPr id="44" name="図 43" descr="http://tmyb.moo.jp/ore/img/touruibatsu.gif"/>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47975" y="52006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419100</xdr:colOff>
      <xdr:row>30</xdr:row>
      <xdr:rowOff>0</xdr:rowOff>
    </xdr:from>
    <xdr:to>
      <xdr:col>6</xdr:col>
      <xdr:colOff>133350</xdr:colOff>
      <xdr:row>31</xdr:row>
      <xdr:rowOff>19050</xdr:rowOff>
    </xdr:to>
    <xdr:pic>
      <xdr:nvPicPr>
        <xdr:cNvPr id="45" name="図 44" descr="http://tmyb.moo.jp/ore/img/katameuchi.gif"/>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57525" y="52006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142875</xdr:colOff>
      <xdr:row>30</xdr:row>
      <xdr:rowOff>0</xdr:rowOff>
    </xdr:from>
    <xdr:to>
      <xdr:col>7</xdr:col>
      <xdr:colOff>9525</xdr:colOff>
      <xdr:row>31</xdr:row>
      <xdr:rowOff>19050</xdr:rowOff>
    </xdr:to>
    <xdr:pic>
      <xdr:nvPicPr>
        <xdr:cNvPr id="46" name="図 45" descr="http://tmyb.moo.jp/ore/img/iatsukan.gif"/>
        <xdr:cNvPicPr>
          <a:picLocks noChangeAspect="1" noChangeArrowheads="1" noCrop="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7075" y="52006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xdr:colOff>
      <xdr:row>30</xdr:row>
      <xdr:rowOff>0</xdr:rowOff>
    </xdr:from>
    <xdr:to>
      <xdr:col>7</xdr:col>
      <xdr:colOff>219075</xdr:colOff>
      <xdr:row>31</xdr:row>
      <xdr:rowOff>19050</xdr:rowOff>
    </xdr:to>
    <xdr:pic>
      <xdr:nvPicPr>
        <xdr:cNvPr id="47" name="図 46" descr="http://tmyb.moo.jp/ore/img/anteikan.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76625" y="52006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228600</xdr:colOff>
      <xdr:row>30</xdr:row>
      <xdr:rowOff>0</xdr:rowOff>
    </xdr:from>
    <xdr:to>
      <xdr:col>8</xdr:col>
      <xdr:colOff>19050</xdr:colOff>
      <xdr:row>31</xdr:row>
      <xdr:rowOff>19050</xdr:rowOff>
    </xdr:to>
    <xdr:pic>
      <xdr:nvPicPr>
        <xdr:cNvPr id="48" name="図 47" descr="http://tmyb.moo.jp/ore/img/kinbaku.gi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86175" y="52006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0</xdr:col>
          <xdr:colOff>200025</xdr:colOff>
          <xdr:row>32</xdr:row>
          <xdr:rowOff>47625</xdr:rowOff>
        </xdr:to>
        <xdr:sp macro="" textlink="">
          <xdr:nvSpPr>
            <xdr:cNvPr id="1071" name="Control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xdr:twoCellAnchor editAs="oneCell">
    <xdr:from>
      <xdr:col>5</xdr:col>
      <xdr:colOff>0</xdr:colOff>
      <xdr:row>32</xdr:row>
      <xdr:rowOff>0</xdr:rowOff>
    </xdr:from>
    <xdr:to>
      <xdr:col>5</xdr:col>
      <xdr:colOff>200025</xdr:colOff>
      <xdr:row>33</xdr:row>
      <xdr:rowOff>19050</xdr:rowOff>
    </xdr:to>
    <xdr:pic>
      <xdr:nvPicPr>
        <xdr:cNvPr id="50" name="図 49" descr="http://tmyb.moo.jp/ore/img/chance5.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38425" y="556260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209550</xdr:colOff>
      <xdr:row>32</xdr:row>
      <xdr:rowOff>0</xdr:rowOff>
    </xdr:from>
    <xdr:to>
      <xdr:col>5</xdr:col>
      <xdr:colOff>409575</xdr:colOff>
      <xdr:row>33</xdr:row>
      <xdr:rowOff>19050</xdr:rowOff>
    </xdr:to>
    <xdr:pic>
      <xdr:nvPicPr>
        <xdr:cNvPr id="51" name="図 50" descr="http://tmyb.moo.jp/ore/img/syubisyokunin.gif"/>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847975" y="556260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419100</xdr:colOff>
      <xdr:row>32</xdr:row>
      <xdr:rowOff>0</xdr:rowOff>
    </xdr:from>
    <xdr:to>
      <xdr:col>6</xdr:col>
      <xdr:colOff>133350</xdr:colOff>
      <xdr:row>33</xdr:row>
      <xdr:rowOff>19050</xdr:rowOff>
    </xdr:to>
    <xdr:pic>
      <xdr:nvPicPr>
        <xdr:cNvPr id="52" name="図 51" descr="http://tmyb.moo.jp/ore/img/gyakkyo.gif"/>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057525" y="556260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142875</xdr:colOff>
      <xdr:row>32</xdr:row>
      <xdr:rowOff>0</xdr:rowOff>
    </xdr:from>
    <xdr:to>
      <xdr:col>7</xdr:col>
      <xdr:colOff>9525</xdr:colOff>
      <xdr:row>33</xdr:row>
      <xdr:rowOff>19050</xdr:rowOff>
    </xdr:to>
    <xdr:pic>
      <xdr:nvPicPr>
        <xdr:cNvPr id="53" name="図 52" descr="http://tmyb.moo.jp/ore/img/iatsukan.gif"/>
        <xdr:cNvPicPr>
          <a:picLocks noChangeAspect="1" noChangeArrowheads="1" noCrop="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7075" y="556260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xdr:colOff>
      <xdr:row>32</xdr:row>
      <xdr:rowOff>0</xdr:rowOff>
    </xdr:from>
    <xdr:to>
      <xdr:col>7</xdr:col>
      <xdr:colOff>219075</xdr:colOff>
      <xdr:row>33</xdr:row>
      <xdr:rowOff>19050</xdr:rowOff>
    </xdr:to>
    <xdr:pic>
      <xdr:nvPicPr>
        <xdr:cNvPr id="54" name="図 53" descr="http://tmyb.moo.jp/ore/img/kinbaku.gi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476625" y="556260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0</xdr:col>
          <xdr:colOff>200025</xdr:colOff>
          <xdr:row>34</xdr:row>
          <xdr:rowOff>47625</xdr:rowOff>
        </xdr:to>
        <xdr:sp macro="" textlink="">
          <xdr:nvSpPr>
            <xdr:cNvPr id="1077" name="Control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xdr:twoCellAnchor editAs="oneCell">
    <xdr:from>
      <xdr:col>5</xdr:col>
      <xdr:colOff>0</xdr:colOff>
      <xdr:row>34</xdr:row>
      <xdr:rowOff>0</xdr:rowOff>
    </xdr:from>
    <xdr:to>
      <xdr:col>5</xdr:col>
      <xdr:colOff>200025</xdr:colOff>
      <xdr:row>35</xdr:row>
      <xdr:rowOff>19050</xdr:rowOff>
    </xdr:to>
    <xdr:pic>
      <xdr:nvPicPr>
        <xdr:cNvPr id="56" name="図 55" descr="http://tmyb.moo.jp/ore/img/bantbatsu.gif"/>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38425" y="59245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209550</xdr:colOff>
      <xdr:row>34</xdr:row>
      <xdr:rowOff>0</xdr:rowOff>
    </xdr:from>
    <xdr:to>
      <xdr:col>5</xdr:col>
      <xdr:colOff>409575</xdr:colOff>
      <xdr:row>35</xdr:row>
      <xdr:rowOff>19050</xdr:rowOff>
    </xdr:to>
    <xdr:pic>
      <xdr:nvPicPr>
        <xdr:cNvPr id="57" name="図 56" descr="http://tmyb.moo.jp/ore/img/hidaritomaru.gif"/>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847975" y="59245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419100</xdr:colOff>
      <xdr:row>34</xdr:row>
      <xdr:rowOff>0</xdr:rowOff>
    </xdr:from>
    <xdr:to>
      <xdr:col>6</xdr:col>
      <xdr:colOff>133350</xdr:colOff>
      <xdr:row>35</xdr:row>
      <xdr:rowOff>19050</xdr:rowOff>
    </xdr:to>
    <xdr:pic>
      <xdr:nvPicPr>
        <xdr:cNvPr id="58" name="図 57" descr="http://tmyb.moo.jp/ore/img/gyakkyo.gif"/>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057525" y="59245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142875</xdr:colOff>
      <xdr:row>34</xdr:row>
      <xdr:rowOff>0</xdr:rowOff>
    </xdr:from>
    <xdr:to>
      <xdr:col>7</xdr:col>
      <xdr:colOff>9525</xdr:colOff>
      <xdr:row>35</xdr:row>
      <xdr:rowOff>19050</xdr:rowOff>
    </xdr:to>
    <xdr:pic>
      <xdr:nvPicPr>
        <xdr:cNvPr id="59" name="図 58" descr="http://tmyb.moo.jp/ore/img/iatsukan.gif"/>
        <xdr:cNvPicPr>
          <a:picLocks noChangeAspect="1" noChangeArrowheads="1" noCrop="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7075" y="59245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xdr:colOff>
      <xdr:row>34</xdr:row>
      <xdr:rowOff>0</xdr:rowOff>
    </xdr:from>
    <xdr:to>
      <xdr:col>7</xdr:col>
      <xdr:colOff>219075</xdr:colOff>
      <xdr:row>35</xdr:row>
      <xdr:rowOff>19050</xdr:rowOff>
    </xdr:to>
    <xdr:pic>
      <xdr:nvPicPr>
        <xdr:cNvPr id="60" name="図 59" descr="http://tmyb.moo.jp/ore/img/anteikan.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76625" y="59245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228600</xdr:colOff>
      <xdr:row>34</xdr:row>
      <xdr:rowOff>0</xdr:rowOff>
    </xdr:from>
    <xdr:to>
      <xdr:col>8</xdr:col>
      <xdr:colOff>19050</xdr:colOff>
      <xdr:row>35</xdr:row>
      <xdr:rowOff>19050</xdr:rowOff>
    </xdr:to>
    <xdr:pic>
      <xdr:nvPicPr>
        <xdr:cNvPr id="61" name="図 60" descr="http://tmyb.moo.jp/ore/img/touki.gif"/>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686175" y="59245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0</xdr:col>
          <xdr:colOff>200025</xdr:colOff>
          <xdr:row>36</xdr:row>
          <xdr:rowOff>47625</xdr:rowOff>
        </xdr:to>
        <xdr:sp macro="" textlink="">
          <xdr:nvSpPr>
            <xdr:cNvPr id="1084" name="Control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xdr:twoCellAnchor editAs="oneCell">
    <xdr:from>
      <xdr:col>5</xdr:col>
      <xdr:colOff>0</xdr:colOff>
      <xdr:row>36</xdr:row>
      <xdr:rowOff>0</xdr:rowOff>
    </xdr:from>
    <xdr:to>
      <xdr:col>5</xdr:col>
      <xdr:colOff>200025</xdr:colOff>
      <xdr:row>37</xdr:row>
      <xdr:rowOff>19050</xdr:rowOff>
    </xdr:to>
    <xdr:pic>
      <xdr:nvPicPr>
        <xdr:cNvPr id="63" name="図 62" descr="http://tmyb.moo.jp/ore/img/hidarito5.gif"/>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638425" y="628650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209550</xdr:colOff>
      <xdr:row>36</xdr:row>
      <xdr:rowOff>0</xdr:rowOff>
    </xdr:from>
    <xdr:to>
      <xdr:col>5</xdr:col>
      <xdr:colOff>409575</xdr:colOff>
      <xdr:row>37</xdr:row>
      <xdr:rowOff>19050</xdr:rowOff>
    </xdr:to>
    <xdr:pic>
      <xdr:nvPicPr>
        <xdr:cNvPr id="64" name="図 63" descr="http://tmyb.moo.jp/ore/img/powerh.gif"/>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847975" y="628650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419100</xdr:colOff>
      <xdr:row>36</xdr:row>
      <xdr:rowOff>0</xdr:rowOff>
    </xdr:from>
    <xdr:to>
      <xdr:col>6</xdr:col>
      <xdr:colOff>133350</xdr:colOff>
      <xdr:row>37</xdr:row>
      <xdr:rowOff>19050</xdr:rowOff>
    </xdr:to>
    <xdr:pic>
      <xdr:nvPicPr>
        <xdr:cNvPr id="65" name="図 64" descr="http://tmyb.moo.jp/ore/img/averageh.gif"/>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057525" y="628650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142875</xdr:colOff>
      <xdr:row>36</xdr:row>
      <xdr:rowOff>0</xdr:rowOff>
    </xdr:from>
    <xdr:to>
      <xdr:col>7</xdr:col>
      <xdr:colOff>9525</xdr:colOff>
      <xdr:row>37</xdr:row>
      <xdr:rowOff>19050</xdr:rowOff>
    </xdr:to>
    <xdr:pic>
      <xdr:nvPicPr>
        <xdr:cNvPr id="66" name="図 65" descr="http://tmyb.moo.jp/ore/img/iatsukan.gif"/>
        <xdr:cNvPicPr>
          <a:picLocks noChangeAspect="1" noChangeArrowheads="1" noCrop="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7075" y="628650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xdr:colOff>
      <xdr:row>36</xdr:row>
      <xdr:rowOff>0</xdr:rowOff>
    </xdr:from>
    <xdr:to>
      <xdr:col>7</xdr:col>
      <xdr:colOff>219075</xdr:colOff>
      <xdr:row>37</xdr:row>
      <xdr:rowOff>19050</xdr:rowOff>
    </xdr:to>
    <xdr:pic>
      <xdr:nvPicPr>
        <xdr:cNvPr id="67" name="図 66" descr="http://tmyb.moo.jp/ore/img/anteikan.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76625" y="628650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0</xdr:col>
          <xdr:colOff>200025</xdr:colOff>
          <xdr:row>38</xdr:row>
          <xdr:rowOff>47625</xdr:rowOff>
        </xdr:to>
        <xdr:sp macro="" textlink="">
          <xdr:nvSpPr>
            <xdr:cNvPr id="1090" name="Control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xdr:twoCellAnchor editAs="oneCell">
    <xdr:from>
      <xdr:col>5</xdr:col>
      <xdr:colOff>0</xdr:colOff>
      <xdr:row>38</xdr:row>
      <xdr:rowOff>0</xdr:rowOff>
    </xdr:from>
    <xdr:to>
      <xdr:col>5</xdr:col>
      <xdr:colOff>200025</xdr:colOff>
      <xdr:row>39</xdr:row>
      <xdr:rowOff>19050</xdr:rowOff>
    </xdr:to>
    <xdr:pic>
      <xdr:nvPicPr>
        <xdr:cNvPr id="69" name="図 68" descr="http://tmyb.moo.jp/ore/img/bantbatsu.gif"/>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38425" y="66484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209550</xdr:colOff>
      <xdr:row>38</xdr:row>
      <xdr:rowOff>0</xdr:rowOff>
    </xdr:from>
    <xdr:to>
      <xdr:col>5</xdr:col>
      <xdr:colOff>409575</xdr:colOff>
      <xdr:row>39</xdr:row>
      <xdr:rowOff>19050</xdr:rowOff>
    </xdr:to>
    <xdr:pic>
      <xdr:nvPicPr>
        <xdr:cNvPr id="70" name="図 69" descr="http://tmyb.moo.jp/ore/img/chance5.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7975" y="66484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419100</xdr:colOff>
      <xdr:row>38</xdr:row>
      <xdr:rowOff>0</xdr:rowOff>
    </xdr:from>
    <xdr:to>
      <xdr:col>6</xdr:col>
      <xdr:colOff>133350</xdr:colOff>
      <xdr:row>39</xdr:row>
      <xdr:rowOff>19050</xdr:rowOff>
    </xdr:to>
    <xdr:pic>
      <xdr:nvPicPr>
        <xdr:cNvPr id="71" name="図 70" descr="http://tmyb.moo.jp/ore/img/syubisyokunin.gif"/>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057525" y="66484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142875</xdr:colOff>
      <xdr:row>38</xdr:row>
      <xdr:rowOff>0</xdr:rowOff>
    </xdr:from>
    <xdr:to>
      <xdr:col>7</xdr:col>
      <xdr:colOff>9525</xdr:colOff>
      <xdr:row>39</xdr:row>
      <xdr:rowOff>19050</xdr:rowOff>
    </xdr:to>
    <xdr:pic>
      <xdr:nvPicPr>
        <xdr:cNvPr id="72" name="図 71" descr="http://tmyb.moo.jp/ore/img/averageh.gif"/>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267075" y="66484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xdr:colOff>
      <xdr:row>38</xdr:row>
      <xdr:rowOff>0</xdr:rowOff>
    </xdr:from>
    <xdr:to>
      <xdr:col>7</xdr:col>
      <xdr:colOff>219075</xdr:colOff>
      <xdr:row>39</xdr:row>
      <xdr:rowOff>19050</xdr:rowOff>
    </xdr:to>
    <xdr:pic>
      <xdr:nvPicPr>
        <xdr:cNvPr id="73" name="図 72" descr="http://tmyb.moo.jp/ore/img/gyakkyo.gif"/>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476625" y="66484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228600</xdr:colOff>
      <xdr:row>38</xdr:row>
      <xdr:rowOff>0</xdr:rowOff>
    </xdr:from>
    <xdr:to>
      <xdr:col>8</xdr:col>
      <xdr:colOff>19050</xdr:colOff>
      <xdr:row>39</xdr:row>
      <xdr:rowOff>19050</xdr:rowOff>
    </xdr:to>
    <xdr:pic>
      <xdr:nvPicPr>
        <xdr:cNvPr id="74" name="図 73" descr="http://tmyb.moo.jp/ore/img/touki.gif"/>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686175" y="66484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0</xdr:col>
          <xdr:colOff>200025</xdr:colOff>
          <xdr:row>40</xdr:row>
          <xdr:rowOff>47625</xdr:rowOff>
        </xdr:to>
        <xdr:sp macro="" textlink="">
          <xdr:nvSpPr>
            <xdr:cNvPr id="1097" name="Control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xdr:twoCellAnchor editAs="oneCell">
    <xdr:from>
      <xdr:col>5</xdr:col>
      <xdr:colOff>0</xdr:colOff>
      <xdr:row>40</xdr:row>
      <xdr:rowOff>0</xdr:rowOff>
    </xdr:from>
    <xdr:to>
      <xdr:col>5</xdr:col>
      <xdr:colOff>200025</xdr:colOff>
      <xdr:row>41</xdr:row>
      <xdr:rowOff>19050</xdr:rowOff>
    </xdr:to>
    <xdr:pic>
      <xdr:nvPicPr>
        <xdr:cNvPr id="76" name="図 75" descr="http://tmyb.moo.jp/ore/img/bantbatsu.gif"/>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38425" y="701040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209550</xdr:colOff>
      <xdr:row>40</xdr:row>
      <xdr:rowOff>0</xdr:rowOff>
    </xdr:from>
    <xdr:to>
      <xdr:col>5</xdr:col>
      <xdr:colOff>409575</xdr:colOff>
      <xdr:row>41</xdr:row>
      <xdr:rowOff>19050</xdr:rowOff>
    </xdr:to>
    <xdr:pic>
      <xdr:nvPicPr>
        <xdr:cNvPr id="77" name="図 76" descr="http://tmyb.moo.jp/ore/img/anteikan.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47975" y="701040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0</xdr:col>
          <xdr:colOff>200025</xdr:colOff>
          <xdr:row>42</xdr:row>
          <xdr:rowOff>47625</xdr:rowOff>
        </xdr:to>
        <xdr:sp macro="" textlink="">
          <xdr:nvSpPr>
            <xdr:cNvPr id="1100" name="Control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xdr:twoCellAnchor editAs="oneCell">
    <xdr:from>
      <xdr:col>5</xdr:col>
      <xdr:colOff>0</xdr:colOff>
      <xdr:row>42</xdr:row>
      <xdr:rowOff>0</xdr:rowOff>
    </xdr:from>
    <xdr:to>
      <xdr:col>5</xdr:col>
      <xdr:colOff>200025</xdr:colOff>
      <xdr:row>43</xdr:row>
      <xdr:rowOff>19050</xdr:rowOff>
    </xdr:to>
    <xdr:pic>
      <xdr:nvPicPr>
        <xdr:cNvPr id="79" name="図 78" descr="http://tmyb.moo.jp/ore/img/sayonara.gif"/>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638425" y="73723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43</xdr:row>
          <xdr:rowOff>0</xdr:rowOff>
        </xdr:from>
        <xdr:to>
          <xdr:col>0</xdr:col>
          <xdr:colOff>200025</xdr:colOff>
          <xdr:row>44</xdr:row>
          <xdr:rowOff>47625</xdr:rowOff>
        </xdr:to>
        <xdr:sp macro="" textlink="">
          <xdr:nvSpPr>
            <xdr:cNvPr id="1102" name="Control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xdr:twoCellAnchor editAs="oneCell">
    <xdr:from>
      <xdr:col>5</xdr:col>
      <xdr:colOff>0</xdr:colOff>
      <xdr:row>44</xdr:row>
      <xdr:rowOff>0</xdr:rowOff>
    </xdr:from>
    <xdr:to>
      <xdr:col>5</xdr:col>
      <xdr:colOff>200025</xdr:colOff>
      <xdr:row>45</xdr:row>
      <xdr:rowOff>28575</xdr:rowOff>
    </xdr:to>
    <xdr:pic>
      <xdr:nvPicPr>
        <xdr:cNvPr id="81" name="図 80" descr="http://tmyb.moo.jp/ore/img/soukyu.gif"/>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638425" y="773430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209550</xdr:colOff>
      <xdr:row>44</xdr:row>
      <xdr:rowOff>0</xdr:rowOff>
    </xdr:from>
    <xdr:to>
      <xdr:col>5</xdr:col>
      <xdr:colOff>409575</xdr:colOff>
      <xdr:row>45</xdr:row>
      <xdr:rowOff>28575</xdr:rowOff>
    </xdr:to>
    <xdr:pic>
      <xdr:nvPicPr>
        <xdr:cNvPr id="82" name="図 81" descr="http://tmyb.moo.jp/ore/img/iatsukan.gif"/>
        <xdr:cNvPicPr>
          <a:picLocks noChangeAspect="1" noChangeArrowheads="1" noCrop="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47975" y="773430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36</xdr:row>
      <xdr:rowOff>0</xdr:rowOff>
    </xdr:from>
    <xdr:to>
      <xdr:col>4</xdr:col>
      <xdr:colOff>200025</xdr:colOff>
      <xdr:row>37</xdr:row>
      <xdr:rowOff>19050</xdr:rowOff>
    </xdr:to>
    <xdr:pic>
      <xdr:nvPicPr>
        <xdr:cNvPr id="2" name="図 1" descr="http://tmyb.moo.jp/ore/img/utareduyoi.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7925" y="61912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209550</xdr:colOff>
      <xdr:row>36</xdr:row>
      <xdr:rowOff>0</xdr:rowOff>
    </xdr:from>
    <xdr:to>
      <xdr:col>4</xdr:col>
      <xdr:colOff>409575</xdr:colOff>
      <xdr:row>37</xdr:row>
      <xdr:rowOff>19050</xdr:rowOff>
    </xdr:to>
    <xdr:pic>
      <xdr:nvPicPr>
        <xdr:cNvPr id="3" name="図 2" descr="http://tmyb.moo.jp/ore/img/iatsukan.gif"/>
        <xdr:cNvPicPr>
          <a:picLocks noChangeAspect="1" noChangeArrowheads="1" noCrop="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7475" y="61912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419100</xdr:colOff>
      <xdr:row>36</xdr:row>
      <xdr:rowOff>0</xdr:rowOff>
    </xdr:from>
    <xdr:to>
      <xdr:col>5</xdr:col>
      <xdr:colOff>104775</xdr:colOff>
      <xdr:row>37</xdr:row>
      <xdr:rowOff>19050</xdr:rowOff>
    </xdr:to>
    <xdr:pic>
      <xdr:nvPicPr>
        <xdr:cNvPr id="4" name="図 3" descr="http://tmyb.moo.jp/ore/img/anteikan.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67025" y="61912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114300</xdr:colOff>
      <xdr:row>36</xdr:row>
      <xdr:rowOff>0</xdr:rowOff>
    </xdr:from>
    <xdr:to>
      <xdr:col>5</xdr:col>
      <xdr:colOff>314325</xdr:colOff>
      <xdr:row>37</xdr:row>
      <xdr:rowOff>19050</xdr:rowOff>
    </xdr:to>
    <xdr:pic>
      <xdr:nvPicPr>
        <xdr:cNvPr id="5" name="図 4" descr="http://tmyb.moo.jp/ore/img/murakke.gif"/>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6575" y="61912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xdr:row>
      <xdr:rowOff>0</xdr:rowOff>
    </xdr:from>
    <xdr:to>
      <xdr:col>4</xdr:col>
      <xdr:colOff>200025</xdr:colOff>
      <xdr:row>40</xdr:row>
      <xdr:rowOff>19050</xdr:rowOff>
    </xdr:to>
    <xdr:pic>
      <xdr:nvPicPr>
        <xdr:cNvPr id="6" name="図 5" descr="http://tmyb.moo.jp/ore/img/nobimaru.gif"/>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47925" y="67246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209550</xdr:colOff>
      <xdr:row>39</xdr:row>
      <xdr:rowOff>0</xdr:rowOff>
    </xdr:from>
    <xdr:to>
      <xdr:col>4</xdr:col>
      <xdr:colOff>409575</xdr:colOff>
      <xdr:row>40</xdr:row>
      <xdr:rowOff>19050</xdr:rowOff>
    </xdr:to>
    <xdr:pic>
      <xdr:nvPicPr>
        <xdr:cNvPr id="7" name="図 6" descr="http://tmyb.moo.jp/ore/img/kachiun.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57475" y="67246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419100</xdr:colOff>
      <xdr:row>39</xdr:row>
      <xdr:rowOff>0</xdr:rowOff>
    </xdr:from>
    <xdr:to>
      <xdr:col>5</xdr:col>
      <xdr:colOff>104775</xdr:colOff>
      <xdr:row>40</xdr:row>
      <xdr:rowOff>19050</xdr:rowOff>
    </xdr:to>
    <xdr:pic>
      <xdr:nvPicPr>
        <xdr:cNvPr id="8" name="図 7" descr="http://tmyb.moo.jp/ore/img/nigedama.gi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867025" y="67246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114300</xdr:colOff>
      <xdr:row>39</xdr:row>
      <xdr:rowOff>0</xdr:rowOff>
    </xdr:from>
    <xdr:to>
      <xdr:col>5</xdr:col>
      <xdr:colOff>314325</xdr:colOff>
      <xdr:row>40</xdr:row>
      <xdr:rowOff>19050</xdr:rowOff>
    </xdr:to>
    <xdr:pic>
      <xdr:nvPicPr>
        <xdr:cNvPr id="9" name="図 8" descr="http://tmyb.moo.jp/ore/img/iatsukan.gif"/>
        <xdr:cNvPicPr>
          <a:picLocks noChangeAspect="1" noChangeArrowheads="1" noCrop="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67246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xdr:row>
      <xdr:rowOff>0</xdr:rowOff>
    </xdr:from>
    <xdr:to>
      <xdr:col>4</xdr:col>
      <xdr:colOff>200025</xdr:colOff>
      <xdr:row>43</xdr:row>
      <xdr:rowOff>19050</xdr:rowOff>
    </xdr:to>
    <xdr:pic>
      <xdr:nvPicPr>
        <xdr:cNvPr id="10" name="図 9" descr="http://tmyb.moo.jp/ore/img/nigedama.gi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47925" y="72580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xdr:row>
      <xdr:rowOff>0</xdr:rowOff>
    </xdr:from>
    <xdr:to>
      <xdr:col>4</xdr:col>
      <xdr:colOff>200025</xdr:colOff>
      <xdr:row>46</xdr:row>
      <xdr:rowOff>19050</xdr:rowOff>
    </xdr:to>
    <xdr:pic>
      <xdr:nvPicPr>
        <xdr:cNvPr id="11" name="図 10" descr="http://tmyb.moo.jp/ore/img/quickmaru.gif"/>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47925" y="77914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209550</xdr:colOff>
      <xdr:row>45</xdr:row>
      <xdr:rowOff>0</xdr:rowOff>
    </xdr:from>
    <xdr:to>
      <xdr:col>4</xdr:col>
      <xdr:colOff>409575</xdr:colOff>
      <xdr:row>46</xdr:row>
      <xdr:rowOff>19050</xdr:rowOff>
    </xdr:to>
    <xdr:pic>
      <xdr:nvPicPr>
        <xdr:cNvPr id="12" name="図 11" descr="http://tmyb.moo.jp/ore/img/iatsukan.gif"/>
        <xdr:cNvPicPr>
          <a:picLocks noChangeAspect="1" noChangeArrowheads="1" noCrop="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7475" y="77914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48</xdr:row>
      <xdr:rowOff>0</xdr:rowOff>
    </xdr:from>
    <xdr:to>
      <xdr:col>4</xdr:col>
      <xdr:colOff>200025</xdr:colOff>
      <xdr:row>49</xdr:row>
      <xdr:rowOff>19050</xdr:rowOff>
    </xdr:to>
    <xdr:pic>
      <xdr:nvPicPr>
        <xdr:cNvPr id="13" name="図 12" descr="http://tmyb.moo.jp/ore/img/iatsukan.gif"/>
        <xdr:cNvPicPr>
          <a:picLocks noChangeAspect="1" noChangeArrowheads="1" noCrop="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47925" y="83248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xdr:row>
      <xdr:rowOff>0</xdr:rowOff>
    </xdr:from>
    <xdr:to>
      <xdr:col>4</xdr:col>
      <xdr:colOff>200025</xdr:colOff>
      <xdr:row>52</xdr:row>
      <xdr:rowOff>19050</xdr:rowOff>
    </xdr:to>
    <xdr:pic>
      <xdr:nvPicPr>
        <xdr:cNvPr id="14" name="図 13" descr="http://tmyb.moo.jp/ore/img/nobimaru.gif"/>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47925" y="88582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209550</xdr:colOff>
      <xdr:row>51</xdr:row>
      <xdr:rowOff>0</xdr:rowOff>
    </xdr:from>
    <xdr:to>
      <xdr:col>4</xdr:col>
      <xdr:colOff>409575</xdr:colOff>
      <xdr:row>52</xdr:row>
      <xdr:rowOff>19050</xdr:rowOff>
    </xdr:to>
    <xdr:pic>
      <xdr:nvPicPr>
        <xdr:cNvPr id="15" name="図 14" descr="http://tmyb.moo.jp/ore/img/kiremaru.gif"/>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657475" y="88582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419100</xdr:colOff>
      <xdr:row>51</xdr:row>
      <xdr:rowOff>0</xdr:rowOff>
    </xdr:from>
    <xdr:to>
      <xdr:col>5</xdr:col>
      <xdr:colOff>104775</xdr:colOff>
      <xdr:row>52</xdr:row>
      <xdr:rowOff>19050</xdr:rowOff>
    </xdr:to>
    <xdr:pic>
      <xdr:nvPicPr>
        <xdr:cNvPr id="16" name="図 15" descr="http://tmyb.moo.jp/ore/img/nigedama.gi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867025" y="88582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xdr:row>
      <xdr:rowOff>0</xdr:rowOff>
    </xdr:from>
    <xdr:to>
      <xdr:col>4</xdr:col>
      <xdr:colOff>200025</xdr:colOff>
      <xdr:row>55</xdr:row>
      <xdr:rowOff>19050</xdr:rowOff>
    </xdr:to>
    <xdr:pic>
      <xdr:nvPicPr>
        <xdr:cNvPr id="17" name="図 16" descr="http://tmyb.moo.jp/ore/img/iatsukan.gif"/>
        <xdr:cNvPicPr>
          <a:picLocks noChangeAspect="1" noChangeArrowheads="1" noCrop="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47925" y="93916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209550</xdr:colOff>
      <xdr:row>54</xdr:row>
      <xdr:rowOff>0</xdr:rowOff>
    </xdr:from>
    <xdr:to>
      <xdr:col>4</xdr:col>
      <xdr:colOff>409575</xdr:colOff>
      <xdr:row>55</xdr:row>
      <xdr:rowOff>19050</xdr:rowOff>
    </xdr:to>
    <xdr:pic>
      <xdr:nvPicPr>
        <xdr:cNvPr id="18" name="図 17" descr="http://tmyb.moo.jp/ore/img/anteikan.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93916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200025</xdr:colOff>
      <xdr:row>58</xdr:row>
      <xdr:rowOff>19050</xdr:rowOff>
    </xdr:to>
    <xdr:pic>
      <xdr:nvPicPr>
        <xdr:cNvPr id="19" name="図 18" descr="http://tmyb.moo.jp/ore/img/quickbatsu.gif"/>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47925" y="99250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209550</xdr:colOff>
      <xdr:row>57</xdr:row>
      <xdr:rowOff>0</xdr:rowOff>
    </xdr:from>
    <xdr:to>
      <xdr:col>4</xdr:col>
      <xdr:colOff>409575</xdr:colOff>
      <xdr:row>58</xdr:row>
      <xdr:rowOff>19050</xdr:rowOff>
    </xdr:to>
    <xdr:pic>
      <xdr:nvPicPr>
        <xdr:cNvPr id="20" name="図 19" descr="http://tmyb.moo.jp/ore/img/iatsukan.gif"/>
        <xdr:cNvPicPr>
          <a:picLocks noChangeAspect="1" noChangeArrowheads="1" noCrop="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7475" y="99250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60</xdr:row>
      <xdr:rowOff>0</xdr:rowOff>
    </xdr:from>
    <xdr:to>
      <xdr:col>4</xdr:col>
      <xdr:colOff>200025</xdr:colOff>
      <xdr:row>61</xdr:row>
      <xdr:rowOff>28575</xdr:rowOff>
    </xdr:to>
    <xdr:pic>
      <xdr:nvPicPr>
        <xdr:cNvPr id="21" name="図 20" descr="http://tmyb.moo.jp/ore/img/quickbatsu.gif"/>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47925" y="104584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209550</xdr:colOff>
      <xdr:row>60</xdr:row>
      <xdr:rowOff>0</xdr:rowOff>
    </xdr:from>
    <xdr:to>
      <xdr:col>4</xdr:col>
      <xdr:colOff>409575</xdr:colOff>
      <xdr:row>61</xdr:row>
      <xdr:rowOff>28575</xdr:rowOff>
    </xdr:to>
    <xdr:pic>
      <xdr:nvPicPr>
        <xdr:cNvPr id="22" name="図 21" descr="http://tmyb.moo.jp/ore/img/anteikan.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104584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name="ore.cgi?mode=teisatu&amp;saku=%83I%83%8A%83b%83N%83X" connectionId="1" autoFormatId="20" applyNumberFormats="0" applyBorderFormats="0" applyFontFormats="1" applyPatternFormats="1" applyAlignmentFormats="0" applyWidthHeightFormats="0"/>
</file>

<file path=xl/queryTables/queryTable2.xml><?xml version="1.0" encoding="utf-8"?>
<queryTable xmlns="http://schemas.openxmlformats.org/spreadsheetml/2006/main" name="ore.cgi?mode=teisatu&amp;saku=%83I%83%8A%83b%83N%83X" connectionId="2"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control" Target="../activeX/activeX6.xml"/><Relationship Id="rId18" Type="http://schemas.openxmlformats.org/officeDocument/2006/relationships/image" Target="../media/image8.emf"/><Relationship Id="rId26" Type="http://schemas.openxmlformats.org/officeDocument/2006/relationships/image" Target="../media/image12.emf"/><Relationship Id="rId39" Type="http://schemas.openxmlformats.org/officeDocument/2006/relationships/queryTable" Target="../queryTables/queryTable1.xml"/><Relationship Id="rId3" Type="http://schemas.openxmlformats.org/officeDocument/2006/relationships/control" Target="../activeX/activeX1.xml"/><Relationship Id="rId21" Type="http://schemas.openxmlformats.org/officeDocument/2006/relationships/control" Target="../activeX/activeX10.xml"/><Relationship Id="rId34" Type="http://schemas.openxmlformats.org/officeDocument/2006/relationships/image" Target="../media/image16.emf"/><Relationship Id="rId7" Type="http://schemas.openxmlformats.org/officeDocument/2006/relationships/control" Target="../activeX/activeX3.xml"/><Relationship Id="rId12" Type="http://schemas.openxmlformats.org/officeDocument/2006/relationships/image" Target="../media/image5.emf"/><Relationship Id="rId17" Type="http://schemas.openxmlformats.org/officeDocument/2006/relationships/control" Target="../activeX/activeX8.xml"/><Relationship Id="rId25" Type="http://schemas.openxmlformats.org/officeDocument/2006/relationships/control" Target="../activeX/activeX12.xml"/><Relationship Id="rId33" Type="http://schemas.openxmlformats.org/officeDocument/2006/relationships/control" Target="../activeX/activeX16.xml"/><Relationship Id="rId38" Type="http://schemas.openxmlformats.org/officeDocument/2006/relationships/image" Target="../media/image18.emf"/><Relationship Id="rId2" Type="http://schemas.openxmlformats.org/officeDocument/2006/relationships/vmlDrawing" Target="../drawings/vmlDrawing2.vml"/><Relationship Id="rId16" Type="http://schemas.openxmlformats.org/officeDocument/2006/relationships/image" Target="../media/image7.emf"/><Relationship Id="rId20" Type="http://schemas.openxmlformats.org/officeDocument/2006/relationships/image" Target="../media/image9.emf"/><Relationship Id="rId29" Type="http://schemas.openxmlformats.org/officeDocument/2006/relationships/control" Target="../activeX/activeX14.xml"/><Relationship Id="rId1" Type="http://schemas.openxmlformats.org/officeDocument/2006/relationships/drawing" Target="../drawings/drawing1.xml"/><Relationship Id="rId6" Type="http://schemas.openxmlformats.org/officeDocument/2006/relationships/image" Target="../media/image2.emf"/><Relationship Id="rId11" Type="http://schemas.openxmlformats.org/officeDocument/2006/relationships/control" Target="../activeX/activeX5.xml"/><Relationship Id="rId24" Type="http://schemas.openxmlformats.org/officeDocument/2006/relationships/image" Target="../media/image11.emf"/><Relationship Id="rId32" Type="http://schemas.openxmlformats.org/officeDocument/2006/relationships/image" Target="../media/image15.emf"/><Relationship Id="rId37" Type="http://schemas.openxmlformats.org/officeDocument/2006/relationships/control" Target="../activeX/activeX18.xml"/><Relationship Id="rId40" Type="http://schemas.openxmlformats.org/officeDocument/2006/relationships/comments" Target="../comments2.xml"/><Relationship Id="rId5" Type="http://schemas.openxmlformats.org/officeDocument/2006/relationships/control" Target="../activeX/activeX2.xml"/><Relationship Id="rId15" Type="http://schemas.openxmlformats.org/officeDocument/2006/relationships/control" Target="../activeX/activeX7.xml"/><Relationship Id="rId23" Type="http://schemas.openxmlformats.org/officeDocument/2006/relationships/control" Target="../activeX/activeX11.xml"/><Relationship Id="rId28" Type="http://schemas.openxmlformats.org/officeDocument/2006/relationships/image" Target="../media/image13.emf"/><Relationship Id="rId36" Type="http://schemas.openxmlformats.org/officeDocument/2006/relationships/image" Target="../media/image17.emf"/><Relationship Id="rId10" Type="http://schemas.openxmlformats.org/officeDocument/2006/relationships/image" Target="../media/image4.emf"/><Relationship Id="rId19" Type="http://schemas.openxmlformats.org/officeDocument/2006/relationships/control" Target="../activeX/activeX9.xml"/><Relationship Id="rId31" Type="http://schemas.openxmlformats.org/officeDocument/2006/relationships/control" Target="../activeX/activeX15.xml"/><Relationship Id="rId4" Type="http://schemas.openxmlformats.org/officeDocument/2006/relationships/image" Target="../media/image1.emf"/><Relationship Id="rId9" Type="http://schemas.openxmlformats.org/officeDocument/2006/relationships/control" Target="../activeX/activeX4.xml"/><Relationship Id="rId14" Type="http://schemas.openxmlformats.org/officeDocument/2006/relationships/image" Target="../media/image6.emf"/><Relationship Id="rId22" Type="http://schemas.openxmlformats.org/officeDocument/2006/relationships/image" Target="../media/image10.emf"/><Relationship Id="rId27" Type="http://schemas.openxmlformats.org/officeDocument/2006/relationships/control" Target="../activeX/activeX13.xml"/><Relationship Id="rId30" Type="http://schemas.openxmlformats.org/officeDocument/2006/relationships/image" Target="../media/image14.emf"/><Relationship Id="rId35" Type="http://schemas.openxmlformats.org/officeDocument/2006/relationships/control" Target="../activeX/activeX17.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9"/>
  <sheetViews>
    <sheetView tabSelected="1" topLeftCell="A3" workbookViewId="0">
      <selection activeCell="B8" sqref="B8"/>
    </sheetView>
  </sheetViews>
  <sheetFormatPr defaultRowHeight="13.5"/>
  <cols>
    <col min="1" max="1" width="41.75" bestFit="1" customWidth="1"/>
    <col min="2" max="2" width="55.25" customWidth="1"/>
  </cols>
  <sheetData>
    <row r="1" spans="1:2" ht="67.5">
      <c r="A1" s="112" t="s">
        <v>244</v>
      </c>
      <c r="B1" s="8" t="s">
        <v>243</v>
      </c>
    </row>
    <row r="2" spans="1:2" ht="189">
      <c r="A2" s="113" t="s">
        <v>220</v>
      </c>
      <c r="B2" s="112" t="s">
        <v>242</v>
      </c>
    </row>
    <row r="3" spans="1:2" ht="27">
      <c r="A3" t="s">
        <v>213</v>
      </c>
      <c r="B3" s="112" t="s">
        <v>215</v>
      </c>
    </row>
    <row r="4" spans="1:2" ht="108">
      <c r="A4" t="s">
        <v>212</v>
      </c>
      <c r="B4" s="112" t="s">
        <v>247</v>
      </c>
    </row>
    <row r="5" spans="1:2" ht="40.5">
      <c r="A5" t="s">
        <v>214</v>
      </c>
      <c r="B5" s="112" t="s">
        <v>219</v>
      </c>
    </row>
    <row r="6" spans="1:2" ht="40.5">
      <c r="A6" t="s">
        <v>216</v>
      </c>
      <c r="B6" s="112" t="s">
        <v>217</v>
      </c>
    </row>
    <row r="7" spans="1:2" ht="67.5">
      <c r="A7" t="s">
        <v>218</v>
      </c>
      <c r="B7" s="112" t="s">
        <v>312</v>
      </c>
    </row>
    <row r="8" spans="1:2">
      <c r="B8" s="112"/>
    </row>
    <row r="9" spans="1:2">
      <c r="B9" s="112"/>
    </row>
    <row r="10" spans="1:2">
      <c r="B10" s="112"/>
    </row>
    <row r="11" spans="1:2">
      <c r="B11" s="112"/>
    </row>
    <row r="12" spans="1:2">
      <c r="B12" s="112"/>
    </row>
    <row r="13" spans="1:2">
      <c r="B13" s="112"/>
    </row>
    <row r="14" spans="1:2">
      <c r="B14" s="112"/>
    </row>
    <row r="15" spans="1:2">
      <c r="B15" s="112"/>
    </row>
    <row r="16" spans="1:2">
      <c r="B16" s="112"/>
    </row>
    <row r="17" spans="2:2">
      <c r="B17" s="112"/>
    </row>
    <row r="18" spans="2:2">
      <c r="B18" s="112"/>
    </row>
    <row r="19" spans="2:2">
      <c r="B19" s="112"/>
    </row>
  </sheetData>
  <phoneticPr fontId="1"/>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45"/>
  <sheetViews>
    <sheetView topLeftCell="Y1" workbookViewId="0">
      <selection activeCell="Z18" sqref="Z18"/>
    </sheetView>
  </sheetViews>
  <sheetFormatPr defaultRowHeight="13.5"/>
  <cols>
    <col min="1" max="1" width="3.375" customWidth="1"/>
    <col min="2" max="2" width="4.75" customWidth="1"/>
    <col min="3" max="3" width="13" bestFit="1" customWidth="1"/>
    <col min="4" max="4" width="8.25" bestFit="1" customWidth="1"/>
    <col min="5" max="5" width="5.25" bestFit="1" customWidth="1"/>
    <col min="6" max="6" width="6.375" bestFit="1" customWidth="1"/>
    <col min="7" max="7" width="4.375" bestFit="1" customWidth="1"/>
    <col min="8" max="8" width="5.375" bestFit="1" customWidth="1"/>
    <col min="9" max="9" width="5.25" customWidth="1"/>
    <col min="10" max="10" width="5.375" bestFit="1" customWidth="1"/>
    <col min="11" max="12" width="5.25" customWidth="1"/>
    <col min="13" max="13" width="5.25" bestFit="1" customWidth="1"/>
    <col min="14" max="15" width="5.25" customWidth="1"/>
    <col min="16" max="18" width="5.25" bestFit="1" customWidth="1"/>
    <col min="19" max="19" width="10" bestFit="1" customWidth="1"/>
    <col min="20" max="20" width="11.875" bestFit="1" customWidth="1"/>
    <col min="21" max="24" width="1.875" customWidth="1"/>
    <col min="25" max="25" width="20.25" customWidth="1"/>
    <col min="26" max="26" width="49" customWidth="1"/>
    <col min="27" max="27" width="20.875" customWidth="1"/>
    <col min="28" max="28" width="16.5" customWidth="1"/>
    <col min="36" max="36" width="16.75" bestFit="1" customWidth="1"/>
  </cols>
  <sheetData>
    <row r="1" spans="1:36">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55</v>
      </c>
      <c r="V1" t="s">
        <v>56</v>
      </c>
      <c r="W1" t="s">
        <v>57</v>
      </c>
      <c r="X1" t="s">
        <v>58</v>
      </c>
      <c r="Y1" t="s">
        <v>59</v>
      </c>
      <c r="Z1" t="s">
        <v>60</v>
      </c>
      <c r="AA1" t="s">
        <v>61</v>
      </c>
      <c r="AB1" t="s">
        <v>62</v>
      </c>
      <c r="AC1" t="s">
        <v>96</v>
      </c>
      <c r="AD1" t="s">
        <v>97</v>
      </c>
      <c r="AE1" t="s">
        <v>98</v>
      </c>
      <c r="AF1" t="s">
        <v>99</v>
      </c>
      <c r="AG1" t="s">
        <v>100</v>
      </c>
      <c r="AH1" t="s">
        <v>101</v>
      </c>
      <c r="AI1" t="s">
        <v>102</v>
      </c>
      <c r="AJ1" t="s">
        <v>246</v>
      </c>
    </row>
    <row r="2" spans="1:36">
      <c r="B2" t="s">
        <v>25</v>
      </c>
      <c r="C2" t="s">
        <v>71</v>
      </c>
      <c r="D2" t="s">
        <v>26</v>
      </c>
      <c r="E2" t="s">
        <v>22</v>
      </c>
      <c r="F2" t="s">
        <v>147</v>
      </c>
      <c r="G2" t="s">
        <v>107</v>
      </c>
      <c r="H2" t="s">
        <v>160</v>
      </c>
      <c r="I2" t="s">
        <v>23</v>
      </c>
      <c r="J2" t="s">
        <v>27</v>
      </c>
      <c r="K2" s="19">
        <v>0</v>
      </c>
      <c r="L2" s="20">
        <v>0</v>
      </c>
      <c r="M2" s="20">
        <v>0</v>
      </c>
      <c r="N2" s="20">
        <v>0</v>
      </c>
      <c r="O2" s="20">
        <v>0</v>
      </c>
      <c r="P2" s="20">
        <v>0</v>
      </c>
      <c r="Q2" s="20">
        <v>0</v>
      </c>
      <c r="R2" s="21">
        <v>0</v>
      </c>
      <c r="S2">
        <v>21420</v>
      </c>
      <c r="T2" t="s">
        <v>118</v>
      </c>
      <c r="U2" t="str">
        <f t="shared" ref="U2:U19" si="0">IF(COUNTIF(F2,"*S*"),"#ffcc33",IF(COUNTIF(F2,"*A*"),"#FF00FF",IF(COUNTIF(F2,"*B*"),"#FF0000",IF(COUNTIF(F2,"*C*"),"#FF9900",IF(COUNTIF(F2,"*D*"),"#CC9900",IF(COUNTIF(F2,"*E*"),"#33CC33",IF(COUNTIF(F2,"*F*"),"#00FFFF",IF(COUNTIF(F2,"*G*"),"#000000"))))))))</f>
        <v>#33CC33</v>
      </c>
      <c r="V2" t="str">
        <f t="shared" ref="V2:V19" si="1">IF(COUNTIF(G2,"*S*"),"#ffcc33",IF(COUNTIF(G2,"*A*"),"#FF00FF",IF(COUNTIF(G2,"*B*"),"#FF0000",IF(COUNTIF(G2,"*C*"),"#FF9900",IF(COUNTIF(G2,"*D*"),"#CC9900",IF(COUNTIF(G2,"*E*"),"#33CC33",IF(COUNTIF(G2,"*F*"),"#00FFFF",IF(COUNTIF(G2,"*G*"),"#000000"))))))))</f>
        <v>#ffcc33</v>
      </c>
      <c r="W2" t="str">
        <f t="shared" ref="W2:W19" si="2">IF(COUNTIF(H2,"*S*"),"#ffcc33",IF(COUNTIF(H2,"*A*"),"#FF00FF",IF(COUNTIF(H2,"*B*"),"#FF0000",IF(COUNTIF(H2,"*C*"),"#FF9900",IF(COUNTIF(H2,"*D*"),"#CC9900",IF(COUNTIF(H2,"*E*"),"#33CC33",IF(COUNTIF(H2,"*F*"),"#00FFFF",IF(COUNTIF(H2,"*G*"),"#000000"))))))))</f>
        <v>#FF00FF</v>
      </c>
      <c r="X2" t="str">
        <f t="shared" ref="X2:X19" si="3">IF(COUNTIF(I2,"*S*"),"#ffcc33",IF(COUNTIF(I2,"*A*"),"#FF00FF",IF(COUNTIF(I2,"*B*"),"#FF0000",IF(COUNTIF(I2,"*C*"),"#FF9900",IF(COUNTIF(I2,"*D*"),"#CC9900",IF(COUNTIF(I2,"*E*"),"#33CC33",IF(COUNTIF(I2,"*F*"),"#00FFFF",IF(COUNTIF(I2,"*G*"),"#000000"))))))))</f>
        <v>#FF9900</v>
      </c>
      <c r="Y2" t="str">
        <f t="shared" ref="Y2:Y19" si="4">IF(COUNTIF(J2,"*S*"),"#ffcc33",IF(COUNTIF(J2,"*A*"),"#FF00FF",IF(COUNTIF(J2,"*B*"),"#FF0000",IF(COUNTIF(J2,"*C*"),"#FF9900",IF(COUNTIF(J2,"*D*"),"#CC9900",IF(COUNTIF(J2,"*E*"),"#33CC33",IF(COUNTIF(J2,"*F*"),"#00FFFF",IF(COUNTIF(J2,"*G*"),"#000000"))))))))</f>
        <v>#FF9900</v>
      </c>
      <c r="Z2" s="3" t="s">
        <v>266</v>
      </c>
      <c r="AA2" s="3" t="s">
        <v>272</v>
      </c>
      <c r="AB2" t="s">
        <v>245</v>
      </c>
      <c r="AC2" s="4">
        <v>0.309</v>
      </c>
      <c r="AD2" s="4">
        <v>194</v>
      </c>
      <c r="AE2" s="4">
        <v>16</v>
      </c>
      <c r="AF2" s="4">
        <v>65</v>
      </c>
      <c r="AG2" s="4">
        <v>67</v>
      </c>
      <c r="AH2" s="4">
        <v>0</v>
      </c>
      <c r="AI2" s="4">
        <v>36</v>
      </c>
      <c r="AJ2" t="str">
        <f>"http://tmyb.moo.jp/ore/jisaku/nou.php?user="&amp;C3</f>
        <v>http://tmyb.moo.jp/ore/jisaku/nou.php?user=親鳥</v>
      </c>
    </row>
    <row r="3" spans="1:36">
      <c r="C3" t="s">
        <v>72</v>
      </c>
      <c r="D3" t="s">
        <v>21</v>
      </c>
      <c r="K3" s="22">
        <v>0.29899999999999999</v>
      </c>
      <c r="L3" s="23">
        <v>2193</v>
      </c>
      <c r="M3" s="23">
        <v>151</v>
      </c>
      <c r="N3" s="23">
        <v>654</v>
      </c>
      <c r="O3" s="23">
        <v>831</v>
      </c>
      <c r="P3" s="23">
        <v>4</v>
      </c>
      <c r="Q3" s="23">
        <v>312</v>
      </c>
      <c r="R3" s="24">
        <v>50</v>
      </c>
      <c r="S3">
        <v>10540</v>
      </c>
      <c r="T3" t="s">
        <v>24</v>
      </c>
      <c r="U3" t="b">
        <f t="shared" si="0"/>
        <v>0</v>
      </c>
      <c r="V3" t="b">
        <f t="shared" si="1"/>
        <v>0</v>
      </c>
      <c r="W3" t="b">
        <f t="shared" si="2"/>
        <v>0</v>
      </c>
      <c r="X3" t="b">
        <f t="shared" si="3"/>
        <v>0</v>
      </c>
      <c r="Y3" t="b">
        <f t="shared" si="4"/>
        <v>0</v>
      </c>
      <c r="AC3" s="4"/>
      <c r="AD3" s="4"/>
      <c r="AE3" s="4"/>
      <c r="AF3" s="4"/>
      <c r="AG3" s="4"/>
      <c r="AH3" s="4"/>
      <c r="AI3" s="4"/>
    </row>
    <row r="4" spans="1:36">
      <c r="B4" t="s">
        <v>35</v>
      </c>
      <c r="C4" t="s">
        <v>105</v>
      </c>
      <c r="D4" t="s">
        <v>20</v>
      </c>
      <c r="E4" t="s">
        <v>22</v>
      </c>
      <c r="F4" t="s">
        <v>249</v>
      </c>
      <c r="G4" t="s">
        <v>30</v>
      </c>
      <c r="H4" t="s">
        <v>31</v>
      </c>
      <c r="I4" t="s">
        <v>34</v>
      </c>
      <c r="J4" t="s">
        <v>122</v>
      </c>
      <c r="K4" s="25">
        <v>0</v>
      </c>
      <c r="L4" s="26">
        <v>0</v>
      </c>
      <c r="M4" s="26">
        <v>0</v>
      </c>
      <c r="N4" s="26">
        <v>0</v>
      </c>
      <c r="O4" s="26">
        <v>0</v>
      </c>
      <c r="P4" s="26">
        <v>0</v>
      </c>
      <c r="Q4" s="26">
        <v>0</v>
      </c>
      <c r="R4" s="27">
        <v>0</v>
      </c>
      <c r="S4">
        <v>38620</v>
      </c>
      <c r="T4" t="s">
        <v>162</v>
      </c>
      <c r="U4" t="str">
        <f t="shared" si="0"/>
        <v>#FF9900</v>
      </c>
      <c r="V4" t="str">
        <f t="shared" si="1"/>
        <v>#FF0000</v>
      </c>
      <c r="W4" t="str">
        <f t="shared" si="2"/>
        <v>#CC9900</v>
      </c>
      <c r="X4" t="str">
        <f t="shared" si="3"/>
        <v>#33CC33</v>
      </c>
      <c r="Y4" t="str">
        <f t="shared" si="4"/>
        <v>#FF0000</v>
      </c>
      <c r="Z4" s="2" t="s">
        <v>267</v>
      </c>
      <c r="AA4" s="3" t="s">
        <v>273</v>
      </c>
      <c r="AB4" t="s">
        <v>108</v>
      </c>
      <c r="AC4" s="4">
        <v>0.30199999999999999</v>
      </c>
      <c r="AD4" s="4">
        <v>174</v>
      </c>
      <c r="AE4" s="4">
        <v>29</v>
      </c>
      <c r="AF4" s="4">
        <v>85</v>
      </c>
      <c r="AG4" s="4">
        <v>63</v>
      </c>
      <c r="AH4" s="4">
        <v>1</v>
      </c>
      <c r="AI4" s="4">
        <v>14</v>
      </c>
      <c r="AJ4" t="str">
        <f>"http://tmyb.moo.jp/ore/jisaku/nou.php?user="&amp;C5</f>
        <v>http://tmyb.moo.jp/ore/jisaku/nou.php?user=マルチ商法</v>
      </c>
    </row>
    <row r="5" spans="1:36">
      <c r="C5" t="s">
        <v>106</v>
      </c>
      <c r="D5" t="s">
        <v>21</v>
      </c>
      <c r="K5" s="28">
        <v>0.30099999999999999</v>
      </c>
      <c r="L5" s="29">
        <v>2896</v>
      </c>
      <c r="M5" s="29">
        <v>437</v>
      </c>
      <c r="N5" s="29">
        <v>1568</v>
      </c>
      <c r="O5" s="29">
        <v>1127</v>
      </c>
      <c r="P5" s="29">
        <v>15</v>
      </c>
      <c r="Q5" s="29">
        <v>138</v>
      </c>
      <c r="R5" s="30">
        <v>17</v>
      </c>
      <c r="S5">
        <v>43060</v>
      </c>
      <c r="T5" t="s">
        <v>38</v>
      </c>
      <c r="U5" t="b">
        <f t="shared" si="0"/>
        <v>0</v>
      </c>
      <c r="V5" t="b">
        <f t="shared" si="1"/>
        <v>0</v>
      </c>
      <c r="W5" t="b">
        <f t="shared" si="2"/>
        <v>0</v>
      </c>
      <c r="X5" t="b">
        <f t="shared" si="3"/>
        <v>0</v>
      </c>
      <c r="Y5" t="b">
        <f t="shared" si="4"/>
        <v>0</v>
      </c>
      <c r="AC5" s="4"/>
      <c r="AD5" s="4"/>
      <c r="AE5" s="4"/>
      <c r="AF5" s="4"/>
      <c r="AG5" s="4"/>
      <c r="AH5" s="4"/>
      <c r="AI5" s="4"/>
    </row>
    <row r="6" spans="1:36">
      <c r="B6" t="s">
        <v>37</v>
      </c>
      <c r="C6" t="s">
        <v>63</v>
      </c>
      <c r="D6" t="s">
        <v>20</v>
      </c>
      <c r="E6" t="s">
        <v>22</v>
      </c>
      <c r="F6" t="s">
        <v>91</v>
      </c>
      <c r="G6" t="s">
        <v>151</v>
      </c>
      <c r="H6" t="s">
        <v>250</v>
      </c>
      <c r="I6" t="s">
        <v>110</v>
      </c>
      <c r="J6" t="s">
        <v>110</v>
      </c>
      <c r="K6" s="13">
        <v>0</v>
      </c>
      <c r="L6" s="14">
        <v>0</v>
      </c>
      <c r="M6" s="14">
        <v>0</v>
      </c>
      <c r="N6" s="14">
        <v>0</v>
      </c>
      <c r="O6" s="14">
        <v>0</v>
      </c>
      <c r="P6" s="14">
        <v>0</v>
      </c>
      <c r="Q6" s="14">
        <v>0</v>
      </c>
      <c r="R6" s="15">
        <v>0</v>
      </c>
      <c r="S6">
        <v>25120</v>
      </c>
      <c r="T6" t="s">
        <v>251</v>
      </c>
      <c r="U6" t="str">
        <f t="shared" si="0"/>
        <v>#FF0000</v>
      </c>
      <c r="V6" t="str">
        <f t="shared" si="1"/>
        <v>#FF9900</v>
      </c>
      <c r="W6" t="str">
        <f t="shared" si="2"/>
        <v>#00FFFF</v>
      </c>
      <c r="X6" t="str">
        <f t="shared" si="3"/>
        <v>#33CC33</v>
      </c>
      <c r="Y6" t="str">
        <f t="shared" si="4"/>
        <v>#33CC33</v>
      </c>
      <c r="Z6" s="3" t="s">
        <v>268</v>
      </c>
      <c r="AA6" s="3" t="s">
        <v>274</v>
      </c>
      <c r="AB6" t="s">
        <v>70</v>
      </c>
      <c r="AC6" s="4">
        <v>0.28299999999999997</v>
      </c>
      <c r="AD6" s="4">
        <v>167</v>
      </c>
      <c r="AE6" s="4">
        <v>33</v>
      </c>
      <c r="AF6" s="4">
        <v>107</v>
      </c>
      <c r="AG6" s="4">
        <v>86</v>
      </c>
      <c r="AH6" s="4">
        <v>3</v>
      </c>
      <c r="AI6" s="4">
        <v>1</v>
      </c>
      <c r="AJ6" t="str">
        <f>"http://tmyb.moo.jp/ore/jisaku/nou.php?user="&amp;C7</f>
        <v>http://tmyb.moo.jp/ore/jisaku/nou.php?user=阿部寛</v>
      </c>
    </row>
    <row r="7" spans="1:36">
      <c r="C7" t="s">
        <v>63</v>
      </c>
      <c r="D7" t="s">
        <v>21</v>
      </c>
      <c r="K7" s="16">
        <v>0.28799999999999998</v>
      </c>
      <c r="L7" s="17">
        <v>3252</v>
      </c>
      <c r="M7" s="17">
        <v>614</v>
      </c>
      <c r="N7" s="17">
        <v>2050</v>
      </c>
      <c r="O7" s="17">
        <v>1536</v>
      </c>
      <c r="P7" s="17">
        <v>40</v>
      </c>
      <c r="Q7" s="17">
        <v>11</v>
      </c>
      <c r="R7" s="18">
        <v>32</v>
      </c>
      <c r="S7">
        <v>2400</v>
      </c>
      <c r="T7" t="s">
        <v>32</v>
      </c>
      <c r="U7" t="b">
        <f t="shared" si="0"/>
        <v>0</v>
      </c>
      <c r="V7" t="b">
        <f t="shared" si="1"/>
        <v>0</v>
      </c>
      <c r="W7" t="b">
        <f t="shared" si="2"/>
        <v>0</v>
      </c>
      <c r="X7" t="b">
        <f t="shared" si="3"/>
        <v>0</v>
      </c>
      <c r="Y7" t="b">
        <f t="shared" si="4"/>
        <v>0</v>
      </c>
      <c r="AC7" s="4"/>
      <c r="AD7" s="4"/>
      <c r="AE7" s="4"/>
      <c r="AF7" s="4"/>
      <c r="AG7" s="4"/>
      <c r="AH7" s="4"/>
      <c r="AI7" s="4"/>
    </row>
    <row r="8" spans="1:36">
      <c r="B8" t="s">
        <v>29</v>
      </c>
      <c r="C8" t="s">
        <v>87</v>
      </c>
      <c r="D8" t="s">
        <v>20</v>
      </c>
      <c r="E8" t="s">
        <v>22</v>
      </c>
      <c r="F8" t="s">
        <v>252</v>
      </c>
      <c r="G8" t="s">
        <v>30</v>
      </c>
      <c r="H8" t="s">
        <v>109</v>
      </c>
      <c r="I8" t="s">
        <v>110</v>
      </c>
      <c r="J8" t="s">
        <v>34</v>
      </c>
      <c r="K8" s="31">
        <v>0</v>
      </c>
      <c r="L8" s="32">
        <v>0</v>
      </c>
      <c r="M8" s="32">
        <v>0</v>
      </c>
      <c r="N8" s="32">
        <v>0</v>
      </c>
      <c r="O8" s="32">
        <v>0</v>
      </c>
      <c r="P8" s="32">
        <v>0</v>
      </c>
      <c r="Q8" s="32">
        <v>0</v>
      </c>
      <c r="R8" s="33">
        <v>0</v>
      </c>
      <c r="S8">
        <v>23010</v>
      </c>
      <c r="T8" t="s">
        <v>222</v>
      </c>
      <c r="U8" t="str">
        <f t="shared" si="0"/>
        <v>#FF0000</v>
      </c>
      <c r="V8" t="str">
        <f t="shared" si="1"/>
        <v>#FF0000</v>
      </c>
      <c r="W8" t="str">
        <f t="shared" si="2"/>
        <v>#00FFFF</v>
      </c>
      <c r="X8" t="str">
        <f t="shared" si="3"/>
        <v>#33CC33</v>
      </c>
      <c r="Y8" t="str">
        <f t="shared" si="4"/>
        <v>#33CC33</v>
      </c>
      <c r="Z8" s="3" t="s">
        <v>270</v>
      </c>
      <c r="AA8" s="3" t="s">
        <v>269</v>
      </c>
      <c r="AB8" t="s">
        <v>90</v>
      </c>
      <c r="AC8" s="4">
        <v>0.312</v>
      </c>
      <c r="AD8" s="4">
        <v>180</v>
      </c>
      <c r="AE8" s="4">
        <v>37</v>
      </c>
      <c r="AF8" s="4">
        <v>95</v>
      </c>
      <c r="AG8" s="4">
        <v>86</v>
      </c>
      <c r="AH8" s="4">
        <v>1</v>
      </c>
      <c r="AI8" s="4">
        <v>2</v>
      </c>
      <c r="AJ8" t="str">
        <f>"http://tmyb.moo.jp/ore/jisaku/nou.php?user="&amp;C9</f>
        <v>http://tmyb.moo.jp/ore/jisaku/nou.php?user=小さい鳥越</v>
      </c>
    </row>
    <row r="9" spans="1:36">
      <c r="C9" t="s">
        <v>88</v>
      </c>
      <c r="D9" t="s">
        <v>21</v>
      </c>
      <c r="K9" s="34">
        <v>0.29499999999999998</v>
      </c>
      <c r="L9" s="35">
        <v>3183</v>
      </c>
      <c r="M9" s="35">
        <v>565</v>
      </c>
      <c r="N9" s="35">
        <v>1701</v>
      </c>
      <c r="O9" s="35">
        <v>1478</v>
      </c>
      <c r="P9" s="35">
        <v>20</v>
      </c>
      <c r="Q9" s="35">
        <v>51</v>
      </c>
      <c r="R9" s="36">
        <v>31</v>
      </c>
      <c r="S9">
        <v>12130</v>
      </c>
      <c r="T9" t="s">
        <v>24</v>
      </c>
      <c r="U9" t="b">
        <f t="shared" si="0"/>
        <v>0</v>
      </c>
      <c r="V9" t="b">
        <f t="shared" si="1"/>
        <v>0</v>
      </c>
      <c r="W9" t="b">
        <f t="shared" si="2"/>
        <v>0</v>
      </c>
      <c r="X9" t="b">
        <f t="shared" si="3"/>
        <v>0</v>
      </c>
      <c r="Y9" t="b">
        <f t="shared" si="4"/>
        <v>0</v>
      </c>
      <c r="AC9" s="4"/>
      <c r="AD9" s="4"/>
      <c r="AE9" s="4"/>
      <c r="AF9" s="4"/>
      <c r="AG9" s="4"/>
      <c r="AH9" s="4"/>
      <c r="AI9" s="4"/>
    </row>
    <row r="10" spans="1:36">
      <c r="B10" t="s">
        <v>33</v>
      </c>
      <c r="C10" t="s">
        <v>82</v>
      </c>
      <c r="D10" t="s">
        <v>20</v>
      </c>
      <c r="E10" t="s">
        <v>22</v>
      </c>
      <c r="F10" t="s">
        <v>252</v>
      </c>
      <c r="G10" t="s">
        <v>151</v>
      </c>
      <c r="H10" t="s">
        <v>109</v>
      </c>
      <c r="I10" t="s">
        <v>110</v>
      </c>
      <c r="J10" t="s">
        <v>31</v>
      </c>
      <c r="K10" s="13">
        <v>0</v>
      </c>
      <c r="L10" s="14">
        <v>0</v>
      </c>
      <c r="M10" s="14">
        <v>0</v>
      </c>
      <c r="N10" s="14">
        <v>0</v>
      </c>
      <c r="O10" s="14">
        <v>0</v>
      </c>
      <c r="P10" s="14">
        <v>0</v>
      </c>
      <c r="Q10" s="14">
        <v>0</v>
      </c>
      <c r="R10" s="15">
        <v>0</v>
      </c>
      <c r="S10">
        <v>25110</v>
      </c>
      <c r="T10" t="s">
        <v>222</v>
      </c>
      <c r="U10" t="str">
        <f t="shared" si="0"/>
        <v>#FF0000</v>
      </c>
      <c r="V10" t="str">
        <f t="shared" si="1"/>
        <v>#FF9900</v>
      </c>
      <c r="W10" t="str">
        <f t="shared" si="2"/>
        <v>#00FFFF</v>
      </c>
      <c r="X10" t="str">
        <f t="shared" si="3"/>
        <v>#33CC33</v>
      </c>
      <c r="Y10" t="str">
        <f t="shared" si="4"/>
        <v>#CC9900</v>
      </c>
      <c r="Z10" s="3" t="s">
        <v>275</v>
      </c>
      <c r="AA10" s="3" t="s">
        <v>278</v>
      </c>
      <c r="AB10" t="s">
        <v>153</v>
      </c>
      <c r="AC10" s="4">
        <v>0.27200000000000002</v>
      </c>
      <c r="AD10" s="4">
        <v>150</v>
      </c>
      <c r="AE10" s="4">
        <v>33</v>
      </c>
      <c r="AF10" s="4">
        <v>84</v>
      </c>
      <c r="AG10" s="4">
        <v>84</v>
      </c>
      <c r="AH10" s="4">
        <v>0</v>
      </c>
      <c r="AI10" s="4">
        <v>2</v>
      </c>
      <c r="AJ10" t="str">
        <f>"http://tmyb.moo.jp/ore/jisaku/nou.php?user="&amp;C11</f>
        <v>http://tmyb.moo.jp/ore/jisaku/nou.php?user=聖人</v>
      </c>
    </row>
    <row r="11" spans="1:36">
      <c r="C11" t="s">
        <v>83</v>
      </c>
      <c r="D11" t="s">
        <v>21</v>
      </c>
      <c r="K11" s="16">
        <v>0.28100000000000003</v>
      </c>
      <c r="L11" s="17">
        <v>2983</v>
      </c>
      <c r="M11" s="17">
        <v>505</v>
      </c>
      <c r="N11" s="17">
        <v>1613</v>
      </c>
      <c r="O11" s="17">
        <v>1449</v>
      </c>
      <c r="P11" s="17">
        <v>18</v>
      </c>
      <c r="Q11" s="17">
        <v>52</v>
      </c>
      <c r="R11" s="18">
        <v>72</v>
      </c>
      <c r="S11">
        <v>29130</v>
      </c>
      <c r="T11" t="s">
        <v>24</v>
      </c>
      <c r="U11" t="b">
        <f t="shared" si="0"/>
        <v>0</v>
      </c>
      <c r="V11" t="b">
        <f t="shared" si="1"/>
        <v>0</v>
      </c>
      <c r="W11" t="b">
        <f t="shared" si="2"/>
        <v>0</v>
      </c>
      <c r="X11" t="b">
        <f t="shared" si="3"/>
        <v>0</v>
      </c>
      <c r="Y11" t="b">
        <f t="shared" si="4"/>
        <v>0</v>
      </c>
      <c r="Z11" s="2"/>
      <c r="AC11" s="4"/>
      <c r="AD11" s="4"/>
      <c r="AE11" s="4"/>
      <c r="AF11" s="4"/>
      <c r="AG11" s="4"/>
      <c r="AH11" s="4"/>
      <c r="AI11" s="4"/>
    </row>
    <row r="12" spans="1:36">
      <c r="B12" t="s">
        <v>20</v>
      </c>
      <c r="C12" t="s">
        <v>253</v>
      </c>
      <c r="D12" t="s">
        <v>20</v>
      </c>
      <c r="E12" t="s">
        <v>22</v>
      </c>
      <c r="F12" t="s">
        <v>255</v>
      </c>
      <c r="G12" t="s">
        <v>107</v>
      </c>
      <c r="H12" t="s">
        <v>31</v>
      </c>
      <c r="I12" t="s">
        <v>23</v>
      </c>
      <c r="J12" t="s">
        <v>27</v>
      </c>
      <c r="K12" s="19">
        <v>0</v>
      </c>
      <c r="L12" s="20">
        <v>0</v>
      </c>
      <c r="M12" s="20">
        <v>0</v>
      </c>
      <c r="N12" s="20">
        <v>0</v>
      </c>
      <c r="O12" s="20">
        <v>0</v>
      </c>
      <c r="P12" s="20">
        <v>0</v>
      </c>
      <c r="Q12" s="20">
        <v>0</v>
      </c>
      <c r="R12" s="21">
        <v>0</v>
      </c>
      <c r="S12">
        <v>23700</v>
      </c>
      <c r="T12" t="s">
        <v>118</v>
      </c>
      <c r="U12" t="str">
        <f t="shared" si="0"/>
        <v>#FF00FF</v>
      </c>
      <c r="V12" t="str">
        <f t="shared" si="1"/>
        <v>#ffcc33</v>
      </c>
      <c r="W12" t="str">
        <f t="shared" si="2"/>
        <v>#CC9900</v>
      </c>
      <c r="X12" t="str">
        <f t="shared" si="3"/>
        <v>#FF9900</v>
      </c>
      <c r="Y12" t="str">
        <f t="shared" si="4"/>
        <v>#FF9900</v>
      </c>
      <c r="Z12" s="3" t="s">
        <v>271</v>
      </c>
      <c r="AA12" s="3" t="s">
        <v>279</v>
      </c>
      <c r="AB12" t="s">
        <v>280</v>
      </c>
      <c r="AC12" s="4">
        <v>0.3</v>
      </c>
      <c r="AD12" s="4">
        <v>163</v>
      </c>
      <c r="AE12" s="4">
        <v>29</v>
      </c>
      <c r="AF12" s="4">
        <v>79</v>
      </c>
      <c r="AG12" s="4">
        <v>70</v>
      </c>
      <c r="AH12" s="4">
        <v>2</v>
      </c>
      <c r="AI12" s="4">
        <v>2</v>
      </c>
      <c r="AJ12" t="str">
        <f>"http://tmyb.moo.jp/ore/jisaku/nou.php?user="&amp;C13</f>
        <v>http://tmyb.moo.jp/ore/jisaku/nou.php?user=ゆーきゃん</v>
      </c>
    </row>
    <row r="13" spans="1:36">
      <c r="C13" t="s">
        <v>254</v>
      </c>
      <c r="D13" t="s">
        <v>21</v>
      </c>
      <c r="K13" s="22">
        <v>0.27300000000000002</v>
      </c>
      <c r="L13" s="23">
        <v>1802</v>
      </c>
      <c r="M13" s="23">
        <v>294</v>
      </c>
      <c r="N13" s="23">
        <v>963</v>
      </c>
      <c r="O13" s="23">
        <v>906</v>
      </c>
      <c r="P13" s="23">
        <v>6</v>
      </c>
      <c r="Q13" s="23">
        <v>10</v>
      </c>
      <c r="R13" s="24">
        <v>26</v>
      </c>
      <c r="S13">
        <v>4300</v>
      </c>
      <c r="T13" t="s">
        <v>24</v>
      </c>
      <c r="U13" t="b">
        <f t="shared" si="0"/>
        <v>0</v>
      </c>
      <c r="V13" t="b">
        <f t="shared" si="1"/>
        <v>0</v>
      </c>
      <c r="W13" t="b">
        <f t="shared" si="2"/>
        <v>0</v>
      </c>
      <c r="X13" t="b">
        <f t="shared" si="3"/>
        <v>0</v>
      </c>
      <c r="Y13" t="b">
        <f t="shared" si="4"/>
        <v>0</v>
      </c>
      <c r="Z13" s="2"/>
      <c r="AC13" s="4"/>
      <c r="AD13" s="4"/>
      <c r="AE13" s="4"/>
      <c r="AF13" s="4"/>
      <c r="AG13" s="4"/>
      <c r="AH13" s="4"/>
      <c r="AI13" s="4"/>
    </row>
    <row r="14" spans="1:36">
      <c r="B14" t="s">
        <v>36</v>
      </c>
      <c r="C14" t="s">
        <v>223</v>
      </c>
      <c r="D14" t="s">
        <v>20</v>
      </c>
      <c r="E14" t="s">
        <v>22</v>
      </c>
      <c r="F14" t="s">
        <v>256</v>
      </c>
      <c r="G14" t="s">
        <v>30</v>
      </c>
      <c r="H14" t="s">
        <v>34</v>
      </c>
      <c r="I14" t="s">
        <v>34</v>
      </c>
      <c r="J14" t="s">
        <v>31</v>
      </c>
      <c r="K14" s="13">
        <v>0</v>
      </c>
      <c r="L14" s="14">
        <v>0</v>
      </c>
      <c r="M14" s="14">
        <v>0</v>
      </c>
      <c r="N14" s="14">
        <v>0</v>
      </c>
      <c r="O14" s="14">
        <v>0</v>
      </c>
      <c r="P14" s="14">
        <v>0</v>
      </c>
      <c r="Q14" s="14">
        <v>0</v>
      </c>
      <c r="R14" s="15">
        <v>0</v>
      </c>
      <c r="S14">
        <v>3500</v>
      </c>
      <c r="T14" t="s">
        <v>123</v>
      </c>
      <c r="U14" t="str">
        <f t="shared" si="0"/>
        <v>#FF0000</v>
      </c>
      <c r="V14" t="str">
        <f t="shared" si="1"/>
        <v>#FF0000</v>
      </c>
      <c r="W14" t="str">
        <f t="shared" si="2"/>
        <v>#33CC33</v>
      </c>
      <c r="X14" t="str">
        <f t="shared" si="3"/>
        <v>#33CC33</v>
      </c>
      <c r="Y14" t="str">
        <f t="shared" si="4"/>
        <v>#CC9900</v>
      </c>
      <c r="Z14" t="s">
        <v>276</v>
      </c>
      <c r="AA14" s="3" t="s">
        <v>231</v>
      </c>
      <c r="AB14" t="s">
        <v>226</v>
      </c>
      <c r="AC14" s="4">
        <v>0.249</v>
      </c>
      <c r="AD14" s="4">
        <v>130</v>
      </c>
      <c r="AE14" s="4">
        <v>13</v>
      </c>
      <c r="AF14" s="4">
        <v>60</v>
      </c>
      <c r="AG14" s="4">
        <v>82</v>
      </c>
      <c r="AH14" s="4">
        <v>0</v>
      </c>
      <c r="AI14" s="4">
        <v>1</v>
      </c>
      <c r="AJ14" t="str">
        <f>"http://tmyb.moo.jp/ore/jisaku/nou.php?user="&amp;C15</f>
        <v>http://tmyb.moo.jp/ore/jisaku/nou.php?user=帝京</v>
      </c>
    </row>
    <row r="15" spans="1:36">
      <c r="C15" t="s">
        <v>224</v>
      </c>
      <c r="D15" t="s">
        <v>21</v>
      </c>
      <c r="K15" s="16">
        <v>0.249</v>
      </c>
      <c r="L15" s="17">
        <v>130</v>
      </c>
      <c r="M15" s="17">
        <v>13</v>
      </c>
      <c r="N15" s="17">
        <v>60</v>
      </c>
      <c r="O15" s="17">
        <v>82</v>
      </c>
      <c r="P15" s="17">
        <v>0</v>
      </c>
      <c r="Q15" s="17">
        <v>1</v>
      </c>
      <c r="R15" s="18">
        <v>4</v>
      </c>
      <c r="S15">
        <v>19400</v>
      </c>
      <c r="T15" t="s">
        <v>38</v>
      </c>
      <c r="U15" t="b">
        <f t="shared" si="0"/>
        <v>0</v>
      </c>
      <c r="V15" t="b">
        <f t="shared" si="1"/>
        <v>0</v>
      </c>
      <c r="W15" t="b">
        <f t="shared" si="2"/>
        <v>0</v>
      </c>
      <c r="X15" t="b">
        <f t="shared" si="3"/>
        <v>0</v>
      </c>
      <c r="Y15" t="b">
        <f t="shared" si="4"/>
        <v>0</v>
      </c>
      <c r="AC15" s="4"/>
      <c r="AD15" s="4"/>
      <c r="AE15" s="4"/>
      <c r="AF15" s="4"/>
      <c r="AG15" s="4"/>
      <c r="AH15" s="4"/>
      <c r="AI15" s="4"/>
    </row>
    <row r="16" spans="1:36">
      <c r="B16" t="s">
        <v>26</v>
      </c>
      <c r="C16" t="s">
        <v>257</v>
      </c>
      <c r="D16" t="s">
        <v>26</v>
      </c>
      <c r="E16" t="s">
        <v>22</v>
      </c>
      <c r="F16" t="s">
        <v>259</v>
      </c>
      <c r="G16" t="s">
        <v>260</v>
      </c>
      <c r="H16" t="s">
        <v>122</v>
      </c>
      <c r="I16" t="s">
        <v>34</v>
      </c>
      <c r="J16" t="s">
        <v>34</v>
      </c>
      <c r="K16" s="13">
        <v>0</v>
      </c>
      <c r="L16" s="13">
        <v>0</v>
      </c>
      <c r="M16" s="13">
        <v>0</v>
      </c>
      <c r="N16" s="13">
        <v>0</v>
      </c>
      <c r="O16" s="13">
        <v>0</v>
      </c>
      <c r="P16" s="13">
        <v>0</v>
      </c>
      <c r="Q16" s="13">
        <v>0</v>
      </c>
      <c r="R16" s="13">
        <v>0</v>
      </c>
      <c r="S16">
        <v>2400</v>
      </c>
      <c r="T16" t="s">
        <v>112</v>
      </c>
      <c r="U16" t="str">
        <f t="shared" si="0"/>
        <v>#CC9900</v>
      </c>
      <c r="V16" t="str">
        <f t="shared" si="1"/>
        <v>#CC9900</v>
      </c>
      <c r="W16" t="str">
        <f t="shared" si="2"/>
        <v>#FF0000</v>
      </c>
      <c r="X16" t="str">
        <f t="shared" si="3"/>
        <v>#33CC33</v>
      </c>
      <c r="Y16" t="str">
        <f t="shared" si="4"/>
        <v>#33CC33</v>
      </c>
      <c r="Z16" s="3" t="s">
        <v>277</v>
      </c>
      <c r="AA16" s="3" t="s">
        <v>264</v>
      </c>
      <c r="AB16" t="s">
        <v>263</v>
      </c>
      <c r="AC16" s="4">
        <v>0</v>
      </c>
      <c r="AD16" s="4">
        <v>0</v>
      </c>
      <c r="AE16" s="4">
        <v>0</v>
      </c>
      <c r="AF16" s="4">
        <v>0</v>
      </c>
      <c r="AG16" s="4">
        <v>0</v>
      </c>
      <c r="AH16" s="4">
        <v>0</v>
      </c>
      <c r="AI16" s="4">
        <v>0</v>
      </c>
      <c r="AJ16" t="str">
        <f>"http://tmyb.moo.jp/ore/jisaku/nou.php?user="&amp;C17</f>
        <v>http://tmyb.moo.jp/ore/jisaku/nou.php?user=テラさん</v>
      </c>
    </row>
    <row r="17" spans="1:36">
      <c r="C17" t="s">
        <v>258</v>
      </c>
      <c r="D17" t="s">
        <v>21</v>
      </c>
      <c r="K17" s="13">
        <v>0</v>
      </c>
      <c r="L17" s="13">
        <v>0</v>
      </c>
      <c r="M17" s="13">
        <v>0</v>
      </c>
      <c r="N17" s="13">
        <v>0</v>
      </c>
      <c r="O17" s="13">
        <v>0</v>
      </c>
      <c r="P17" s="13">
        <v>0</v>
      </c>
      <c r="Q17" s="13">
        <v>0</v>
      </c>
      <c r="R17" s="13">
        <v>0</v>
      </c>
      <c r="S17">
        <v>2800</v>
      </c>
      <c r="T17" t="s">
        <v>225</v>
      </c>
      <c r="U17" t="b">
        <f t="shared" si="0"/>
        <v>0</v>
      </c>
      <c r="V17" t="b">
        <f t="shared" si="1"/>
        <v>0</v>
      </c>
      <c r="W17" t="b">
        <f t="shared" si="2"/>
        <v>0</v>
      </c>
      <c r="X17" t="b">
        <f t="shared" si="3"/>
        <v>0</v>
      </c>
      <c r="Y17" t="b">
        <f t="shared" si="4"/>
        <v>0</v>
      </c>
      <c r="Z17" s="2"/>
      <c r="AC17" s="4"/>
      <c r="AD17" s="4"/>
      <c r="AE17" s="4"/>
      <c r="AF17" s="4"/>
      <c r="AG17" s="4"/>
      <c r="AH17" s="4"/>
      <c r="AI17" s="4"/>
    </row>
    <row r="18" spans="1:36">
      <c r="B18" t="s">
        <v>28</v>
      </c>
      <c r="C18" t="s">
        <v>227</v>
      </c>
      <c r="D18" t="s">
        <v>20</v>
      </c>
      <c r="E18" t="s">
        <v>22</v>
      </c>
      <c r="F18" t="s">
        <v>261</v>
      </c>
      <c r="G18" t="s">
        <v>151</v>
      </c>
      <c r="H18" t="s">
        <v>110</v>
      </c>
      <c r="I18" t="s">
        <v>110</v>
      </c>
      <c r="J18" t="s">
        <v>110</v>
      </c>
      <c r="K18" s="19">
        <v>0</v>
      </c>
      <c r="L18" s="20">
        <v>0</v>
      </c>
      <c r="M18" s="20">
        <v>0</v>
      </c>
      <c r="N18" s="20">
        <v>0</v>
      </c>
      <c r="O18" s="20">
        <v>0</v>
      </c>
      <c r="P18" s="20">
        <v>0</v>
      </c>
      <c r="Q18" s="20">
        <v>0</v>
      </c>
      <c r="R18" s="21">
        <v>0</v>
      </c>
      <c r="S18">
        <v>2300</v>
      </c>
      <c r="T18" t="s">
        <v>262</v>
      </c>
      <c r="U18" t="str">
        <f t="shared" si="0"/>
        <v>#FF9900</v>
      </c>
      <c r="V18" t="str">
        <f t="shared" si="1"/>
        <v>#FF9900</v>
      </c>
      <c r="W18" t="str">
        <f t="shared" si="2"/>
        <v>#33CC33</v>
      </c>
      <c r="X18" t="str">
        <f t="shared" si="3"/>
        <v>#33CC33</v>
      </c>
      <c r="Y18" t="str">
        <f t="shared" si="4"/>
        <v>#33CC33</v>
      </c>
      <c r="Z18" s="3" t="s">
        <v>265</v>
      </c>
      <c r="AA18" s="3" t="s">
        <v>230</v>
      </c>
      <c r="AB18" t="s">
        <v>74</v>
      </c>
      <c r="AC18" s="4">
        <v>0.20100000000000001</v>
      </c>
      <c r="AD18" s="4">
        <v>109</v>
      </c>
      <c r="AE18" s="4">
        <v>8</v>
      </c>
      <c r="AF18" s="4">
        <v>41</v>
      </c>
      <c r="AG18" s="4">
        <v>93</v>
      </c>
      <c r="AH18" s="4">
        <v>0</v>
      </c>
      <c r="AI18" s="4">
        <v>1</v>
      </c>
      <c r="AJ18" t="str">
        <f>"http://tmyb.moo.jp/ore/jisaku/nou.php?user="&amp;C19</f>
        <v>http://tmyb.moo.jp/ore/jisaku/nou.php?user=わからない</v>
      </c>
    </row>
    <row r="19" spans="1:36">
      <c r="C19" s="6" t="s">
        <v>228</v>
      </c>
      <c r="D19" t="s">
        <v>21</v>
      </c>
      <c r="K19" s="22">
        <v>0.20100000000000001</v>
      </c>
      <c r="L19" s="23">
        <v>109</v>
      </c>
      <c r="M19" s="23">
        <v>8</v>
      </c>
      <c r="N19" s="23">
        <v>41</v>
      </c>
      <c r="O19" s="23">
        <v>93</v>
      </c>
      <c r="P19" s="23">
        <v>0</v>
      </c>
      <c r="Q19" s="23">
        <v>1</v>
      </c>
      <c r="R19" s="24">
        <v>4</v>
      </c>
      <c r="S19">
        <v>6300</v>
      </c>
      <c r="T19" t="s">
        <v>225</v>
      </c>
      <c r="U19" t="b">
        <f t="shared" si="0"/>
        <v>0</v>
      </c>
      <c r="V19" t="b">
        <f t="shared" si="1"/>
        <v>0</v>
      </c>
      <c r="W19" t="b">
        <f t="shared" si="2"/>
        <v>0</v>
      </c>
      <c r="X19" t="b">
        <f t="shared" si="3"/>
        <v>0</v>
      </c>
      <c r="Y19" t="b">
        <f t="shared" si="4"/>
        <v>0</v>
      </c>
      <c r="AC19" s="4"/>
      <c r="AD19" s="4"/>
      <c r="AE19" s="4"/>
      <c r="AF19" s="4"/>
      <c r="AG19" s="4"/>
      <c r="AH19" s="4"/>
      <c r="AI19" s="4"/>
    </row>
    <row r="23" spans="1:36">
      <c r="AB23" t="s">
        <v>74</v>
      </c>
    </row>
    <row r="26" spans="1:36">
      <c r="A26" s="37" t="s">
        <v>129</v>
      </c>
    </row>
    <row r="27" spans="1:36" ht="14.25" thickBot="1">
      <c r="A27" s="58" t="s">
        <v>0</v>
      </c>
      <c r="B27" s="59" t="s">
        <v>1</v>
      </c>
      <c r="C27" s="59" t="s">
        <v>2</v>
      </c>
      <c r="D27" s="59" t="s">
        <v>3</v>
      </c>
      <c r="E27" s="59" t="s">
        <v>4</v>
      </c>
      <c r="F27" s="60" t="s">
        <v>5</v>
      </c>
      <c r="G27" s="60" t="s">
        <v>6</v>
      </c>
      <c r="H27" s="60" t="s">
        <v>7</v>
      </c>
      <c r="I27" s="60" t="s">
        <v>8</v>
      </c>
      <c r="J27" s="60" t="s">
        <v>9</v>
      </c>
      <c r="K27" s="59" t="s">
        <v>10</v>
      </c>
      <c r="L27" s="59" t="s">
        <v>11</v>
      </c>
      <c r="M27" s="59" t="s">
        <v>12</v>
      </c>
      <c r="N27" s="59" t="s">
        <v>13</v>
      </c>
      <c r="O27" s="59" t="s">
        <v>14</v>
      </c>
      <c r="P27" s="59" t="s">
        <v>15</v>
      </c>
      <c r="Q27" s="59" t="s">
        <v>16</v>
      </c>
      <c r="R27" s="59" t="s">
        <v>17</v>
      </c>
      <c r="S27" s="59" t="s">
        <v>18</v>
      </c>
      <c r="T27" s="61" t="s">
        <v>19</v>
      </c>
    </row>
    <row r="28" spans="1:36" ht="14.25" thickBot="1">
      <c r="A28" s="118"/>
      <c r="B28" s="120" t="s">
        <v>25</v>
      </c>
      <c r="C28" s="39" t="s">
        <v>71</v>
      </c>
      <c r="D28" s="72" t="s">
        <v>26</v>
      </c>
      <c r="E28" s="120" t="s">
        <v>22</v>
      </c>
      <c r="F28" s="41" t="s">
        <v>182</v>
      </c>
      <c r="G28" s="42" t="s">
        <v>130</v>
      </c>
      <c r="H28" s="43" t="s">
        <v>183</v>
      </c>
      <c r="I28" s="41" t="s">
        <v>133</v>
      </c>
      <c r="J28" s="41" t="s">
        <v>143</v>
      </c>
      <c r="K28" s="39">
        <v>0.29199999999999998</v>
      </c>
      <c r="L28" s="39">
        <v>185</v>
      </c>
      <c r="M28" s="39">
        <v>16</v>
      </c>
      <c r="N28" s="39">
        <v>51</v>
      </c>
      <c r="O28" s="39">
        <v>91</v>
      </c>
      <c r="P28" s="39">
        <v>0</v>
      </c>
      <c r="Q28" s="39">
        <v>39</v>
      </c>
      <c r="R28" s="39">
        <v>7</v>
      </c>
      <c r="S28" s="72">
        <v>19320</v>
      </c>
      <c r="T28" s="62" t="s">
        <v>161</v>
      </c>
    </row>
    <row r="29" spans="1:36" ht="14.25" thickBot="1">
      <c r="A29" s="119"/>
      <c r="B29" s="121"/>
      <c r="C29" s="40" t="s">
        <v>72</v>
      </c>
      <c r="D29" s="40" t="s">
        <v>21</v>
      </c>
      <c r="E29" s="121"/>
      <c r="F29" s="131"/>
      <c r="G29" s="132"/>
      <c r="H29" s="132"/>
      <c r="I29" s="132"/>
      <c r="J29" s="133"/>
      <c r="K29" s="40">
        <v>0.29899999999999999</v>
      </c>
      <c r="L29" s="40">
        <v>1819</v>
      </c>
      <c r="M29" s="40">
        <v>125</v>
      </c>
      <c r="N29" s="40">
        <v>560</v>
      </c>
      <c r="O29" s="40">
        <v>691</v>
      </c>
      <c r="P29" s="40">
        <v>4</v>
      </c>
      <c r="Q29" s="40">
        <v>249</v>
      </c>
      <c r="R29" s="40">
        <v>45</v>
      </c>
      <c r="S29" s="77">
        <v>47680</v>
      </c>
      <c r="T29" s="63" t="s">
        <v>104</v>
      </c>
    </row>
    <row r="30" spans="1:36" ht="14.25" thickBot="1">
      <c r="A30" s="137"/>
      <c r="B30" s="139" t="s">
        <v>37</v>
      </c>
      <c r="C30" s="55" t="s">
        <v>63</v>
      </c>
      <c r="D30" s="75" t="s">
        <v>20</v>
      </c>
      <c r="E30" s="139" t="s">
        <v>22</v>
      </c>
      <c r="F30" s="80" t="s">
        <v>184</v>
      </c>
      <c r="G30" s="57" t="s">
        <v>185</v>
      </c>
      <c r="H30" s="57" t="s">
        <v>145</v>
      </c>
      <c r="I30" s="57" t="s">
        <v>136</v>
      </c>
      <c r="J30" s="57" t="s">
        <v>136</v>
      </c>
      <c r="K30" s="55">
        <v>0.29699999999999999</v>
      </c>
      <c r="L30" s="55">
        <v>167</v>
      </c>
      <c r="M30" s="55">
        <v>28</v>
      </c>
      <c r="N30" s="55">
        <v>92</v>
      </c>
      <c r="O30" s="55">
        <v>83</v>
      </c>
      <c r="P30" s="55">
        <v>1</v>
      </c>
      <c r="Q30" s="55">
        <v>0</v>
      </c>
      <c r="R30" s="55">
        <v>0</v>
      </c>
      <c r="S30" s="75">
        <v>25920</v>
      </c>
      <c r="T30" s="68" t="s">
        <v>162</v>
      </c>
    </row>
    <row r="31" spans="1:36" ht="14.25" thickBot="1">
      <c r="A31" s="138"/>
      <c r="B31" s="140"/>
      <c r="C31" s="56" t="s">
        <v>63</v>
      </c>
      <c r="D31" s="56" t="s">
        <v>21</v>
      </c>
      <c r="E31" s="140"/>
      <c r="F31" s="141"/>
      <c r="G31" s="142"/>
      <c r="H31" s="142"/>
      <c r="I31" s="142"/>
      <c r="J31" s="143"/>
      <c r="K31" s="56">
        <v>0.28899999999999998</v>
      </c>
      <c r="L31" s="56">
        <v>2913</v>
      </c>
      <c r="M31" s="56">
        <v>551</v>
      </c>
      <c r="N31" s="56">
        <v>1842</v>
      </c>
      <c r="O31" s="56">
        <v>1364</v>
      </c>
      <c r="P31" s="56">
        <v>35</v>
      </c>
      <c r="Q31" s="56">
        <v>10</v>
      </c>
      <c r="R31" s="56">
        <v>32</v>
      </c>
      <c r="S31" s="76">
        <v>65540</v>
      </c>
      <c r="T31" s="69" t="s">
        <v>38</v>
      </c>
    </row>
    <row r="32" spans="1:36" ht="14.25" thickBot="1">
      <c r="A32" s="114"/>
      <c r="B32" s="116" t="s">
        <v>33</v>
      </c>
      <c r="C32" s="44" t="s">
        <v>82</v>
      </c>
      <c r="D32" s="73" t="s">
        <v>20</v>
      </c>
      <c r="E32" s="116" t="s">
        <v>22</v>
      </c>
      <c r="F32" s="48" t="s">
        <v>184</v>
      </c>
      <c r="G32" s="48" t="s">
        <v>140</v>
      </c>
      <c r="H32" s="47" t="s">
        <v>145</v>
      </c>
      <c r="I32" s="47" t="s">
        <v>136</v>
      </c>
      <c r="J32" s="47" t="s">
        <v>137</v>
      </c>
      <c r="K32" s="44">
        <v>0.24</v>
      </c>
      <c r="L32" s="44">
        <v>131</v>
      </c>
      <c r="M32" s="44">
        <v>23</v>
      </c>
      <c r="N32" s="44">
        <v>67</v>
      </c>
      <c r="O32" s="44">
        <v>105</v>
      </c>
      <c r="P32" s="44">
        <v>0</v>
      </c>
      <c r="Q32" s="44">
        <v>0</v>
      </c>
      <c r="R32" s="44">
        <v>9</v>
      </c>
      <c r="S32" s="73">
        <v>22300</v>
      </c>
      <c r="T32" s="64" t="s">
        <v>148</v>
      </c>
    </row>
    <row r="33" spans="1:20" ht="14.25" thickBot="1">
      <c r="A33" s="126"/>
      <c r="B33" s="127"/>
      <c r="C33" s="45" t="s">
        <v>83</v>
      </c>
      <c r="D33" s="45" t="s">
        <v>21</v>
      </c>
      <c r="E33" s="127"/>
      <c r="F33" s="128"/>
      <c r="G33" s="129"/>
      <c r="H33" s="129"/>
      <c r="I33" s="129"/>
      <c r="J33" s="130"/>
      <c r="K33" s="45">
        <v>0.28299999999999997</v>
      </c>
      <c r="L33" s="45">
        <v>2693</v>
      </c>
      <c r="M33" s="45">
        <v>445</v>
      </c>
      <c r="N33" s="45">
        <v>1448</v>
      </c>
      <c r="O33" s="45">
        <v>1279</v>
      </c>
      <c r="P33" s="45">
        <v>17</v>
      </c>
      <c r="Q33" s="45">
        <v>50</v>
      </c>
      <c r="R33" s="45">
        <v>61</v>
      </c>
      <c r="S33" s="74">
        <v>25500</v>
      </c>
      <c r="T33" s="65" t="s">
        <v>134</v>
      </c>
    </row>
    <row r="34" spans="1:20" ht="14.25" thickBot="1">
      <c r="A34" s="114"/>
      <c r="B34" s="116" t="s">
        <v>36</v>
      </c>
      <c r="C34" s="44" t="s">
        <v>149</v>
      </c>
      <c r="D34" s="73" t="s">
        <v>20</v>
      </c>
      <c r="E34" s="116" t="s">
        <v>22</v>
      </c>
      <c r="F34" s="46" t="s">
        <v>144</v>
      </c>
      <c r="G34" s="46" t="s">
        <v>135</v>
      </c>
      <c r="H34" s="47" t="s">
        <v>136</v>
      </c>
      <c r="I34" s="47" t="s">
        <v>137</v>
      </c>
      <c r="J34" s="47" t="s">
        <v>133</v>
      </c>
      <c r="K34" s="44">
        <v>0.3</v>
      </c>
      <c r="L34" s="44">
        <v>161</v>
      </c>
      <c r="M34" s="44">
        <v>34</v>
      </c>
      <c r="N34" s="44">
        <v>110</v>
      </c>
      <c r="O34" s="44">
        <v>62</v>
      </c>
      <c r="P34" s="44">
        <v>2</v>
      </c>
      <c r="Q34" s="44">
        <v>5</v>
      </c>
      <c r="R34" s="44">
        <v>2</v>
      </c>
      <c r="S34" s="73">
        <v>24500</v>
      </c>
      <c r="T34" s="64" t="s">
        <v>89</v>
      </c>
    </row>
    <row r="35" spans="1:20" ht="14.25" thickBot="1">
      <c r="A35" s="126"/>
      <c r="B35" s="127"/>
      <c r="C35" s="45" t="s">
        <v>150</v>
      </c>
      <c r="D35" s="45" t="s">
        <v>21</v>
      </c>
      <c r="E35" s="127"/>
      <c r="F35" s="128"/>
      <c r="G35" s="129"/>
      <c r="H35" s="129"/>
      <c r="I35" s="129"/>
      <c r="J35" s="130"/>
      <c r="K35" s="45">
        <v>0.28699999999999998</v>
      </c>
      <c r="L35" s="45">
        <v>2373</v>
      </c>
      <c r="M35" s="45">
        <v>441</v>
      </c>
      <c r="N35" s="45">
        <v>1491</v>
      </c>
      <c r="O35" s="45">
        <v>1104</v>
      </c>
      <c r="P35" s="45">
        <v>15</v>
      </c>
      <c r="Q35" s="45">
        <v>72</v>
      </c>
      <c r="R35" s="45">
        <v>28</v>
      </c>
      <c r="S35" s="74">
        <v>29700</v>
      </c>
      <c r="T35" s="65" t="s">
        <v>134</v>
      </c>
    </row>
    <row r="36" spans="1:20" ht="14.25" thickBot="1">
      <c r="A36" s="122"/>
      <c r="B36" s="124" t="s">
        <v>29</v>
      </c>
      <c r="C36" s="49" t="s">
        <v>87</v>
      </c>
      <c r="D36" s="78" t="s">
        <v>20</v>
      </c>
      <c r="E36" s="124" t="s">
        <v>22</v>
      </c>
      <c r="F36" s="51" t="s">
        <v>144</v>
      </c>
      <c r="G36" s="52" t="s">
        <v>140</v>
      </c>
      <c r="H36" s="53" t="s">
        <v>141</v>
      </c>
      <c r="I36" s="53" t="s">
        <v>136</v>
      </c>
      <c r="J36" s="53" t="s">
        <v>137</v>
      </c>
      <c r="K36" s="49">
        <v>0.26800000000000002</v>
      </c>
      <c r="L36" s="49">
        <v>149</v>
      </c>
      <c r="M36" s="49">
        <v>39</v>
      </c>
      <c r="N36" s="49">
        <v>106</v>
      </c>
      <c r="O36" s="49">
        <v>92</v>
      </c>
      <c r="P36" s="49">
        <v>2</v>
      </c>
      <c r="Q36" s="49">
        <v>1</v>
      </c>
      <c r="R36" s="49">
        <v>0</v>
      </c>
      <c r="S36" s="78">
        <v>22100</v>
      </c>
      <c r="T36" s="66" t="s">
        <v>148</v>
      </c>
    </row>
    <row r="37" spans="1:20" ht="14.25" thickBot="1">
      <c r="A37" s="123"/>
      <c r="B37" s="125"/>
      <c r="C37" s="50" t="s">
        <v>88</v>
      </c>
      <c r="D37" s="50" t="s">
        <v>21</v>
      </c>
      <c r="E37" s="125"/>
      <c r="F37" s="144"/>
      <c r="G37" s="145"/>
      <c r="H37" s="145"/>
      <c r="I37" s="145"/>
      <c r="J37" s="146"/>
      <c r="K37" s="50">
        <v>0.29399999999999998</v>
      </c>
      <c r="L37" s="50">
        <v>2835</v>
      </c>
      <c r="M37" s="50">
        <v>495</v>
      </c>
      <c r="N37" s="50">
        <v>1513</v>
      </c>
      <c r="O37" s="50">
        <v>1315</v>
      </c>
      <c r="P37" s="50">
        <v>17</v>
      </c>
      <c r="Q37" s="50">
        <v>49</v>
      </c>
      <c r="R37" s="50">
        <v>29</v>
      </c>
      <c r="S37" s="79">
        <v>32100</v>
      </c>
      <c r="T37" s="67" t="s">
        <v>134</v>
      </c>
    </row>
    <row r="38" spans="1:20" ht="14.25" thickBot="1">
      <c r="A38" s="114"/>
      <c r="B38" s="116" t="s">
        <v>35</v>
      </c>
      <c r="C38" s="44" t="s">
        <v>105</v>
      </c>
      <c r="D38" s="73" t="s">
        <v>20</v>
      </c>
      <c r="E38" s="116" t="s">
        <v>22</v>
      </c>
      <c r="F38" s="47" t="s">
        <v>186</v>
      </c>
      <c r="G38" s="46" t="s">
        <v>135</v>
      </c>
      <c r="H38" s="47" t="s">
        <v>132</v>
      </c>
      <c r="I38" s="47" t="s">
        <v>137</v>
      </c>
      <c r="J38" s="48" t="s">
        <v>139</v>
      </c>
      <c r="K38" s="44">
        <v>0.28999999999999998</v>
      </c>
      <c r="L38" s="44">
        <v>167</v>
      </c>
      <c r="M38" s="44">
        <v>24</v>
      </c>
      <c r="N38" s="44">
        <v>72</v>
      </c>
      <c r="O38" s="44">
        <v>81</v>
      </c>
      <c r="P38" s="44">
        <v>0</v>
      </c>
      <c r="Q38" s="44">
        <v>8</v>
      </c>
      <c r="R38" s="44">
        <v>0</v>
      </c>
      <c r="S38" s="73">
        <v>32410</v>
      </c>
      <c r="T38" s="64" t="s">
        <v>89</v>
      </c>
    </row>
    <row r="39" spans="1:20" ht="14.25" thickBot="1">
      <c r="A39" s="126"/>
      <c r="B39" s="127"/>
      <c r="C39" s="45" t="s">
        <v>106</v>
      </c>
      <c r="D39" s="45" t="s">
        <v>21</v>
      </c>
      <c r="E39" s="127"/>
      <c r="F39" s="128"/>
      <c r="G39" s="129"/>
      <c r="H39" s="129"/>
      <c r="I39" s="129"/>
      <c r="J39" s="130"/>
      <c r="K39" s="45">
        <v>0.29899999999999999</v>
      </c>
      <c r="L39" s="45">
        <v>2541</v>
      </c>
      <c r="M39" s="45">
        <v>377</v>
      </c>
      <c r="N39" s="45">
        <v>1387</v>
      </c>
      <c r="O39" s="45">
        <v>1005</v>
      </c>
      <c r="P39" s="45">
        <v>13</v>
      </c>
      <c r="Q39" s="45">
        <v>114</v>
      </c>
      <c r="R39" s="45">
        <v>17</v>
      </c>
      <c r="S39" s="74">
        <v>8520</v>
      </c>
      <c r="T39" s="65" t="s">
        <v>104</v>
      </c>
    </row>
    <row r="40" spans="1:20" ht="14.25" thickBot="1">
      <c r="A40" s="118"/>
      <c r="B40" s="120" t="s">
        <v>26</v>
      </c>
      <c r="C40" s="39" t="s">
        <v>120</v>
      </c>
      <c r="D40" s="72" t="s">
        <v>26</v>
      </c>
      <c r="E40" s="120" t="s">
        <v>22</v>
      </c>
      <c r="F40" s="41" t="s">
        <v>187</v>
      </c>
      <c r="G40" s="41" t="s">
        <v>185</v>
      </c>
      <c r="H40" s="54" t="s">
        <v>146</v>
      </c>
      <c r="I40" s="41" t="s">
        <v>136</v>
      </c>
      <c r="J40" s="41" t="s">
        <v>141</v>
      </c>
      <c r="K40" s="39">
        <v>0.27</v>
      </c>
      <c r="L40" s="39">
        <v>146</v>
      </c>
      <c r="M40" s="39">
        <v>20</v>
      </c>
      <c r="N40" s="39">
        <v>62</v>
      </c>
      <c r="O40" s="39">
        <v>80</v>
      </c>
      <c r="P40" s="39">
        <v>1</v>
      </c>
      <c r="Q40" s="39">
        <v>11</v>
      </c>
      <c r="R40" s="39">
        <v>5</v>
      </c>
      <c r="S40" s="72">
        <v>4400</v>
      </c>
      <c r="T40" s="62" t="s">
        <v>152</v>
      </c>
    </row>
    <row r="41" spans="1:20" ht="14.25" thickBot="1">
      <c r="A41" s="119"/>
      <c r="B41" s="121"/>
      <c r="C41" s="40" t="s">
        <v>121</v>
      </c>
      <c r="D41" s="40" t="s">
        <v>21</v>
      </c>
      <c r="E41" s="121"/>
      <c r="F41" s="131"/>
      <c r="G41" s="132"/>
      <c r="H41" s="132"/>
      <c r="I41" s="132"/>
      <c r="J41" s="133"/>
      <c r="K41" s="40">
        <v>0.26800000000000002</v>
      </c>
      <c r="L41" s="40">
        <v>446</v>
      </c>
      <c r="M41" s="40">
        <v>47</v>
      </c>
      <c r="N41" s="40">
        <v>185</v>
      </c>
      <c r="O41" s="40">
        <v>289</v>
      </c>
      <c r="P41" s="40">
        <v>1</v>
      </c>
      <c r="Q41" s="40">
        <v>33</v>
      </c>
      <c r="R41" s="40">
        <v>5</v>
      </c>
      <c r="S41" s="77">
        <v>15300</v>
      </c>
      <c r="T41" s="63" t="s">
        <v>104</v>
      </c>
    </row>
    <row r="42" spans="1:20" ht="14.25" thickBot="1">
      <c r="A42" s="118"/>
      <c r="B42" s="120" t="s">
        <v>20</v>
      </c>
      <c r="C42" s="39" t="s">
        <v>113</v>
      </c>
      <c r="D42" s="72" t="s">
        <v>20</v>
      </c>
      <c r="E42" s="120" t="s">
        <v>22</v>
      </c>
      <c r="F42" s="41" t="s">
        <v>188</v>
      </c>
      <c r="G42" s="41" t="s">
        <v>185</v>
      </c>
      <c r="H42" s="54" t="s">
        <v>146</v>
      </c>
      <c r="I42" s="54" t="s">
        <v>146</v>
      </c>
      <c r="J42" s="43" t="s">
        <v>131</v>
      </c>
      <c r="K42" s="39">
        <v>0.24099999999999999</v>
      </c>
      <c r="L42" s="39">
        <v>135</v>
      </c>
      <c r="M42" s="39">
        <v>4</v>
      </c>
      <c r="N42" s="39">
        <v>39</v>
      </c>
      <c r="O42" s="39">
        <v>99</v>
      </c>
      <c r="P42" s="39">
        <v>0</v>
      </c>
      <c r="Q42" s="39">
        <v>17</v>
      </c>
      <c r="R42" s="39">
        <v>0</v>
      </c>
      <c r="S42" s="72">
        <v>6800</v>
      </c>
      <c r="T42" s="62" t="s">
        <v>163</v>
      </c>
    </row>
    <row r="43" spans="1:20" ht="14.25" thickBot="1">
      <c r="A43" s="119"/>
      <c r="B43" s="121"/>
      <c r="C43" s="40" t="s">
        <v>114</v>
      </c>
      <c r="D43" s="40" t="s">
        <v>21</v>
      </c>
      <c r="E43" s="121"/>
      <c r="F43" s="131"/>
      <c r="G43" s="132"/>
      <c r="H43" s="132"/>
      <c r="I43" s="132"/>
      <c r="J43" s="133"/>
      <c r="K43" s="40">
        <v>0.245</v>
      </c>
      <c r="L43" s="40">
        <v>540</v>
      </c>
      <c r="M43" s="40">
        <v>12</v>
      </c>
      <c r="N43" s="40">
        <v>137</v>
      </c>
      <c r="O43" s="40">
        <v>358</v>
      </c>
      <c r="P43" s="40">
        <v>3</v>
      </c>
      <c r="Q43" s="40">
        <v>52</v>
      </c>
      <c r="R43" s="40">
        <v>8</v>
      </c>
      <c r="S43" s="77">
        <v>12900</v>
      </c>
      <c r="T43" s="63" t="s">
        <v>24</v>
      </c>
    </row>
    <row r="44" spans="1:20" ht="14.25" thickBot="1">
      <c r="A44" s="114"/>
      <c r="B44" s="116" t="s">
        <v>28</v>
      </c>
      <c r="C44" s="44" t="s">
        <v>164</v>
      </c>
      <c r="D44" s="73" t="s">
        <v>20</v>
      </c>
      <c r="E44" s="116" t="s">
        <v>22</v>
      </c>
      <c r="F44" s="47" t="s">
        <v>189</v>
      </c>
      <c r="G44" s="48" t="s">
        <v>140</v>
      </c>
      <c r="H44" s="48" t="s">
        <v>146</v>
      </c>
      <c r="I44" s="47" t="s">
        <v>143</v>
      </c>
      <c r="J44" s="48" t="s">
        <v>146</v>
      </c>
      <c r="K44" s="44">
        <v>0.23899999999999999</v>
      </c>
      <c r="L44" s="44">
        <v>123</v>
      </c>
      <c r="M44" s="44">
        <v>9</v>
      </c>
      <c r="N44" s="44">
        <v>46</v>
      </c>
      <c r="O44" s="44">
        <v>57</v>
      </c>
      <c r="P44" s="44">
        <v>0</v>
      </c>
      <c r="Q44" s="44">
        <v>12</v>
      </c>
      <c r="R44" s="44">
        <v>0</v>
      </c>
      <c r="S44" s="73">
        <v>10300</v>
      </c>
      <c r="T44" s="64" t="s">
        <v>166</v>
      </c>
    </row>
    <row r="45" spans="1:20">
      <c r="A45" s="115"/>
      <c r="B45" s="117"/>
      <c r="C45" s="17" t="s">
        <v>165</v>
      </c>
      <c r="D45" s="17" t="s">
        <v>21</v>
      </c>
      <c r="E45" s="117"/>
      <c r="F45" s="134"/>
      <c r="G45" s="135"/>
      <c r="H45" s="135"/>
      <c r="I45" s="135"/>
      <c r="J45" s="136"/>
      <c r="K45" s="17">
        <v>0.254</v>
      </c>
      <c r="L45" s="17">
        <v>849</v>
      </c>
      <c r="M45" s="17">
        <v>58</v>
      </c>
      <c r="N45" s="17">
        <v>305</v>
      </c>
      <c r="O45" s="17">
        <v>443</v>
      </c>
      <c r="P45" s="17">
        <v>4</v>
      </c>
      <c r="Q45" s="17">
        <v>94</v>
      </c>
      <c r="R45" s="17">
        <v>9</v>
      </c>
      <c r="S45" s="81">
        <v>11000</v>
      </c>
      <c r="T45" s="82" t="s">
        <v>24</v>
      </c>
    </row>
  </sheetData>
  <mergeCells count="36">
    <mergeCell ref="F29:J29"/>
    <mergeCell ref="F31:J31"/>
    <mergeCell ref="F33:J33"/>
    <mergeCell ref="F35:J35"/>
    <mergeCell ref="F37:J37"/>
    <mergeCell ref="F39:J39"/>
    <mergeCell ref="F41:J41"/>
    <mergeCell ref="F43:J43"/>
    <mergeCell ref="F45:J45"/>
    <mergeCell ref="A28:A29"/>
    <mergeCell ref="B28:B29"/>
    <mergeCell ref="E28:E29"/>
    <mergeCell ref="A30:A31"/>
    <mergeCell ref="B30:B31"/>
    <mergeCell ref="E30:E31"/>
    <mergeCell ref="A32:A33"/>
    <mergeCell ref="B32:B33"/>
    <mergeCell ref="E32:E33"/>
    <mergeCell ref="A34:A35"/>
    <mergeCell ref="B34:B35"/>
    <mergeCell ref="E34:E35"/>
    <mergeCell ref="A36:A37"/>
    <mergeCell ref="B36:B37"/>
    <mergeCell ref="E36:E37"/>
    <mergeCell ref="A38:A39"/>
    <mergeCell ref="B38:B39"/>
    <mergeCell ref="E38:E39"/>
    <mergeCell ref="A44:A45"/>
    <mergeCell ref="B44:B45"/>
    <mergeCell ref="E44:E45"/>
    <mergeCell ref="A40:A41"/>
    <mergeCell ref="B40:B41"/>
    <mergeCell ref="E40:E41"/>
    <mergeCell ref="A42:A43"/>
    <mergeCell ref="B42:B43"/>
    <mergeCell ref="E42:E43"/>
  </mergeCells>
  <phoneticPr fontId="1"/>
  <pageMargins left="0.7" right="0.7" top="0.75" bottom="0.75" header="0.3" footer="0.3"/>
  <drawing r:id="rId1"/>
  <legacyDrawing r:id="rId2"/>
  <controls>
    <mc:AlternateContent xmlns:mc="http://schemas.openxmlformats.org/markup-compatibility/2006">
      <mc:Choice Requires="x14">
        <control shapeId="1025" r:id="rId3" name="Control 1">
          <controlPr defaultSize="0" r:id="rId4">
            <anchor moveWithCells="1">
              <from>
                <xdr:col>18</xdr:col>
                <xdr:colOff>0</xdr:colOff>
                <xdr:row>28</xdr:row>
                <xdr:rowOff>0</xdr:rowOff>
              </from>
              <to>
                <xdr:col>18</xdr:col>
                <xdr:colOff>200025</xdr:colOff>
                <xdr:row>29</xdr:row>
                <xdr:rowOff>47625</xdr:rowOff>
              </to>
            </anchor>
          </controlPr>
        </control>
      </mc:Choice>
      <mc:Fallback>
        <control shapeId="1025" r:id="rId3" name="Control 1"/>
      </mc:Fallback>
    </mc:AlternateContent>
    <mc:AlternateContent xmlns:mc="http://schemas.openxmlformats.org/markup-compatibility/2006">
      <mc:Choice Requires="x14">
        <control shapeId="1027" r:id="rId5" name="Control 3">
          <controlPr defaultSize="0" r:id="rId6">
            <anchor moveWithCells="1">
              <from>
                <xdr:col>18</xdr:col>
                <xdr:colOff>0</xdr:colOff>
                <xdr:row>28</xdr:row>
                <xdr:rowOff>0</xdr:rowOff>
              </from>
              <to>
                <xdr:col>18</xdr:col>
                <xdr:colOff>200025</xdr:colOff>
                <xdr:row>29</xdr:row>
                <xdr:rowOff>47625</xdr:rowOff>
              </to>
            </anchor>
          </controlPr>
        </control>
      </mc:Choice>
      <mc:Fallback>
        <control shapeId="1027" r:id="rId5" name="Control 3"/>
      </mc:Fallback>
    </mc:AlternateContent>
    <mc:AlternateContent xmlns:mc="http://schemas.openxmlformats.org/markup-compatibility/2006">
      <mc:Choice Requires="x14">
        <control shapeId="1032" r:id="rId7" name="Control 8">
          <controlPr defaultSize="0" r:id="rId8">
            <anchor moveWithCells="1">
              <from>
                <xdr:col>18</xdr:col>
                <xdr:colOff>0</xdr:colOff>
                <xdr:row>28</xdr:row>
                <xdr:rowOff>0</xdr:rowOff>
              </from>
              <to>
                <xdr:col>18</xdr:col>
                <xdr:colOff>200025</xdr:colOff>
                <xdr:row>29</xdr:row>
                <xdr:rowOff>47625</xdr:rowOff>
              </to>
            </anchor>
          </controlPr>
        </control>
      </mc:Choice>
      <mc:Fallback>
        <control shapeId="1032" r:id="rId7" name="Control 8"/>
      </mc:Fallback>
    </mc:AlternateContent>
    <mc:AlternateContent xmlns:mc="http://schemas.openxmlformats.org/markup-compatibility/2006">
      <mc:Choice Requires="x14">
        <control shapeId="1038" r:id="rId9" name="Control 14">
          <controlPr defaultSize="0" r:id="rId10">
            <anchor moveWithCells="1">
              <from>
                <xdr:col>18</xdr:col>
                <xdr:colOff>0</xdr:colOff>
                <xdr:row>28</xdr:row>
                <xdr:rowOff>0</xdr:rowOff>
              </from>
              <to>
                <xdr:col>18</xdr:col>
                <xdr:colOff>200025</xdr:colOff>
                <xdr:row>29</xdr:row>
                <xdr:rowOff>47625</xdr:rowOff>
              </to>
            </anchor>
          </controlPr>
        </control>
      </mc:Choice>
      <mc:Fallback>
        <control shapeId="1038" r:id="rId9" name="Control 14"/>
      </mc:Fallback>
    </mc:AlternateContent>
    <mc:AlternateContent xmlns:mc="http://schemas.openxmlformats.org/markup-compatibility/2006">
      <mc:Choice Requires="x14">
        <control shapeId="1045" r:id="rId11" name="Control 21">
          <controlPr defaultSize="0" r:id="rId12">
            <anchor moveWithCells="1">
              <from>
                <xdr:col>18</xdr:col>
                <xdr:colOff>0</xdr:colOff>
                <xdr:row>28</xdr:row>
                <xdr:rowOff>0</xdr:rowOff>
              </from>
              <to>
                <xdr:col>18</xdr:col>
                <xdr:colOff>200025</xdr:colOff>
                <xdr:row>29</xdr:row>
                <xdr:rowOff>47625</xdr:rowOff>
              </to>
            </anchor>
          </controlPr>
        </control>
      </mc:Choice>
      <mc:Fallback>
        <control shapeId="1045" r:id="rId11" name="Control 21"/>
      </mc:Fallback>
    </mc:AlternateContent>
    <mc:AlternateContent xmlns:mc="http://schemas.openxmlformats.org/markup-compatibility/2006">
      <mc:Choice Requires="x14">
        <control shapeId="1050" r:id="rId13" name="Control 26">
          <controlPr defaultSize="0" r:id="rId14">
            <anchor moveWithCells="1">
              <from>
                <xdr:col>18</xdr:col>
                <xdr:colOff>0</xdr:colOff>
                <xdr:row>28</xdr:row>
                <xdr:rowOff>0</xdr:rowOff>
              </from>
              <to>
                <xdr:col>18</xdr:col>
                <xdr:colOff>200025</xdr:colOff>
                <xdr:row>29</xdr:row>
                <xdr:rowOff>47625</xdr:rowOff>
              </to>
            </anchor>
          </controlPr>
        </control>
      </mc:Choice>
      <mc:Fallback>
        <control shapeId="1050" r:id="rId13" name="Control 26"/>
      </mc:Fallback>
    </mc:AlternateContent>
    <mc:AlternateContent xmlns:mc="http://schemas.openxmlformats.org/markup-compatibility/2006">
      <mc:Choice Requires="x14">
        <control shapeId="1053" r:id="rId15" name="Control 29">
          <controlPr defaultSize="0" r:id="rId16">
            <anchor moveWithCells="1">
              <from>
                <xdr:col>18</xdr:col>
                <xdr:colOff>0</xdr:colOff>
                <xdr:row>28</xdr:row>
                <xdr:rowOff>0</xdr:rowOff>
              </from>
              <to>
                <xdr:col>18</xdr:col>
                <xdr:colOff>200025</xdr:colOff>
                <xdr:row>29</xdr:row>
                <xdr:rowOff>47625</xdr:rowOff>
              </to>
            </anchor>
          </controlPr>
        </control>
      </mc:Choice>
      <mc:Fallback>
        <control shapeId="1053" r:id="rId15" name="Control 29"/>
      </mc:Fallback>
    </mc:AlternateContent>
    <mc:AlternateContent xmlns:mc="http://schemas.openxmlformats.org/markup-compatibility/2006">
      <mc:Choice Requires="x14">
        <control shapeId="1057" r:id="rId17" name="Control 33">
          <controlPr defaultSize="0" r:id="rId18">
            <anchor moveWithCells="1">
              <from>
                <xdr:col>18</xdr:col>
                <xdr:colOff>0</xdr:colOff>
                <xdr:row>28</xdr:row>
                <xdr:rowOff>0</xdr:rowOff>
              </from>
              <to>
                <xdr:col>18</xdr:col>
                <xdr:colOff>200025</xdr:colOff>
                <xdr:row>29</xdr:row>
                <xdr:rowOff>47625</xdr:rowOff>
              </to>
            </anchor>
          </controlPr>
        </control>
      </mc:Choice>
      <mc:Fallback>
        <control shapeId="1057" r:id="rId17" name="Control 33"/>
      </mc:Fallback>
    </mc:AlternateContent>
    <mc:AlternateContent xmlns:mc="http://schemas.openxmlformats.org/markup-compatibility/2006">
      <mc:Choice Requires="x14">
        <control shapeId="1060" r:id="rId19" name="Control 36">
          <controlPr defaultSize="0" r:id="rId20">
            <anchor moveWithCells="1">
              <from>
                <xdr:col>18</xdr:col>
                <xdr:colOff>0</xdr:colOff>
                <xdr:row>28</xdr:row>
                <xdr:rowOff>0</xdr:rowOff>
              </from>
              <to>
                <xdr:col>18</xdr:col>
                <xdr:colOff>200025</xdr:colOff>
                <xdr:row>29</xdr:row>
                <xdr:rowOff>47625</xdr:rowOff>
              </to>
            </anchor>
          </controlPr>
        </control>
      </mc:Choice>
      <mc:Fallback>
        <control shapeId="1060" r:id="rId19" name="Control 36"/>
      </mc:Fallback>
    </mc:AlternateContent>
    <mc:AlternateContent xmlns:mc="http://schemas.openxmlformats.org/markup-compatibility/2006">
      <mc:Choice Requires="x14">
        <control shapeId="1061" r:id="rId21" name="Control 37">
          <controlPr defaultSize="0" r:id="rId22">
            <anchor moveWithCells="1">
              <from>
                <xdr:col>0</xdr:col>
                <xdr:colOff>0</xdr:colOff>
                <xdr:row>27</xdr:row>
                <xdr:rowOff>0</xdr:rowOff>
              </from>
              <to>
                <xdr:col>0</xdr:col>
                <xdr:colOff>200025</xdr:colOff>
                <xdr:row>28</xdr:row>
                <xdr:rowOff>47625</xdr:rowOff>
              </to>
            </anchor>
          </controlPr>
        </control>
      </mc:Choice>
      <mc:Fallback>
        <control shapeId="1061" r:id="rId21" name="Control 37"/>
      </mc:Fallback>
    </mc:AlternateContent>
    <mc:AlternateContent xmlns:mc="http://schemas.openxmlformats.org/markup-compatibility/2006">
      <mc:Choice Requires="x14">
        <control shapeId="1064" r:id="rId23" name="Control 40">
          <controlPr defaultSize="0" r:id="rId24">
            <anchor moveWithCells="1">
              <from>
                <xdr:col>0</xdr:col>
                <xdr:colOff>0</xdr:colOff>
                <xdr:row>29</xdr:row>
                <xdr:rowOff>0</xdr:rowOff>
              </from>
              <to>
                <xdr:col>0</xdr:col>
                <xdr:colOff>200025</xdr:colOff>
                <xdr:row>30</xdr:row>
                <xdr:rowOff>47625</xdr:rowOff>
              </to>
            </anchor>
          </controlPr>
        </control>
      </mc:Choice>
      <mc:Fallback>
        <control shapeId="1064" r:id="rId23" name="Control 40"/>
      </mc:Fallback>
    </mc:AlternateContent>
    <mc:AlternateContent xmlns:mc="http://schemas.openxmlformats.org/markup-compatibility/2006">
      <mc:Choice Requires="x14">
        <control shapeId="1071" r:id="rId25" name="Control 47">
          <controlPr defaultSize="0" r:id="rId26">
            <anchor moveWithCells="1">
              <from>
                <xdr:col>0</xdr:col>
                <xdr:colOff>0</xdr:colOff>
                <xdr:row>31</xdr:row>
                <xdr:rowOff>0</xdr:rowOff>
              </from>
              <to>
                <xdr:col>0</xdr:col>
                <xdr:colOff>200025</xdr:colOff>
                <xdr:row>32</xdr:row>
                <xdr:rowOff>47625</xdr:rowOff>
              </to>
            </anchor>
          </controlPr>
        </control>
      </mc:Choice>
      <mc:Fallback>
        <control shapeId="1071" r:id="rId25" name="Control 47"/>
      </mc:Fallback>
    </mc:AlternateContent>
    <mc:AlternateContent xmlns:mc="http://schemas.openxmlformats.org/markup-compatibility/2006">
      <mc:Choice Requires="x14">
        <control shapeId="1077" r:id="rId27" name="Control 53">
          <controlPr defaultSize="0" r:id="rId28">
            <anchor moveWithCells="1">
              <from>
                <xdr:col>0</xdr:col>
                <xdr:colOff>0</xdr:colOff>
                <xdr:row>33</xdr:row>
                <xdr:rowOff>0</xdr:rowOff>
              </from>
              <to>
                <xdr:col>0</xdr:col>
                <xdr:colOff>200025</xdr:colOff>
                <xdr:row>34</xdr:row>
                <xdr:rowOff>47625</xdr:rowOff>
              </to>
            </anchor>
          </controlPr>
        </control>
      </mc:Choice>
      <mc:Fallback>
        <control shapeId="1077" r:id="rId27" name="Control 53"/>
      </mc:Fallback>
    </mc:AlternateContent>
    <mc:AlternateContent xmlns:mc="http://schemas.openxmlformats.org/markup-compatibility/2006">
      <mc:Choice Requires="x14">
        <control shapeId="1084" r:id="rId29" name="Control 60">
          <controlPr defaultSize="0" r:id="rId30">
            <anchor moveWithCells="1">
              <from>
                <xdr:col>0</xdr:col>
                <xdr:colOff>0</xdr:colOff>
                <xdr:row>35</xdr:row>
                <xdr:rowOff>0</xdr:rowOff>
              </from>
              <to>
                <xdr:col>0</xdr:col>
                <xdr:colOff>200025</xdr:colOff>
                <xdr:row>36</xdr:row>
                <xdr:rowOff>47625</xdr:rowOff>
              </to>
            </anchor>
          </controlPr>
        </control>
      </mc:Choice>
      <mc:Fallback>
        <control shapeId="1084" r:id="rId29" name="Control 60"/>
      </mc:Fallback>
    </mc:AlternateContent>
    <mc:AlternateContent xmlns:mc="http://schemas.openxmlformats.org/markup-compatibility/2006">
      <mc:Choice Requires="x14">
        <control shapeId="1090" r:id="rId31" name="Control 66">
          <controlPr defaultSize="0" r:id="rId32">
            <anchor moveWithCells="1">
              <from>
                <xdr:col>0</xdr:col>
                <xdr:colOff>0</xdr:colOff>
                <xdr:row>37</xdr:row>
                <xdr:rowOff>0</xdr:rowOff>
              </from>
              <to>
                <xdr:col>0</xdr:col>
                <xdr:colOff>200025</xdr:colOff>
                <xdr:row>38</xdr:row>
                <xdr:rowOff>47625</xdr:rowOff>
              </to>
            </anchor>
          </controlPr>
        </control>
      </mc:Choice>
      <mc:Fallback>
        <control shapeId="1090" r:id="rId31" name="Control 66"/>
      </mc:Fallback>
    </mc:AlternateContent>
    <mc:AlternateContent xmlns:mc="http://schemas.openxmlformats.org/markup-compatibility/2006">
      <mc:Choice Requires="x14">
        <control shapeId="1097" r:id="rId33" name="Control 73">
          <controlPr defaultSize="0" r:id="rId34">
            <anchor moveWithCells="1">
              <from>
                <xdr:col>0</xdr:col>
                <xdr:colOff>0</xdr:colOff>
                <xdr:row>39</xdr:row>
                <xdr:rowOff>0</xdr:rowOff>
              </from>
              <to>
                <xdr:col>0</xdr:col>
                <xdr:colOff>200025</xdr:colOff>
                <xdr:row>40</xdr:row>
                <xdr:rowOff>47625</xdr:rowOff>
              </to>
            </anchor>
          </controlPr>
        </control>
      </mc:Choice>
      <mc:Fallback>
        <control shapeId="1097" r:id="rId33" name="Control 73"/>
      </mc:Fallback>
    </mc:AlternateContent>
    <mc:AlternateContent xmlns:mc="http://schemas.openxmlformats.org/markup-compatibility/2006">
      <mc:Choice Requires="x14">
        <control shapeId="1100" r:id="rId35" name="Control 76">
          <controlPr defaultSize="0" r:id="rId36">
            <anchor moveWithCells="1">
              <from>
                <xdr:col>0</xdr:col>
                <xdr:colOff>0</xdr:colOff>
                <xdr:row>41</xdr:row>
                <xdr:rowOff>0</xdr:rowOff>
              </from>
              <to>
                <xdr:col>0</xdr:col>
                <xdr:colOff>200025</xdr:colOff>
                <xdr:row>42</xdr:row>
                <xdr:rowOff>47625</xdr:rowOff>
              </to>
            </anchor>
          </controlPr>
        </control>
      </mc:Choice>
      <mc:Fallback>
        <control shapeId="1100" r:id="rId35" name="Control 76"/>
      </mc:Fallback>
    </mc:AlternateContent>
    <mc:AlternateContent xmlns:mc="http://schemas.openxmlformats.org/markup-compatibility/2006">
      <mc:Choice Requires="x14">
        <control shapeId="1102" r:id="rId37" name="Control 78">
          <controlPr defaultSize="0" r:id="rId38">
            <anchor moveWithCells="1">
              <from>
                <xdr:col>0</xdr:col>
                <xdr:colOff>0</xdr:colOff>
                <xdr:row>43</xdr:row>
                <xdr:rowOff>0</xdr:rowOff>
              </from>
              <to>
                <xdr:col>0</xdr:col>
                <xdr:colOff>200025</xdr:colOff>
                <xdr:row>44</xdr:row>
                <xdr:rowOff>47625</xdr:rowOff>
              </to>
            </anchor>
          </controlPr>
        </control>
      </mc:Choice>
      <mc:Fallback>
        <control shapeId="1102" r:id="rId37" name="Control 78"/>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6"/>
  <sheetViews>
    <sheetView workbookViewId="0">
      <selection activeCell="A36" sqref="A1:A36"/>
    </sheetView>
  </sheetViews>
  <sheetFormatPr defaultRowHeight="13.5"/>
  <cols>
    <col min="1" max="1" width="42.125" customWidth="1"/>
  </cols>
  <sheetData>
    <row r="1" spans="1:1">
      <c r="A1" t="str">
        <f>"|BGCOLOR(#FFFF99):CENTER:"&amp;野手!B2&amp;"|CENTER:&amp;image("&amp;野手!AB2&amp;",width=150,height=150)|CENTER:&amp;bold(){"&amp;野手!C2&amp;"}&amp;br()（"&amp;野手!C3&amp;"）|CENTER:"&amp;野手!T2&amp;"|BGCOLOR(#c0ffff):CENTER:PW|BGCOLOR(#c0ffff):CENTER:MT|BGCOLOR(#c0ffff):CENTER:走|BGCOLOR(#c0ffff):CENTER:肩|BGCOLOR(#c0ffff):CENTER:守|"</f>
        <v>|BGCOLOR(#FFFF99):CENTER:中|CENTER:&amp;image(http://img.prizebp.jp/bnp_prize_item/image/7372/large_jpg/MrGSAPpIvb8unl.jpg,width=150,height=150)|CENTER:&amp;bold(){ひよこ}&amp;br()（親鳥）|CENTER:13年目 34歳|BGCOLOR(#c0ffff):CENTER:PW|BGCOLOR(#c0ffff):CENTER:MT|BGCOLOR(#c0ffff):CENTER:走|BGCOLOR(#c0ffff):CENTER:肩|BGCOLOR(#c0ffff):CENTER:守|</v>
      </c>
    </row>
    <row r="2" spans="1:1">
      <c r="A2" t="str">
        <f>"|~|~|~|CENTER:"&amp;野手!S2&amp;"万|COLOR("&amp;野手!U2&amp;"):CENTER:&amp;bold(){"&amp;野手!F2&amp;"}|COLOR("&amp;野手!V2&amp;"):CENTER:&amp;bold(){"&amp;野手!G2&amp;"}|COLOR("&amp;野手!W2&amp;"):CENTER:&amp;bold(){"&amp;野手!H2&amp;"}|COLOR("&amp;野手!X2&amp;"):CENTER:&amp;bold(){"&amp;野手!I2&amp;"}|COLOR("&amp;野手!Y2&amp;"):CENTER:&amp;bold(){"&amp;野手!J2&amp;"}|"</f>
        <v>|~|~|~|CENTER:21420万|COLOR(#33CC33):CENTER:&amp;bold(){E 150}|COLOR(#ffcc33):CENTER:&amp;bold(){S 8}|COLOR(#FF00FF):CENTER:&amp;bold(){A 14}|COLOR(#FF9900):CENTER:&amp;bold(){C 9}|COLOR(#FF9900):CENTER:&amp;bold(){C 10}|</v>
      </c>
    </row>
    <row r="3" spans="1:1">
      <c r="A3" t="str">
        <f>"|~|~|&gt;|【昨季】"&amp;TEXT(野手!AC2,".000")&amp;"　"&amp;野手!AD2 &amp;"安打 "&amp;野手!AE2 &amp;"本 "&amp;野手!AF2&amp;"打点 "&amp;野手!AG2&amp;"三振 "&amp;野手!AI2&amp;"盗塁&amp;br()【通算】" &amp;TEXT(野手!K3,".000")&amp;"　"&amp;野手!L3&amp;"安打 "&amp;野手!M3&amp;"本 "&amp;野手!N3&amp;"打点  "&amp;野手!O3&amp;"三振 "&amp;野手!Q3&amp;"盗塁 |&gt;|&gt;|&gt;|&gt;|CENTER:"&amp;野手!AA2&amp;"|"</f>
        <v>|~|~|&gt;|【昨季】.309　194安打 16本 65打点 67三振 36盗塁&amp;br()【通算】.299　2193安打 151本 654打点  831三振 312盗塁 |&gt;|&gt;|&gt;|&gt;|CENTER:盗塁○　アベレージヒッター &amp;br()チャンスメーカー　威圧感|</v>
      </c>
    </row>
    <row r="4" spans="1:1">
      <c r="A4" t="str">
        <f>"|~|~|&gt;|&gt;|&gt;|&gt;|&gt;|&gt;|"&amp;野手!Z2&amp;"&amp;br()|"</f>
        <v>|~|~|&gt;|&gt;|&gt;|&gt;|&gt;|&gt;|15期オフにドラフトで入団。可愛い風貌だが、相手を威圧する。&amp;br()昨季は3割30盗塁のダブルスリーを達成。今季は盗塁○も獲得、リードオフマンとしてさらなる進化をとげた姿を見せたい&amp;br()試合中にボールが当たって死ぬことがないことを祈る。&amp;br()|</v>
      </c>
    </row>
    <row r="5" spans="1:1">
      <c r="A5" t="str">
        <f>"|BGCOLOR(#FFFF99):CENTER:"&amp;野手!B4&amp;"|CENTER:&amp;image("&amp;野手!AB4&amp;",width=150,height=150)|CENTER:&amp;bold(){"&amp;野手!C4&amp;"}&amp;br()（"&amp;野手!C5&amp;"）|CENTER:"&amp;野手!T4&amp;"|BGCOLOR(#c0ffff):CENTER:PW|BGCOLOR(#c0ffff):CENTER:MT|BGCOLOR(#c0ffff):CENTER:走|BGCOLOR(#c0ffff):CENTER:肩|BGCOLOR(#c0ffff):CENTER:守|"</f>
        <v>|BGCOLOR(#FFFF99):CENTER:遊|CENTER:&amp;image(http://i.imgur.com/c0W08Te.jpg,width=150,height=150)|CENTER:&amp;bold(){危機麒麟}&amp;br()（マルチ商法）|CENTER:18年目 39歳|BGCOLOR(#c0ffff):CENTER:PW|BGCOLOR(#c0ffff):CENTER:MT|BGCOLOR(#c0ffff):CENTER:走|BGCOLOR(#c0ffff):CENTER:肩|BGCOLOR(#c0ffff):CENTER:守|</v>
      </c>
    </row>
    <row r="6" spans="1:1">
      <c r="A6" t="str">
        <f>"|~|~|~|CENTER:"&amp;野手!S4&amp;"万|COLOR("&amp;野手!U4&amp;"):CENTER:&amp;bold(){"&amp;野手!F4&amp;"}|COLOR("&amp;野手!V4&amp;"):CENTER:&amp;bold(){"&amp;野手!G4&amp;"}|COLOR("&amp;野手!W4&amp;"):CENTER:&amp;bold(){"&amp;野手!H4&amp;"}|COLOR("&amp;野手!X4&amp;"):CENTER:&amp;bold(){"&amp;野手!I4&amp;"}|COLOR("&amp;野手!Y4&amp;"):CENTER:&amp;bold(){"&amp;野手!J4&amp;"}|"</f>
        <v>|~|~|~|CENTER:38620万|COLOR(#FF9900):CENTER:&amp;bold(){C 183}|COLOR(#FF0000):CENTER:&amp;bold(){B 6}|COLOR(#CC9900):CENTER:&amp;bold(){D 7}|COLOR(#33CC33):CENTER:&amp;bold(){E 6}|COLOR(#FF0000):CENTER:&amp;bold(){B 11}|</v>
      </c>
    </row>
    <row r="7" spans="1:1">
      <c r="A7" t="str">
        <f>"|~|~|&gt;|【昨季】"&amp;TEXT(野手!AC4,".000")&amp;"　"&amp;野手!AD4 &amp;"安打 "&amp;野手!AE4 &amp;"本 "&amp;野手!AF4&amp;"打点 "&amp;野手!AG4&amp;"三振 "&amp;野手!AI4&amp;"盗塁&amp;br()【通算】"&amp;TEXT(野手!K5,".000")&amp;"　"&amp;野手!L5&amp;"安打 "&amp;野手!M5&amp;"本 "&amp;野手!N5&amp;"打点  "&amp;野手!O5&amp;"三振 "&amp;野手!Q5&amp;"盗塁 |&gt;|&gt;|&gt;|&gt;|CENTER:"&amp;野手!AA4&amp;"|"</f>
        <v>|~|~|&gt;|【昨季】.302　174安打 29本 85打点 63三振 14盗塁&amp;br()【通算】.301　2896安打 437本 1568打点  1127三振 138盗塁 |&gt;|&gt;|&gt;|&gt;|CENTER:バント×　チャンス◎　守備職人　AH &amp;br()　逆境○　威圧感　安定感　闘気|</v>
      </c>
    </row>
    <row r="8" spans="1:1">
      <c r="A8" t="str">
        <f>"|~|~|&gt;|&gt;|&gt;|&gt;|&gt;|&gt;|"&amp;野手!Z4&amp;"&amp;br()|"</f>
        <v>|~|~|&gt;|&gt;|&gt;|&gt;|&gt;|&gt;|20期オフに中日からトレード加入。溢れる闘気から繰り出されるマルチ商法により年俸も得能総額も高い。&amp;br()昨季は.302　29HRと活躍した。守備でも安定したパフォーマンスで西武の守備崩壊の危機を救う&amp;br()27期オフにも4年契約を結び、西武打線を引っ張り続ける。&amp;br()|</v>
      </c>
    </row>
    <row r="9" spans="1:1">
      <c r="A9" t="str">
        <f>"|BGCOLOR(#FFFF99):CENTER:"&amp;野手!B6&amp;"|CENTER:&amp;image("&amp;野手!AB6&amp;",width=150,height=150)|CENTER:&amp;bold(){"&amp;野手!C6&amp;"}&amp;br()（"&amp;野手!C7&amp;"）|CENTER:"&amp;野手!T6&amp;"|BGCOLOR(#c0ffff):CENTER:PW|BGCOLOR(#c0ffff):CENTER:MT|BGCOLOR(#c0ffff):CENTER:走|BGCOLOR(#c0ffff):CENTER:肩|BGCOLOR(#c0ffff):CENTER:守|"</f>
        <v>|BGCOLOR(#FFFF99):CENTER:DH|CENTER:&amp;image(http://i.imgur.com/xbLlhsD.jpg,width=150,height=150)|CENTER:&amp;bold(){阿部寛}&amp;br()（阿部寛）|CENTER:21年目 42歳|BGCOLOR(#c0ffff):CENTER:PW|BGCOLOR(#c0ffff):CENTER:MT|BGCOLOR(#c0ffff):CENTER:走|BGCOLOR(#c0ffff):CENTER:肩|BGCOLOR(#c0ffff):CENTER:守|</v>
      </c>
    </row>
    <row r="10" spans="1:1">
      <c r="A10" t="str">
        <f>"|~|~|~|CENTER:"&amp;野手!S6&amp;"万|COLOR("&amp;野手!U6&amp;"):CENTER:&amp;bold(){"&amp;野手!F6&amp;"}|COLOR("&amp;野手!V6&amp;"):CENTER:&amp;bold(){"&amp;野手!G6&amp;"}|COLOR("&amp;野手!W6&amp;"):CENTER:&amp;bold(){"&amp;野手!H6&amp;"}|COLOR("&amp;野手!X6&amp;"):CENTER:&amp;bold(){"&amp;野手!I6&amp;"}|COLOR("&amp;野手!Y6&amp;"):CENTER:&amp;bold(){"&amp;野手!J6&amp;"}|"</f>
        <v>|~|~|~|CENTER:25120万|COLOR(#FF0000):CENTER:&amp;bold(){B 214}|COLOR(#FF9900):CENTER:&amp;bold(){C 5}|COLOR(#00FFFF):CENTER:&amp;bold(){F 3}|COLOR(#33CC33):CENTER:&amp;bold(){E 5}|COLOR(#33CC33):CENTER:&amp;bold(){E 5}|</v>
      </c>
    </row>
    <row r="11" spans="1:1">
      <c r="A11" t="str">
        <f>"|~|~|&gt;|【昨季】"&amp;TEXT(野手!AC6,".000")&amp;"　"&amp;野手!AD6 &amp;"安打 "&amp;野手!AE6 &amp;"本 "&amp;野手!AF6&amp;"打点 "&amp;野手!AG6&amp;"三振 "&amp;野手!AI6&amp;"盗塁&amp;br()【通算】"&amp;TEXT(野手!K7,".000")&amp;"　"&amp;野手!L7&amp;"安打 "&amp;野手!M7&amp;"本 "&amp;野手!N7&amp;"打点  "&amp;野手!O7&amp;"三振 "&amp;野手!Q7&amp;"盗塁 |&gt;|&gt;|&gt;|&gt;|CENTER:"&amp;野手!AA6&amp;"|"</f>
        <v>|~|~|&gt;|【昨季】.283　167安打 33本 107打点 86三振 1盗塁&amp;br()【通算】.288　3252安打 614本 2050打点  1536三振 11盗塁 |&gt;|&gt;|&gt;|&gt;|CENTER:バント◎　チャンス◎　盗塁×　PH　逆境○&amp;br()固め打ち 威圧感 安定感 ムラッ気 緊縛|</v>
      </c>
    </row>
    <row r="12" spans="1:1">
      <c r="A12" t="str">
        <f>"|~|~|&gt;|&gt;|&gt;|&gt;|&gt;|&gt;|"&amp;野手!Z6&amp;"&amp;br()|"</f>
        <v>|~|~|&gt;|&gt;|&gt;|&gt;|&gt;|&gt;|みんな大好き、阿部寛。二人程阿部を求めて西武にやってくるなど人望も四番級だ。&amp;br()ちなみにこの阿部寛の主演ドラマ「下町ロケット」は10/18以降毎週日曜日9時からやっています。&amp;br()今季が西武一筋の阿部も今季が最終年、有終の美となるか。&amp;br()|</v>
      </c>
    </row>
    <row r="13" spans="1:1">
      <c r="A13" t="str">
        <f>"|BGCOLOR(#FFFF99):CENTER:"&amp;野手!B8&amp;"|CENTER:&amp;image("&amp;野手!AB8&amp;",width=150,height=150)|CENTER:&amp;bold(){"&amp;野手!C8&amp;"}&amp;br()（"&amp;野手!C9&amp;"）|CENTER:"&amp;野手!T8&amp;"|BGCOLOR(#c0ffff):CENTER:PW|BGCOLOR(#c0ffff):CENTER:MT|BGCOLOR(#c0ffff):CENTER:走|BGCOLOR(#c0ffff):CENTER:肩|BGCOLOR(#c0ffff):CENTER:守|"</f>
        <v>|BGCOLOR(#FFFF99):CENTER:捕|CENTER:&amp;image(http://i.imgur.com/Z5HIGaA.jpg,width=150,height=150)|CENTER:&amp;bold(){明豊今宮健太}&amp;br()（小さい鳥越）|CENTER:20年目 41歳|BGCOLOR(#c0ffff):CENTER:PW|BGCOLOR(#c0ffff):CENTER:MT|BGCOLOR(#c0ffff):CENTER:走|BGCOLOR(#c0ffff):CENTER:肩|BGCOLOR(#c0ffff):CENTER:守|</v>
      </c>
    </row>
    <row r="14" spans="1:1">
      <c r="A14" t="str">
        <f>"|~|~|~|CENTER:"&amp;野手!S8&amp;"万|COLOR("&amp;野手!U8&amp;"):CENTER:&amp;bold(){"&amp;野手!F8&amp;"}|COLOR("&amp;野手!V8&amp;"):CENTER:&amp;bold(){"&amp;野手!G8&amp;"}|COLOR("&amp;野手!W8&amp;"):CENTER:&amp;bold(){"&amp;野手!H8&amp;"}|COLOR("&amp;野手!X8&amp;"):CENTER:&amp;bold(){"&amp;野手!I8&amp;"}|COLOR("&amp;野手!Y8&amp;"):CENTER:&amp;bold(){"&amp;野手!J8&amp;"}|"</f>
        <v>|~|~|~|CENTER:23010万|COLOR(#FF0000):CENTER:&amp;bold(){B 219}|COLOR(#FF0000):CENTER:&amp;bold(){B 6}|COLOR(#00FFFF):CENTER:&amp;bold(){F 4}|COLOR(#33CC33):CENTER:&amp;bold(){E 5}|COLOR(#33CC33):CENTER:&amp;bold(){E 6}|</v>
      </c>
    </row>
    <row r="15" spans="1:1">
      <c r="A15" t="str">
        <f>"|~|~|&gt;|【昨季】"&amp;TEXT(野手!AC8,".000")&amp;"　"&amp;野手!AD8 &amp;"安打 "&amp;野手!AE8 &amp;"本 "&amp;野手!AF8&amp;"打点 "&amp;野手!AG8&amp;"三振 "&amp;野手!AI8&amp;"盗塁&amp;br()【通算】"&amp;TEXT(野手!K9,".000")&amp;"　"&amp;野手!L9&amp;"安打 "&amp;野手!M9&amp;"本 "&amp;野手!N9&amp;"打点  "&amp;野手!O9&amp;"三振 "&amp;野手!Q9&amp;"盗塁 |&gt;|&gt;|&gt;|&gt;|CENTER:"&amp;野手!AA8&amp;"|"</f>
        <v>|~|~|&gt;|【昨季】.312　180安打 37本 95打点 86三振 2盗塁&amp;br()【通算】.295　3183安打 565本 1701打点  1478三振 51盗塁 |&gt;|&gt;|&gt;|&gt;|CENTER:チャンス○　対左◎　AH PH　固め打ち　威圧感　安定感|</v>
      </c>
    </row>
    <row r="16" spans="1:1">
      <c r="A16" t="str">
        <f>"|~|~|&gt;|&gt;|&gt;|&gt;|&gt;|&gt;|"&amp;野手!Z8&amp;"&amp;br()|"</f>
        <v>|~|~|&gt;|&gt;|&gt;|&gt;|&gt;|&gt;|19期オフに最下位西武の救世主となるべく加入。&amp;br()41歳という年齢もあり多少頭にきているが打撃は衰え知らず。&amp;br()昨季は惜しくも3割30本100打点に届かなかったが、足りなかった打点を今季はチャンス○を獲得して取り返す。&amp;br()|</v>
      </c>
    </row>
    <row r="17" spans="1:1">
      <c r="A17" t="str">
        <f>"|BGCOLOR(#FFFF99):CENTER:"&amp;野手!B10&amp;"|CENTER:&amp;image("&amp;野手!AB10&amp;",width=150,height=150)|CENTER:&amp;bold(){"&amp;野手!C10&amp;"}&amp;br()（"&amp;野手!C11&amp;"）|CENTER:"&amp;野手!T10&amp;"|BGCOLOR(#c0ffff):CENTER:PW|BGCOLOR(#c0ffff):CENTER:MT|BGCOLOR(#c0ffff):CENTER:走|BGCOLOR(#c0ffff):CENTER:肩|BGCOLOR(#c0ffff):CENTER:守|"</f>
        <v>|BGCOLOR(#FFFF99):CENTER:二|CENTER:&amp;image(http://i.imgur.com/B5XpC6f.jpg,width=150,height=150)|CENTER:&amp;bold(){内川聖一}&amp;br()（聖人）|CENTER:20年目 41歳|BGCOLOR(#c0ffff):CENTER:PW|BGCOLOR(#c0ffff):CENTER:MT|BGCOLOR(#c0ffff):CENTER:走|BGCOLOR(#c0ffff):CENTER:肩|BGCOLOR(#c0ffff):CENTER:守|</v>
      </c>
    </row>
    <row r="18" spans="1:1">
      <c r="A18" t="str">
        <f>"|~|~|~|CENTER:"&amp;野手!S10&amp;"万|COLOR("&amp;野手!U10&amp;"):CENTER:&amp;bold(){"&amp;野手!F10&amp;"}|COLOR("&amp;野手!V10&amp;"):CENTER:&amp;bold(){"&amp;野手!G10&amp;"}|COLOR("&amp;野手!W10&amp;"):CENTER:&amp;bold(){"&amp;野手!H10&amp;"}|COLOR("&amp;野手!X10&amp;"):CENTER:&amp;bold(){"&amp;野手!I10&amp;"}|COLOR("&amp;野手!Y10&amp;"):CENTER:&amp;bold(){"&amp;野手!J10&amp;"}|"</f>
        <v>|~|~|~|CENTER:25110万|COLOR(#FF0000):CENTER:&amp;bold(){B 219}|COLOR(#FF9900):CENTER:&amp;bold(){C 5}|COLOR(#00FFFF):CENTER:&amp;bold(){F 4}|COLOR(#33CC33):CENTER:&amp;bold(){E 5}|COLOR(#CC9900):CENTER:&amp;bold(){D 7}|</v>
      </c>
    </row>
    <row r="19" spans="1:1">
      <c r="A19" t="str">
        <f>"|~|~|&gt;|【昨季】"&amp;TEXT(野手!AC10,".000")&amp;"　"&amp;野手!AD10 &amp;"安打 "&amp;野手!AE10 &amp;"本 "&amp;野手!AF10&amp;"打点 "&amp;野手!AG10&amp;"三振 "&amp;野手!AI10&amp;"盗塁&amp;br()【通算】"&amp;TEXT(野手!K11,".000")&amp;"　"&amp;野手!L11&amp;"安打 "&amp;野手!M11&amp;"本 "&amp;野手!N11&amp;"打点  "&amp;野手!O11&amp;"三振 "&amp;野手!Q11&amp;"盗塁 |&gt;|&gt;|&gt;|&gt;|CENTER:"&amp;野手!AA10&amp;"|"</f>
        <v>|~|~|&gt;|【昨季】.272　150安打 33本 84打点 84三振 2盗塁&amp;br()【通算】.281　2983安打 505本 1613打点  1449三振 52盗塁 |&gt;|&gt;|&gt;|&gt;|CENTER:チャンス◎　守備職人　AH　逆境○&amp;br()威圧感　ムラッ気　緊縛|</v>
      </c>
    </row>
    <row r="20" spans="1:1">
      <c r="A20" t="str">
        <f>"|~|~|&gt;|&gt;|&gt;|&gt;|&gt;|&gt;|"&amp;野手!Z10&amp;"&amp;br()|"</f>
        <v>|~|~|&gt;|&gt;|&gt;|&gt;|&gt;|&gt;|18期オフに加入。「阿部寛のしゃくれ具合、目の大きさ僕と共通していること多すぎる」という発言からも阿部寛の人望による移籍であることが窺える。&amp;br()佃社長（阿部寛）のためにも「ロケットを飛ばさなくちゃ」と意気込むなど気合は十分。&amp;br()昨季は打率が回復したこともあり「あごの矯正手術をしたのでは」とネットでは話題に&amp;br()|</v>
      </c>
    </row>
    <row r="21" spans="1:1">
      <c r="A21" t="str">
        <f>"|BGCOLOR(#FFFF99):CENTER:"&amp;野手!B12&amp;"|CENTER:&amp;image("&amp;野手!AB12&amp;",width=150,height=150)|CENTER:&amp;bold(){"&amp;野手!C12&amp;"}&amp;br()（"&amp;野手!C13&amp;"）|CENTER:"&amp;野手!T12&amp;"|BGCOLOR(#c0ffff):CENTER:PW|BGCOLOR(#c0ffff):CENTER:MT|BGCOLOR(#c0ffff):CENTER:走|BGCOLOR(#c0ffff):CENTER:肩|BGCOLOR(#c0ffff):CENTER:守|"</f>
        <v>|BGCOLOR(#FFFF99):CENTER:右|CENTER:&amp;image(http://i.imgur.com/yz9uI8S.jpg,width=150,height=150)|CENTER:&amp;bold(){木下優子}&amp;br()（ゆーきゃん）|CENTER:13年目 34歳|BGCOLOR(#c0ffff):CENTER:PW|BGCOLOR(#c0ffff):CENTER:MT|BGCOLOR(#c0ffff):CENTER:走|BGCOLOR(#c0ffff):CENTER:肩|BGCOLOR(#c0ffff):CENTER:守|</v>
      </c>
    </row>
    <row r="22" spans="1:1">
      <c r="A22" t="str">
        <f>"|~|~|~|CENTER:"&amp;野手!S12&amp;"万|COLOR("&amp;野手!U12&amp;"):CENTER:&amp;bold(){"&amp;野手!F12&amp;"}|COLOR("&amp;野手!V12&amp;"):CENTER:&amp;bold(){"&amp;野手!G12&amp;"}|COLOR("&amp;野手!W12&amp;"):CENTER:&amp;bold(){"&amp;野手!H12&amp;"}|COLOR("&amp;野手!X12&amp;"):CENTER:&amp;bold(){"&amp;野手!I12&amp;"}|COLOR("&amp;野手!Y12&amp;"):CENTER:&amp;bold(){"&amp;野手!J12&amp;"}|"</f>
        <v>|~|~|~|CENTER:23700万|COLOR(#FF00FF):CENTER:&amp;bold(){A 242}|COLOR(#ffcc33):CENTER:&amp;bold(){S 8}|COLOR(#CC9900):CENTER:&amp;bold(){D 7}|COLOR(#FF9900):CENTER:&amp;bold(){C 9}|COLOR(#FF9900):CENTER:&amp;bold(){C 10}|</v>
      </c>
    </row>
    <row r="23" spans="1:1">
      <c r="A23" t="str">
        <f>"|~|~|&gt;|【昨季】"&amp;TEXT(野手!AC12,".000")&amp;"　"&amp;野手!AD12 &amp;"安打 "&amp;野手!AE12 &amp;"本 "&amp;野手!AF12&amp;"打点 "&amp;野手!AG12&amp;"三振 "&amp;野手!AI12&amp;"盗塁&amp;br()【通算】"&amp;TEXT(野手!K13,".000")&amp;"　"&amp;野手!L13&amp;"安打 "&amp;野手!M13&amp;"本 "&amp;野手!N13&amp;"打点  "&amp;野手!O13&amp;"三振 "&amp;野手!Q13&amp;"盗塁 |&gt;|&gt;|&gt;|&gt;|CENTER:"&amp;野手!AA12&amp;"|"</f>
        <v>|~|~|&gt;|【昨季】.300　163安打 29本 79打点 70三振 2盗塁&amp;br()【通算】.273　1802安打 294本 963打点  906三振 10盗塁 |&gt;|&gt;|&gt;|&gt;|CENTER:チャンス◎　盗塁×　送球○&amp;br()威圧感　ムラッ気　闘気|</v>
      </c>
    </row>
    <row r="24" spans="1:1">
      <c r="A24" t="str">
        <f>"|~|~|&gt;|&gt;|&gt;|&gt;|&gt;|&gt;|"&amp;野手!Z12&amp;"&amp;br()|"</f>
        <v>|~|~|&gt;|&gt;|&gt;|&gt;|&gt;|&gt;|27期は楽天で.300 29HR で優勝に貢献、オフに西武に帰ってきた。&amp;br()復帰会見では「西武に忘れ物を取りに来た 」と発言&amp;br()再び優勝に導いて欲しい&amp;br()|</v>
      </c>
    </row>
    <row r="25" spans="1:1">
      <c r="A25" t="str">
        <f>"|BGCOLOR(#FFFF99):CENTER:"&amp;野手!B14&amp;"|CENTER:&amp;image("&amp;野手!AB14&amp;",width=150,height=150)|CENTER:&amp;bold(){"&amp;野手!C14&amp;"}&amp;br()（"&amp;野手!C15&amp;"）|CENTER:"&amp;野手!T14&amp;"|BGCOLOR(#c0ffff):CENTER:PW|BGCOLOR(#c0ffff):CENTER:MT|BGCOLOR(#c0ffff):CENTER:走|BGCOLOR(#c0ffff):CENTER:肩|BGCOLOR(#c0ffff):CENTER:守|"</f>
        <v>|BGCOLOR(#FFFF99):CENTER:一|CENTER:&amp;image(http://i.imgur.com/PNVEO6O.jpg,width=150,height=150)|CENTER:&amp;bold(){有賀ナビル}&amp;br()（帝京）|CENTER:2年目 23歳|BGCOLOR(#c0ffff):CENTER:PW|BGCOLOR(#c0ffff):CENTER:MT|BGCOLOR(#c0ffff):CENTER:走|BGCOLOR(#c0ffff):CENTER:肩|BGCOLOR(#c0ffff):CENTER:守|</v>
      </c>
    </row>
    <row r="26" spans="1:1">
      <c r="A26" t="str">
        <f>"|~|~|~|CENTER:"&amp;野手!S14&amp;"万|COLOR("&amp;野手!U14&amp;"):CENTER:&amp;bold(){"&amp;野手!F14&amp;"}|COLOR("&amp;野手!V14&amp;"):CENTER:&amp;bold(){"&amp;野手!G14&amp;"}|COLOR("&amp;野手!W14&amp;"):CENTER:&amp;bold(){"&amp;野手!H14&amp;"}|COLOR("&amp;野手!X14&amp;"):CENTER:&amp;bold(){"&amp;野手!I14&amp;"}|COLOR("&amp;野手!Y14&amp;"):CENTER:&amp;bold(){"&amp;野手!J14&amp;"}|"</f>
        <v>|~|~|~|CENTER:3500万|COLOR(#FF0000):CENTER:&amp;bold(){B 206}|COLOR(#FF0000):CENTER:&amp;bold(){B 6}|COLOR(#33CC33):CENTER:&amp;bold(){E 6}|COLOR(#33CC33):CENTER:&amp;bold(){E 6}|COLOR(#CC9900):CENTER:&amp;bold(){D 7}|</v>
      </c>
    </row>
    <row r="27" spans="1:1">
      <c r="A27" t="str">
        <f>"|~|~|&gt;|【昨季】"&amp;TEXT(野手!AC14,".000")&amp;"　"&amp;野手!AD14 &amp;"安打 "&amp;野手!AE14 &amp;"本 "&amp;野手!AF14&amp;"打点 "&amp;野手!AG14&amp;"三振 "&amp;野手!AI14&amp;"盗塁&amp;br()【通算】"&amp;TEXT(野手!K15,".000")&amp;"　"&amp;野手!L15&amp;"安打 "&amp;野手!M15&amp;"本 "&amp;野手!N15&amp;"打点  "&amp;野手!O15&amp;"三振 "&amp;野手!Q15&amp;"盗塁 |&gt;|&gt;|&gt;|&gt;|CENTER:"&amp;野手!AA14&amp;"|"</f>
        <v>|~|~|&gt;|【昨季】.249　130安打 13本 60打点 82三振 1盗塁&amp;br()【通算】.249　130安打 13本 60打点  82三振 1盗塁 |&gt;|&gt;|&gt;|&gt;|CENTER:盗塁×　威圧感|</v>
      </c>
    </row>
    <row r="28" spans="1:1">
      <c r="A28" t="str">
        <f>"|~|~|&gt;|&gt;|&gt;|&gt;|&gt;|&gt;|"&amp;野手!Z14&amp;"&amp;br()|"</f>
        <v>|~|~|&gt;|&gt;|&gt;|&gt;|&gt;|&gt;|26期オフにドラフトで入団。&amp;br()甲子園を騒がせたあのナビルが西武にドラフト入団した。&amp;br()ミートやパワーに加え新人らしからぬ威圧感を漂わせ一年目の昨季は新人王に輝いた。&amp;br()|</v>
      </c>
    </row>
    <row r="29" spans="1:1">
      <c r="A29" t="str">
        <f>"|BGCOLOR(#FFFF99):CENTER:"&amp;野手!B16&amp;"|CENTER:&amp;image("&amp;野手!AB16&amp;",width=150,height=150)|CENTER:&amp;bold(){"&amp;野手!C16&amp;"}&amp;br()（"&amp;野手!C17&amp;"）|CENTER:"&amp;野手!T16&amp;"|BGCOLOR(#c0ffff):CENTER:PW|BGCOLOR(#c0ffff):CENTER:MT|BGCOLOR(#c0ffff):CENTER:走|BGCOLOR(#c0ffff):CENTER:肩|BGCOLOR(#c0ffff):CENTER:守|"</f>
        <v>|BGCOLOR(#FFFF99):CENTER:左|CENTER:&amp;image(http://i.imgur.com/h28S3yX.jpg,width=150,height=150)|CENTER:&amp;bold(){スライド}&amp;br()（テラさん）|CENTER:1年目 22歳|BGCOLOR(#c0ffff):CENTER:PW|BGCOLOR(#c0ffff):CENTER:MT|BGCOLOR(#c0ffff):CENTER:走|BGCOLOR(#c0ffff):CENTER:肩|BGCOLOR(#c0ffff):CENTER:守|</v>
      </c>
    </row>
    <row r="30" spans="1:1">
      <c r="A30" t="str">
        <f>"|~|~|~|CENTER:"&amp;野手!S16&amp;"万|COLOR("&amp;野手!U16&amp;"):CENTER:&amp;bold(){"&amp;野手!F16&amp;"}|COLOR("&amp;野手!V16&amp;"):CENTER:&amp;bold(){"&amp;野手!G16&amp;"}|COLOR("&amp;野手!W16&amp;"):CENTER:&amp;bold(){"&amp;野手!H16&amp;"}|COLOR("&amp;野手!X16&amp;"):CENTER:&amp;bold(){"&amp;野手!I16&amp;"}|COLOR("&amp;野手!Y16&amp;"):CENTER:&amp;bold(){"&amp;野手!J16&amp;"}|"</f>
        <v>|~|~|~|CENTER:2400万|COLOR(#CC9900):CENTER:&amp;bold(){D 170}|COLOR(#CC9900):CENTER:&amp;bold(){D 4}|COLOR(#FF0000):CENTER:&amp;bold(){B 11}|COLOR(#33CC33):CENTER:&amp;bold(){E 6}|COLOR(#33CC33):CENTER:&amp;bold(){E 6}|</v>
      </c>
    </row>
    <row r="31" spans="1:1">
      <c r="A31" t="str">
        <f>"|~|~|&gt;|【昨季】"&amp;TEXT(野手!AC16,".000")&amp;"　"&amp;野手!AD16 &amp;"安打 "&amp;野手!AE16 &amp;"本 "&amp;野手!AF16&amp;"打点 "&amp;野手!AG16&amp;"三振 "&amp;野手!AI16&amp;"盗塁&amp;br()【通算】"&amp;TEXT(野手!K17,".000")&amp;"　"&amp;野手!L17&amp;"安打 "&amp;野手!M17&amp;"本 "&amp;野手!N17&amp;"打点  "&amp;野手!O17&amp;"三振 "&amp;野手!Q17&amp;"盗塁 |&gt;|&gt;|&gt;|&gt;|CENTER:"&amp;野手!AA16&amp;"|"</f>
        <v>|~|~|&gt;|【昨季】.000　0安打 0本 0打点 0三振 0盗塁&amp;br()【通算】.000　0安打 0本 0打点  0三振 0盗塁 |&gt;|&gt;|&gt;|&gt;|CENTER:サヨナラ男|</v>
      </c>
    </row>
    <row r="32" spans="1:1">
      <c r="A32" t="str">
        <f>"|~|~|&gt;|&gt;|&gt;|&gt;|&gt;|&gt;|"&amp;野手!Z16&amp;"&amp;br()|"</f>
        <v>|~|~|&gt;|&gt;|&gt;|&gt;|&gt;|&gt;|27期にドラフトで入団。&amp;br()走攻守がそろった選手で高齢化が激しい西武守備陣の守備の安定も図る。&amp;br()また、己に厳しく強さを追い求める、真面目で実直な青年。そして何よりも友達を大事にする性格。 修行仲間であるアクア、ヴェントゥスとは非常に仲が良く、特にヴェントゥスとはまるで兄弟のようだとアクアに言われていた。しかし純粋すぎる為に非常に騙されやすくヴェンとアクアの光の心が強すぎる故に、心の闇が浮き彫りになっている。 小説版では甘い物が苦手で、特にフルーツが大の苦手。大の甘党のアクアやエラクゥスとは好みが合わないので、苦労していたとか。&amp;br()|</v>
      </c>
    </row>
    <row r="33" spans="1:1">
      <c r="A33" t="str">
        <f>"|BGCOLOR(#FFFF99):CENTER:"&amp;野手!B18&amp;"|CENTER:&amp;image("&amp;野手!AB18&amp;",width=150,height=150)|CENTER:&amp;bold(){"&amp;野手!C18&amp;"}&amp;br()（"&amp;野手!C19&amp;"）|CENTER:"&amp;野手!T18&amp;"|BGCOLOR(#c0ffff):CENTER:PW|BGCOLOR(#c0ffff):CENTER:MT|BGCOLOR(#c0ffff):CENTER:走|BGCOLOR(#c0ffff):CENTER:肩|BGCOLOR(#c0ffff):CENTER:守|"</f>
        <v>|BGCOLOR(#FFFF99):CENTER:三|CENTER:&amp;image(http://i.imgur.com/9JEJtrm.jpg,width=150,height=150)|CENTER:&amp;bold(){おわかりくん}&amp;br()（わからない）|CENTER:2年目 19歳|BGCOLOR(#c0ffff):CENTER:PW|BGCOLOR(#c0ffff):CENTER:MT|BGCOLOR(#c0ffff):CENTER:走|BGCOLOR(#c0ffff):CENTER:肩|BGCOLOR(#c0ffff):CENTER:守|</v>
      </c>
    </row>
    <row r="34" spans="1:1">
      <c r="A34" t="str">
        <f>"|~|~|~|CENTER:"&amp;野手!S18&amp;"万|COLOR("&amp;野手!U18&amp;"):CENTER:&amp;bold(){"&amp;野手!F18&amp;"}|COLOR("&amp;野手!V18&amp;"):CENTER:&amp;bold(){"&amp;野手!G18&amp;"}|COLOR("&amp;野手!W18&amp;"):CENTER:&amp;bold(){"&amp;野手!H18&amp;"}|COLOR("&amp;野手!X18&amp;"):CENTER:&amp;bold(){"&amp;野手!I18&amp;"}|COLOR("&amp;野手!Y18&amp;"):CENTER:&amp;bold(){"&amp;野手!J18&amp;"}|"</f>
        <v>|~|~|~|CENTER:2300万|COLOR(#FF9900):CENTER:&amp;bold(){C 198}|COLOR(#FF9900):CENTER:&amp;bold(){C 5}|COLOR(#33CC33):CENTER:&amp;bold(){E 5}|COLOR(#33CC33):CENTER:&amp;bold(){E 5}|COLOR(#33CC33):CENTER:&amp;bold(){E 5}|</v>
      </c>
    </row>
    <row r="35" spans="1:1">
      <c r="A35" t="str">
        <f>"|~|~|&gt;|【昨季】"&amp;TEXT(野手!AC18,".000")&amp;"　"&amp;野手!AD18 &amp;"安打 "&amp;野手!AE18 &amp;"本 "&amp;野手!AF18&amp;"打点 "&amp;野手!AG18&amp;"三振 "&amp;野手!AI18&amp;"盗塁&amp;br()【通算】"&amp;TEXT(野手!K19,".000")&amp;"　"&amp;野手!L19&amp;"安打 "&amp;野手!M19&amp;"本 "&amp;野手!N19&amp;"打点  "&amp;野手!O19&amp;"三振 "&amp;野手!Q19&amp;"盗塁 |&gt;|&gt;|&gt;|&gt;|CENTER:"&amp;野手!AA18&amp;"|"</f>
        <v>|~|~|&gt;|【昨季】.201　109安打 8本 41打点 93三振 1盗塁&amp;br()【通算】.201　109安打 8本 41打点  93三振 1盗塁 |&gt;|&gt;|&gt;|&gt;|CENTER:バント×　威圧感|</v>
      </c>
    </row>
    <row r="36" spans="1:1">
      <c r="A36" t="str">
        <f>"|~|~|&gt;|&gt;|&gt;|&gt;|&gt;|&gt;|"&amp;野手!Z18&amp;"&amp;br()|"</f>
        <v>|~|~|&gt;|&gt;|&gt;|&gt;|&gt;|&gt;|26期オフにドラフト外入団。&amp;br()高卒ながらCC威圧感と期待がかかったが打率は2割でHRも8だけと期待ほどは打てなかった。&amp;br()不振の原因は分からない&amp;br()|</v>
      </c>
    </row>
  </sheetData>
  <phoneticPr fontId="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1"/>
  <sheetViews>
    <sheetView workbookViewId="0">
      <selection activeCell="A24" sqref="A24"/>
    </sheetView>
  </sheetViews>
  <sheetFormatPr defaultRowHeight="13.5"/>
  <cols>
    <col min="1" max="1" width="3.5" bestFit="1" customWidth="1"/>
    <col min="2" max="2" width="14.75" customWidth="1"/>
    <col min="3" max="3" width="8.625" customWidth="1"/>
    <col min="4" max="4" width="5.25" customWidth="1"/>
    <col min="5" max="5" width="6.75" customWidth="1"/>
    <col min="6" max="6" width="44" customWidth="1"/>
    <col min="7" max="8" width="6.375" bestFit="1" customWidth="1"/>
    <col min="9" max="9" width="5.25" customWidth="1"/>
    <col min="10" max="10" width="5" customWidth="1"/>
    <col min="11" max="11" width="5.125" customWidth="1"/>
    <col min="12" max="12" width="5.25" customWidth="1"/>
    <col min="13" max="13" width="7.125" customWidth="1"/>
    <col min="14" max="14" width="5.5" customWidth="1"/>
    <col min="15" max="16" width="5.25" customWidth="1"/>
    <col min="17" max="17" width="10" customWidth="1"/>
    <col min="18" max="18" width="11.875" customWidth="1"/>
    <col min="19" max="20" width="1" customWidth="1"/>
    <col min="21" max="21" width="48.875" customWidth="1"/>
    <col min="22" max="22" width="31.5" customWidth="1"/>
    <col min="23" max="23" width="28.75" customWidth="1"/>
    <col min="24" max="24" width="11" style="8" bestFit="1" customWidth="1"/>
    <col min="25" max="26" width="9" style="10"/>
    <col min="27" max="27" width="12.375" style="10" bestFit="1" customWidth="1"/>
  </cols>
  <sheetData>
    <row r="1" spans="1:28">
      <c r="A1" t="s">
        <v>0</v>
      </c>
      <c r="B1" t="s">
        <v>39</v>
      </c>
      <c r="C1" t="s">
        <v>3</v>
      </c>
      <c r="D1" t="s">
        <v>4</v>
      </c>
      <c r="E1" t="s">
        <v>40</v>
      </c>
      <c r="F1" t="s">
        <v>41</v>
      </c>
      <c r="G1" t="s">
        <v>42</v>
      </c>
      <c r="H1" t="s">
        <v>43</v>
      </c>
      <c r="I1" s="5" t="s">
        <v>44</v>
      </c>
      <c r="J1" t="s">
        <v>45</v>
      </c>
      <c r="K1" t="s">
        <v>46</v>
      </c>
      <c r="L1" t="s">
        <v>47</v>
      </c>
      <c r="M1" t="s">
        <v>48</v>
      </c>
      <c r="N1" t="s">
        <v>49</v>
      </c>
      <c r="O1" t="s">
        <v>50</v>
      </c>
      <c r="P1" t="s">
        <v>51</v>
      </c>
      <c r="Q1" t="s">
        <v>18</v>
      </c>
      <c r="R1" t="s">
        <v>52</v>
      </c>
      <c r="S1" t="s">
        <v>81</v>
      </c>
      <c r="U1" t="s">
        <v>60</v>
      </c>
      <c r="V1" t="s">
        <v>61</v>
      </c>
      <c r="W1" t="s">
        <v>62</v>
      </c>
      <c r="X1" s="8" t="s">
        <v>93</v>
      </c>
      <c r="Y1" s="10" t="s">
        <v>94</v>
      </c>
      <c r="Z1" s="10" t="s">
        <v>95</v>
      </c>
      <c r="AA1" s="10" t="s">
        <v>103</v>
      </c>
      <c r="AB1" t="s">
        <v>246</v>
      </c>
    </row>
    <row r="2" spans="1:28">
      <c r="A2">
        <v>10</v>
      </c>
      <c r="B2" t="s">
        <v>65</v>
      </c>
      <c r="C2" t="s">
        <v>20</v>
      </c>
      <c r="D2" t="s">
        <v>22</v>
      </c>
      <c r="E2" t="s">
        <v>287</v>
      </c>
      <c r="F2" t="s">
        <v>233</v>
      </c>
      <c r="G2" t="s">
        <v>119</v>
      </c>
      <c r="H2" t="s">
        <v>288</v>
      </c>
      <c r="I2" s="5">
        <v>0</v>
      </c>
      <c r="J2">
        <v>0</v>
      </c>
      <c r="K2">
        <v>0</v>
      </c>
      <c r="L2">
        <v>0</v>
      </c>
      <c r="M2" s="1">
        <v>0</v>
      </c>
      <c r="N2">
        <v>0</v>
      </c>
      <c r="O2">
        <v>0</v>
      </c>
      <c r="P2">
        <v>0</v>
      </c>
      <c r="Q2">
        <v>22520</v>
      </c>
      <c r="R2" t="s">
        <v>289</v>
      </c>
      <c r="S2" t="str">
        <f>IF(COUNTIF(G2,"*S*"),"#ffcc33",IF(COUNTIF(G2,"*A*"),"#FF00FF",IF(COUNTIF(G2,"*B*"),"#FF0000",IF(COUNTIF(G2,"*C*"),"#FF9900",IF(COUNTIF(G2,"*D*"),"#CC9900",IF(COUNTIF(G2,"*E*"),"#33CC33",IF(COUNTIF(G2,"*F*"),"#00FFFF",IF(COUNTIF(G2,"*G*"),"#000000"))))))))</f>
        <v>#FF00FF</v>
      </c>
      <c r="T2" t="str">
        <f>IF(COUNTIF(H2,"*S*"),"#ffcc33",IF(COUNTIF(H2,"*A*"),"#FF00FF",IF(COUNTIF(H2,"*B*"),"#FF0000",IF(COUNTIF(H2,"*C*"),"#FF9900",IF(COUNTIF(H2,"*D*"),"#CC9900",IF(COUNTIF(H2,"*E*"),"#33CC33",IF(COUNTIF(H2,"*F*"),"#00FFFF",IF(COUNTIF(H2,"*G*"),"#000000"))))))))</f>
        <v>#FF0000</v>
      </c>
      <c r="U2" s="70" t="s">
        <v>283</v>
      </c>
      <c r="V2" s="3" t="s">
        <v>282</v>
      </c>
      <c r="W2" t="s">
        <v>69</v>
      </c>
      <c r="X2" s="71">
        <v>2.4</v>
      </c>
      <c r="Y2" s="71">
        <v>14</v>
      </c>
      <c r="Z2" s="71">
        <v>10</v>
      </c>
      <c r="AA2" s="71">
        <v>0</v>
      </c>
      <c r="AB2" t="str">
        <f>"http://tmyb.moo.jp/ore/jisaku/nou.php?user="&amp;B3</f>
        <v>http://tmyb.moo.jp/ore/jisaku/nou.php?user=ワンポ</v>
      </c>
    </row>
    <row r="3" spans="1:28">
      <c r="B3" t="s">
        <v>66</v>
      </c>
      <c r="C3" t="s">
        <v>64</v>
      </c>
      <c r="I3" s="5">
        <v>3.98</v>
      </c>
      <c r="J3">
        <v>169</v>
      </c>
      <c r="K3">
        <v>153</v>
      </c>
      <c r="L3">
        <v>0</v>
      </c>
      <c r="N3">
        <v>1483</v>
      </c>
      <c r="Q3">
        <v>21600</v>
      </c>
      <c r="R3" t="s">
        <v>24</v>
      </c>
      <c r="S3" t="b">
        <f>IF(COUNTIF(G3,"*S*"),"#ffcc33",IF(COUNTIF(G3,"*A*"),"#FF00FF",IF(COUNTIF(G3,"*B*"),"#FF0000",IF(COUNTIF(G3,"*C*"),"#FF9900",IF(COUNTIF(G3,"*D*"),"#CC9900",IF(COUNTIF(G3,"*E*"),"#33CC33",IF(COUNTIF(G3,"*F*"),"#00FFFF",IF(COUNTIF(G3,"*G*"),"#000000"))))))))</f>
        <v>0</v>
      </c>
      <c r="T3" t="b">
        <f>IF(COUNTIF(H3,"*S*"),"#ffcc33",IF(COUNTIF(H3,"*A*"),"#FF00FF",IF(COUNTIF(H3,"*B*"),"#FF0000",IF(COUNTIF(H3,"*C*"),"#FF9900",IF(COUNTIF(H3,"*D*"),"#CC9900",IF(COUNTIF(H3,"*E*"),"#33CC33",IF(COUNTIF(H3,"*F*"),"#00FFFF",IF(COUNTIF(H3,"*G*"),"#000000"))))))))</f>
        <v>0</v>
      </c>
      <c r="X3" s="9"/>
    </row>
    <row r="4" spans="1:28">
      <c r="I4" s="5"/>
      <c r="X4" s="9"/>
    </row>
    <row r="5" spans="1:28">
      <c r="A5">
        <v>11</v>
      </c>
      <c r="B5" t="s">
        <v>237</v>
      </c>
      <c r="C5" t="s">
        <v>20</v>
      </c>
      <c r="D5" t="s">
        <v>22</v>
      </c>
      <c r="E5" t="s">
        <v>287</v>
      </c>
      <c r="F5" t="s">
        <v>238</v>
      </c>
      <c r="G5" t="s">
        <v>249</v>
      </c>
      <c r="H5" t="s">
        <v>290</v>
      </c>
      <c r="I5" s="5">
        <v>0</v>
      </c>
      <c r="J5">
        <v>0</v>
      </c>
      <c r="K5">
        <v>0</v>
      </c>
      <c r="L5">
        <v>0</v>
      </c>
      <c r="M5" s="1">
        <v>0</v>
      </c>
      <c r="N5">
        <v>0</v>
      </c>
      <c r="O5">
        <v>0</v>
      </c>
      <c r="P5">
        <v>0</v>
      </c>
      <c r="Q5">
        <v>2400</v>
      </c>
      <c r="R5" t="s">
        <v>262</v>
      </c>
      <c r="S5" t="str">
        <f>IF(COUNTIF(G5,"*S*"),"#ffcc33",IF(COUNTIF(G5,"*A*"),"#FF00FF",IF(COUNTIF(G5,"*B*"),"#FF0000",IF(COUNTIF(G5,"*C*"),"#FF9900",IF(COUNTIF(G5,"*D*"),"#CC9900",IF(COUNTIF(G5,"*E*"),"#33CC33",IF(COUNTIF(G5,"*F*"),"#00FFFF",IF(COUNTIF(G5,"*G*"),"#000000"))))))))</f>
        <v>#FF9900</v>
      </c>
      <c r="T5" t="str">
        <f>IF(COUNTIF(H5,"*S*"),"#ffcc33",IF(COUNTIF(H5,"*A*"),"#FF00FF",IF(COUNTIF(H5,"*B*"),"#FF0000",IF(COUNTIF(H5,"*C*"),"#FF9900",IF(COUNTIF(H5,"*D*"),"#CC9900",IF(COUNTIF(H5,"*E*"),"#33CC33",IF(COUNTIF(H5,"*F*"),"#00FFFF",IF(COUNTIF(H5,"*G*"),"#000000"))))))))</f>
        <v>#FF9900</v>
      </c>
      <c r="U5" s="3" t="s">
        <v>281</v>
      </c>
      <c r="V5" s="3" t="s">
        <v>284</v>
      </c>
      <c r="W5" t="s">
        <v>69</v>
      </c>
      <c r="X5" s="71">
        <v>3.73</v>
      </c>
      <c r="Y5" s="71">
        <v>7</v>
      </c>
      <c r="Z5" s="71">
        <v>6</v>
      </c>
      <c r="AA5" s="71">
        <v>4</v>
      </c>
      <c r="AB5" t="str">
        <f>"http://tmyb.moo.jp/ore/jisaku/nou.php?user="&amp;B6</f>
        <v>http://tmyb.moo.jp/ore/jisaku/nou.php?user=名無し</v>
      </c>
    </row>
    <row r="6" spans="1:28">
      <c r="B6" t="s">
        <v>181</v>
      </c>
      <c r="C6" t="s">
        <v>53</v>
      </c>
      <c r="I6" s="5">
        <v>3.73</v>
      </c>
      <c r="J6">
        <v>7</v>
      </c>
      <c r="K6">
        <v>6</v>
      </c>
      <c r="L6">
        <v>4</v>
      </c>
      <c r="N6">
        <v>59</v>
      </c>
      <c r="Q6">
        <v>3400</v>
      </c>
      <c r="R6" t="s">
        <v>104</v>
      </c>
      <c r="S6" t="b">
        <f>IF(COUNTIF(G6,"*S*"),"#ffcc33",IF(COUNTIF(G6,"*A*"),"#FF00FF",IF(COUNTIF(G6,"*B*"),"#FF0000",IF(COUNTIF(G6,"*C*"),"#FF9900",IF(COUNTIF(G6,"*D*"),"#CC9900",IF(COUNTIF(G6,"*E*"),"#33CC33",IF(COUNTIF(G6,"*F*"),"#00FFFF",IF(COUNTIF(G6,"*G*"),"#000000"))))))))</f>
        <v>0</v>
      </c>
      <c r="T6" t="b">
        <f>IF(COUNTIF(H6,"*S*"),"#ffcc33",IF(COUNTIF(H6,"*A*"),"#FF00FF",IF(COUNTIF(H6,"*B*"),"#FF0000",IF(COUNTIF(H6,"*C*"),"#FF9900",IF(COUNTIF(H6,"*D*"),"#CC9900",IF(COUNTIF(H6,"*E*"),"#33CC33",IF(COUNTIF(H6,"*F*"),"#00FFFF",IF(COUNTIF(H6,"*G*"),"#000000"))))))))</f>
        <v>0</v>
      </c>
      <c r="U6" s="2"/>
      <c r="X6" s="9"/>
    </row>
    <row r="7" spans="1:28">
      <c r="I7" s="5"/>
      <c r="X7" s="9"/>
    </row>
    <row r="8" spans="1:28">
      <c r="A8">
        <v>12</v>
      </c>
      <c r="B8" t="s">
        <v>79</v>
      </c>
      <c r="C8" t="s">
        <v>20</v>
      </c>
      <c r="D8" t="s">
        <v>22</v>
      </c>
      <c r="E8" t="s">
        <v>174</v>
      </c>
      <c r="F8" t="s">
        <v>248</v>
      </c>
      <c r="G8" t="s">
        <v>261</v>
      </c>
      <c r="H8" t="s">
        <v>288</v>
      </c>
      <c r="I8" s="5">
        <v>0</v>
      </c>
      <c r="J8">
        <v>0</v>
      </c>
      <c r="K8">
        <v>0</v>
      </c>
      <c r="L8">
        <v>0</v>
      </c>
      <c r="M8" s="1">
        <v>0</v>
      </c>
      <c r="N8">
        <v>0</v>
      </c>
      <c r="O8">
        <v>0</v>
      </c>
      <c r="P8">
        <v>0</v>
      </c>
      <c r="Q8">
        <v>12500</v>
      </c>
      <c r="R8" t="s">
        <v>291</v>
      </c>
      <c r="S8" t="str">
        <f>IF(COUNTIF(G8,"*S*"),"#ffcc33",IF(COUNTIF(G8,"*A*"),"#FF00FF",IF(COUNTIF(G8,"*B*"),"#FF0000",IF(COUNTIF(G8,"*C*"),"#FF9900",IF(COUNTIF(G8,"*D*"),"#CC9900",IF(COUNTIF(G8,"*E*"),"#33CC33",IF(COUNTIF(G8,"*F*"),"#00FFFF",IF(COUNTIF(G8,"*G*"),"#000000"))))))))</f>
        <v>#FF9900</v>
      </c>
      <c r="T8" t="str">
        <f>IF(COUNTIF(H8,"*S*"),"#ffcc33",IF(COUNTIF(H8,"*A*"),"#FF00FF",IF(COUNTIF(H8,"*B*"),"#FF0000",IF(COUNTIF(H8,"*C*"),"#FF9900",IF(COUNTIF(H8,"*D*"),"#CC9900",IF(COUNTIF(H8,"*E*"),"#33CC33",IF(COUNTIF(H8,"*F*"),"#00FFFF",IF(COUNTIF(H8,"*G*"),"#000000"))))))))</f>
        <v>#FF0000</v>
      </c>
      <c r="U8" s="7" t="s">
        <v>285</v>
      </c>
      <c r="V8" s="3" t="s">
        <v>210</v>
      </c>
      <c r="W8" t="s">
        <v>92</v>
      </c>
      <c r="X8" s="71">
        <v>3.89</v>
      </c>
      <c r="Y8" s="71">
        <v>12</v>
      </c>
      <c r="Z8" s="71">
        <v>6</v>
      </c>
      <c r="AA8" s="71">
        <v>0</v>
      </c>
      <c r="AB8" t="str">
        <f>"http://tmyb.moo.jp/ore/jisaku/nou.php?user="&amp;B9</f>
        <v>http://tmyb.moo.jp/ore/jisaku/nou.php?user=アンパン</v>
      </c>
    </row>
    <row r="9" spans="1:28">
      <c r="B9" t="s">
        <v>80</v>
      </c>
      <c r="C9" t="s">
        <v>53</v>
      </c>
      <c r="I9" s="5">
        <v>5.13</v>
      </c>
      <c r="J9">
        <v>71</v>
      </c>
      <c r="K9">
        <v>97</v>
      </c>
      <c r="L9">
        <v>6</v>
      </c>
      <c r="N9">
        <v>742</v>
      </c>
      <c r="Q9">
        <v>24400</v>
      </c>
      <c r="R9" t="s">
        <v>104</v>
      </c>
      <c r="S9" t="b">
        <f>IF(COUNTIF(G9,"*S*"),"#ffcc33",IF(COUNTIF(G9,"*A*"),"#FF00FF",IF(COUNTIF(G9,"*B*"),"#FF0000",IF(COUNTIF(G9,"*C*"),"#FF9900",IF(COUNTIF(G9,"*D*"),"#CC9900",IF(COUNTIF(G9,"*E*"),"#33CC33",IF(COUNTIF(G9,"*F*"),"#00FFFF",IF(COUNTIF(G9,"*G*"),"#000000"))))))))</f>
        <v>0</v>
      </c>
      <c r="T9" t="b">
        <f>IF(COUNTIF(H9,"*S*"),"#ffcc33",IF(COUNTIF(H9,"*A*"),"#FF00FF",IF(COUNTIF(H9,"*B*"),"#FF0000",IF(COUNTIF(H9,"*C*"),"#FF9900",IF(COUNTIF(H9,"*D*"),"#CC9900",IF(COUNTIF(H9,"*E*"),"#33CC33",IF(COUNTIF(H9,"*F*"),"#00FFFF",IF(COUNTIF(H9,"*G*"),"#000000"))))))))</f>
        <v>0</v>
      </c>
      <c r="X9" s="9"/>
    </row>
    <row r="10" spans="1:28">
      <c r="I10" s="5"/>
      <c r="X10" s="9"/>
    </row>
    <row r="11" spans="1:28">
      <c r="A11">
        <v>13</v>
      </c>
      <c r="B11" t="s">
        <v>85</v>
      </c>
      <c r="C11" t="s">
        <v>26</v>
      </c>
      <c r="D11" t="s">
        <v>22</v>
      </c>
      <c r="E11" t="s">
        <v>170</v>
      </c>
      <c r="F11" t="s">
        <v>292</v>
      </c>
      <c r="G11" t="s">
        <v>154</v>
      </c>
      <c r="H11" t="s">
        <v>234</v>
      </c>
      <c r="I11" s="5">
        <v>0</v>
      </c>
      <c r="J11">
        <v>0</v>
      </c>
      <c r="K11">
        <v>0</v>
      </c>
      <c r="L11">
        <v>0</v>
      </c>
      <c r="M11" s="1">
        <v>0</v>
      </c>
      <c r="N11">
        <v>0</v>
      </c>
      <c r="O11">
        <v>0</v>
      </c>
      <c r="P11">
        <v>0</v>
      </c>
      <c r="Q11">
        <v>17720</v>
      </c>
      <c r="R11" t="s">
        <v>161</v>
      </c>
      <c r="S11" t="str">
        <f>IF(COUNTIF(G11,"*S*"),"#ffcc33",IF(COUNTIF(G11,"*A*"),"#FF00FF",IF(COUNTIF(G11,"*B*"),"#FF0000",IF(COUNTIF(G11,"*C*"),"#FF9900",IF(COUNTIF(G11,"*D*"),"#CC9900",IF(COUNTIF(G11,"*E*"),"#33CC33",IF(COUNTIF(G11,"*F*"),"#00FFFF",IF(COUNTIF(G11,"*G*"),"#000000"))))))))</f>
        <v>#FF0000</v>
      </c>
      <c r="T11" t="str">
        <f>IF(COUNTIF(H11,"*S*"),"#ffcc33",IF(COUNTIF(H11,"*A*"),"#FF00FF",IF(COUNTIF(H11,"*B*"),"#FF0000",IF(COUNTIF(H11,"*C*"),"#FF9900",IF(COUNTIF(H11,"*D*"),"#CC9900",IF(COUNTIF(H11,"*E*"),"#33CC33",IF(COUNTIF(H11,"*F*"),"#00FFFF",IF(COUNTIF(H11,"*G*"),"#000000"))))))))</f>
        <v>#FF00FF</v>
      </c>
      <c r="U11" s="3" t="s">
        <v>286</v>
      </c>
      <c r="V11" s="3" t="s">
        <v>167</v>
      </c>
      <c r="W11" t="s">
        <v>168</v>
      </c>
      <c r="X11" s="71">
        <v>4.3600000000000003</v>
      </c>
      <c r="Y11" s="71">
        <v>9</v>
      </c>
      <c r="Z11" s="71">
        <v>10</v>
      </c>
      <c r="AA11" s="71">
        <v>0</v>
      </c>
      <c r="AB11" t="str">
        <f>"http://tmyb.moo.jp/ore/jisaku/nou.php?user="&amp;B12</f>
        <v>http://tmyb.moo.jp/ore/jisaku/nou.php?user=メンドーサ</v>
      </c>
    </row>
    <row r="12" spans="1:28">
      <c r="B12" t="s">
        <v>86</v>
      </c>
      <c r="C12" t="s">
        <v>54</v>
      </c>
      <c r="I12" s="5">
        <v>5.12</v>
      </c>
      <c r="J12">
        <v>75</v>
      </c>
      <c r="K12">
        <v>92</v>
      </c>
      <c r="L12">
        <v>0</v>
      </c>
      <c r="N12">
        <v>883</v>
      </c>
      <c r="Q12">
        <v>48760</v>
      </c>
      <c r="R12" t="s">
        <v>38</v>
      </c>
      <c r="S12" t="b">
        <f>IF(COUNTIF(G12,"*S*"),"#ffcc33",IF(COUNTIF(G12,"*A*"),"#FF00FF",IF(COUNTIF(G12,"*B*"),"#FF0000",IF(COUNTIF(G12,"*C*"),"#FF9900",IF(COUNTIF(G12,"*D*"),"#CC9900",IF(COUNTIF(G12,"*E*"),"#33CC33",IF(COUNTIF(G12,"*F*"),"#00FFFF",IF(COUNTIF(G12,"*G*"),"#000000"))))))))</f>
        <v>0</v>
      </c>
      <c r="T12" t="b">
        <f>IF(COUNTIF(H12,"*S*"),"#ffcc33",IF(COUNTIF(H12,"*A*"),"#FF00FF",IF(COUNTIF(H12,"*B*"),"#FF0000",IF(COUNTIF(H12,"*C*"),"#FF9900",IF(COUNTIF(H12,"*D*"),"#CC9900",IF(COUNTIF(H12,"*E*"),"#33CC33",IF(COUNTIF(H12,"*F*"),"#00FFFF",IF(COUNTIF(H12,"*G*"),"#000000"))))))))</f>
        <v>0</v>
      </c>
      <c r="X12" s="9"/>
    </row>
    <row r="13" spans="1:28">
      <c r="I13" s="5"/>
      <c r="X13" s="9"/>
    </row>
    <row r="14" spans="1:28">
      <c r="A14">
        <v>14</v>
      </c>
      <c r="B14" t="s">
        <v>157</v>
      </c>
      <c r="C14" t="s">
        <v>20</v>
      </c>
      <c r="D14" t="s">
        <v>22</v>
      </c>
      <c r="E14" t="s">
        <v>293</v>
      </c>
      <c r="F14" t="s">
        <v>239</v>
      </c>
      <c r="G14" t="s">
        <v>221</v>
      </c>
      <c r="H14" t="s">
        <v>221</v>
      </c>
      <c r="I14" s="5">
        <v>0</v>
      </c>
      <c r="J14">
        <v>0</v>
      </c>
      <c r="K14">
        <v>0</v>
      </c>
      <c r="L14">
        <v>0</v>
      </c>
      <c r="M14" s="1">
        <v>0</v>
      </c>
      <c r="N14">
        <v>0</v>
      </c>
      <c r="O14">
        <v>0</v>
      </c>
      <c r="P14">
        <v>0</v>
      </c>
      <c r="Q14">
        <v>10700</v>
      </c>
      <c r="R14" t="s">
        <v>180</v>
      </c>
      <c r="S14" t="str">
        <f>IF(COUNTIF(G14,"*S*"),"#ffcc33",IF(COUNTIF(G14,"*A*"),"#FF00FF",IF(COUNTIF(G14,"*B*"),"#FF0000",IF(COUNTIF(G14,"*C*"),"#FF9900",IF(COUNTIF(G14,"*D*"),"#CC9900",IF(COUNTIF(G14,"*E*"),"#33CC33",IF(COUNTIF(G14,"*F*"),"#00FFFF",IF(COUNTIF(G14,"*G*"),"#000000"))))))))</f>
        <v>#FF0000</v>
      </c>
      <c r="T14" t="str">
        <f>IF(COUNTIF(H14,"*S*"),"#ffcc33",IF(COUNTIF(H14,"*A*"),"#FF00FF",IF(COUNTIF(H14,"*B*"),"#FF0000",IF(COUNTIF(H14,"*C*"),"#FF9900",IF(COUNTIF(H14,"*D*"),"#CC9900",IF(COUNTIF(H14,"*E*"),"#33CC33",IF(COUNTIF(H14,"*F*"),"#00FFFF",IF(COUNTIF(H14,"*G*"),"#000000"))))))))</f>
        <v>#FF0000</v>
      </c>
      <c r="U14" t="s">
        <v>307</v>
      </c>
      <c r="V14" s="3" t="s">
        <v>309</v>
      </c>
      <c r="W14" s="11" t="s">
        <v>69</v>
      </c>
      <c r="X14" s="71">
        <v>5.74</v>
      </c>
      <c r="Y14" s="71">
        <v>1</v>
      </c>
      <c r="Z14" s="71">
        <v>5</v>
      </c>
      <c r="AA14" s="71">
        <v>24</v>
      </c>
      <c r="AB14" t="str">
        <f>"http://tmyb.moo.jp/ore/jisaku/nou.php?user="&amp;B15</f>
        <v>http://tmyb.moo.jp/ore/jisaku/nou.php?user=バッピ</v>
      </c>
    </row>
    <row r="15" spans="1:28">
      <c r="B15" t="s">
        <v>158</v>
      </c>
      <c r="C15" t="s">
        <v>73</v>
      </c>
      <c r="I15" s="5">
        <v>4.17</v>
      </c>
      <c r="J15">
        <v>3</v>
      </c>
      <c r="K15">
        <v>18</v>
      </c>
      <c r="L15">
        <v>114</v>
      </c>
      <c r="N15">
        <v>94</v>
      </c>
      <c r="Q15">
        <v>7500</v>
      </c>
      <c r="R15" t="s">
        <v>32</v>
      </c>
      <c r="S15" t="b">
        <f>IF(COUNTIF(G15,"*S*"),"#ffcc33",IF(COUNTIF(G15,"*A*"),"#FF00FF",IF(COUNTIF(G15,"*B*"),"#FF0000",IF(COUNTIF(G15,"*C*"),"#FF9900",IF(COUNTIF(G15,"*D*"),"#CC9900",IF(COUNTIF(G15,"*E*"),"#33CC33",IF(COUNTIF(G15,"*F*"),"#00FFFF",IF(COUNTIF(G15,"*G*"),"#000000"))))))))</f>
        <v>0</v>
      </c>
      <c r="T15" t="b">
        <f>IF(COUNTIF(H15,"*S*"),"#ffcc33",IF(COUNTIF(H15,"*A*"),"#FF00FF",IF(COUNTIF(H15,"*B*"),"#FF0000",IF(COUNTIF(H15,"*C*"),"#FF9900",IF(COUNTIF(H15,"*D*"),"#CC9900",IF(COUNTIF(H15,"*E*"),"#33CC33",IF(COUNTIF(H15,"*F*"),"#00FFFF",IF(COUNTIF(H15,"*G*"),"#000000"))))))))</f>
        <v>0</v>
      </c>
      <c r="W15" s="12"/>
      <c r="X15" s="9"/>
    </row>
    <row r="16" spans="1:28">
      <c r="I16" s="5"/>
      <c r="W16" s="12"/>
      <c r="X16" s="9"/>
    </row>
    <row r="17" spans="1:28">
      <c r="A17">
        <v>15</v>
      </c>
      <c r="B17" t="s">
        <v>67</v>
      </c>
      <c r="C17" t="s">
        <v>20</v>
      </c>
      <c r="D17" t="s">
        <v>22</v>
      </c>
      <c r="E17" t="s">
        <v>126</v>
      </c>
      <c r="F17" t="s">
        <v>236</v>
      </c>
      <c r="G17" t="s">
        <v>240</v>
      </c>
      <c r="H17" t="s">
        <v>294</v>
      </c>
      <c r="I17" s="5">
        <v>0</v>
      </c>
      <c r="J17">
        <v>0</v>
      </c>
      <c r="K17">
        <v>0</v>
      </c>
      <c r="L17">
        <v>0</v>
      </c>
      <c r="M17" s="1">
        <v>0</v>
      </c>
      <c r="N17">
        <v>0</v>
      </c>
      <c r="O17">
        <v>0</v>
      </c>
      <c r="P17">
        <v>0</v>
      </c>
      <c r="Q17">
        <v>18820</v>
      </c>
      <c r="R17" t="s">
        <v>295</v>
      </c>
      <c r="S17" t="str">
        <f>IF(COUNTIF(G17,"*S*"),"#ffcc33",IF(COUNTIF(G17,"*A*"),"#FF00FF",IF(COUNTIF(G17,"*B*"),"#FF0000",IF(COUNTIF(G17,"*C*"),"#FF9900",IF(COUNTIF(G17,"*D*"),"#CC9900",IF(COUNTIF(G17,"*E*"),"#33CC33",IF(COUNTIF(G17,"*F*"),"#00FFFF",IF(COUNTIF(G17,"*G*"),"#000000"))))))))</f>
        <v>#FF0000</v>
      </c>
      <c r="T17" t="str">
        <f>IF(COUNTIF(H17,"*S*"),"#ffcc33",IF(COUNTIF(H17,"*A*"),"#FF00FF",IF(COUNTIF(H17,"*B*"),"#FF0000",IF(COUNTIF(H17,"*C*"),"#FF9900",IF(COUNTIF(H17,"*D*"),"#CC9900",IF(COUNTIF(H17,"*E*"),"#33CC33",IF(COUNTIF(H17,"*F*"),"#00FFFF",IF(COUNTIF(H17,"*G*"),"#000000"))))))))</f>
        <v>#33CC33</v>
      </c>
      <c r="U17" t="s">
        <v>306</v>
      </c>
      <c r="V17" t="s">
        <v>305</v>
      </c>
      <c r="W17" s="38" t="s">
        <v>159</v>
      </c>
      <c r="X17" s="71">
        <v>2.89</v>
      </c>
      <c r="Y17" s="71">
        <v>9</v>
      </c>
      <c r="Z17" s="71">
        <v>6</v>
      </c>
      <c r="AA17" s="71">
        <v>2</v>
      </c>
      <c r="AB17" t="str">
        <f>"http://tmyb.moo.jp/ore/jisaku/nou.php?user="&amp;B18</f>
        <v>http://tmyb.moo.jp/ore/jisaku/nou.php?user=アーイ</v>
      </c>
    </row>
    <row r="18" spans="1:28">
      <c r="B18" t="s">
        <v>68</v>
      </c>
      <c r="C18" t="s">
        <v>54</v>
      </c>
      <c r="I18" s="5">
        <v>4.05</v>
      </c>
      <c r="J18">
        <v>84</v>
      </c>
      <c r="K18">
        <v>56</v>
      </c>
      <c r="L18">
        <v>146</v>
      </c>
      <c r="N18">
        <v>956</v>
      </c>
      <c r="Q18">
        <v>2920</v>
      </c>
      <c r="R18" t="s">
        <v>38</v>
      </c>
      <c r="S18" t="b">
        <f>IF(COUNTIF(G18,"*S*"),"#ffcc33",IF(COUNTIF(G18,"*A*"),"#FF00FF",IF(COUNTIF(G18,"*B*"),"#FF0000",IF(COUNTIF(G18,"*C*"),"#FF9900",IF(COUNTIF(G18,"*D*"),"#CC9900",IF(COUNTIF(G18,"*E*"),"#33CC33",IF(COUNTIF(G18,"*F*"),"#00FFFF",IF(COUNTIF(G18,"*G*"),"#000000"))))))))</f>
        <v>0</v>
      </c>
      <c r="T18" t="b">
        <f>IF(COUNTIF(H18,"*S*"),"#ffcc33",IF(COUNTIF(H18,"*A*"),"#FF00FF",IF(COUNTIF(H18,"*B*"),"#FF0000",IF(COUNTIF(H18,"*C*"),"#FF9900",IF(COUNTIF(H18,"*D*"),"#CC9900",IF(COUNTIF(H18,"*E*"),"#33CC33",IF(COUNTIF(H18,"*F*"),"#00FFFF",IF(COUNTIF(H18,"*G*"),"#000000"))))))))</f>
        <v>0</v>
      </c>
      <c r="U18" s="2"/>
      <c r="X18" s="9"/>
    </row>
    <row r="19" spans="1:28">
      <c r="I19" s="5"/>
      <c r="X19" s="9"/>
    </row>
    <row r="20" spans="1:28">
      <c r="A20">
        <v>16</v>
      </c>
      <c r="B20" t="s">
        <v>75</v>
      </c>
      <c r="C20" t="s">
        <v>26</v>
      </c>
      <c r="D20" t="s">
        <v>22</v>
      </c>
      <c r="E20" t="s">
        <v>126</v>
      </c>
      <c r="F20" t="s">
        <v>179</v>
      </c>
      <c r="G20" t="s">
        <v>221</v>
      </c>
      <c r="H20" t="s">
        <v>296</v>
      </c>
      <c r="I20" s="5">
        <v>0</v>
      </c>
      <c r="J20">
        <v>0</v>
      </c>
      <c r="K20">
        <v>0</v>
      </c>
      <c r="L20">
        <v>0</v>
      </c>
      <c r="M20" s="1">
        <v>0</v>
      </c>
      <c r="N20">
        <v>0</v>
      </c>
      <c r="O20">
        <v>0</v>
      </c>
      <c r="P20">
        <v>0</v>
      </c>
      <c r="Q20">
        <v>14600</v>
      </c>
      <c r="R20" t="s">
        <v>297</v>
      </c>
      <c r="S20" t="str">
        <f>IF(COUNTIF(G20,"*S*"),"#ffcc33",IF(COUNTIF(G20,"*A*"),"#FF00FF",IF(COUNTIF(G20,"*B*"),"#FF0000",IF(COUNTIF(G20,"*C*"),"#FF9900",IF(COUNTIF(G20,"*D*"),"#CC9900",IF(COUNTIF(G20,"*E*"),"#33CC33",IF(COUNTIF(G20,"*F*"),"#00FFFF",IF(COUNTIF(G20,"*G*"),"#000000"))))))))</f>
        <v>#FF0000</v>
      </c>
      <c r="T20" t="str">
        <f>IF(COUNTIF(H20,"*S*"),"#ffcc33",IF(COUNTIF(H20,"*A*"),"#FF00FF",IF(COUNTIF(H20,"*B*"),"#FF0000",IF(COUNTIF(H20,"*C*"),"#FF9900",IF(COUNTIF(H20,"*D*"),"#CC9900",IF(COUNTIF(H20,"*E*"),"#33CC33",IF(COUNTIF(H20,"*F*"),"#00FFFF",IF(COUNTIF(H20,"*G*"),"#000000"))))))))</f>
        <v>#CC9900</v>
      </c>
      <c r="U20" t="s">
        <v>308</v>
      </c>
      <c r="V20" s="3" t="s">
        <v>211</v>
      </c>
      <c r="W20" t="s">
        <v>76</v>
      </c>
      <c r="X20" s="71">
        <v>2.83</v>
      </c>
      <c r="Y20" s="71">
        <v>4</v>
      </c>
      <c r="Z20" s="71">
        <v>3</v>
      </c>
      <c r="AA20" s="71">
        <v>3</v>
      </c>
      <c r="AB20" t="str">
        <f>"http://tmyb.moo.jp/ore/jisaku/nou.php?user="&amp;B21</f>
        <v>http://tmyb.moo.jp/ore/jisaku/nou.php?user=ダイバクフ</v>
      </c>
    </row>
    <row r="21" spans="1:28">
      <c r="B21" t="s">
        <v>75</v>
      </c>
      <c r="C21" t="s">
        <v>64</v>
      </c>
      <c r="I21" s="5">
        <v>3.99</v>
      </c>
      <c r="J21">
        <v>36</v>
      </c>
      <c r="K21">
        <v>49</v>
      </c>
      <c r="L21">
        <v>158</v>
      </c>
      <c r="N21">
        <v>410</v>
      </c>
      <c r="Q21">
        <v>41400</v>
      </c>
      <c r="R21" t="s">
        <v>32</v>
      </c>
      <c r="S21" t="b">
        <f>IF(COUNTIF(G21,"*S*"),"#ffcc33",IF(COUNTIF(G21,"*A*"),"#FF00FF",IF(COUNTIF(G21,"*B*"),"#FF0000",IF(COUNTIF(G21,"*C*"),"#FF9900",IF(COUNTIF(G21,"*D*"),"#CC9900",IF(COUNTIF(G21,"*E*"),"#33CC33",IF(COUNTIF(G21,"*F*"),"#00FFFF",IF(COUNTIF(G21,"*G*"),"#000000"))))))))</f>
        <v>0</v>
      </c>
      <c r="T21" t="b">
        <f>IF(COUNTIF(H21,"*S*"),"#ffcc33",IF(COUNTIF(H21,"*A*"),"#FF00FF",IF(COUNTIF(H21,"*B*"),"#FF0000",IF(COUNTIF(H21,"*C*"),"#FF9900",IF(COUNTIF(H21,"*D*"),"#CC9900",IF(COUNTIF(H21,"*E*"),"#33CC33",IF(COUNTIF(H21,"*F*"),"#00FFFF",IF(COUNTIF(H21,"*G*"),"#000000"))))))))</f>
        <v>0</v>
      </c>
      <c r="X21" s="9"/>
    </row>
    <row r="22" spans="1:28">
      <c r="I22" s="5"/>
      <c r="X22" s="9"/>
    </row>
    <row r="23" spans="1:28">
      <c r="A23">
        <v>17</v>
      </c>
      <c r="B23" t="s">
        <v>298</v>
      </c>
      <c r="C23" t="s">
        <v>20</v>
      </c>
      <c r="D23" t="s">
        <v>22</v>
      </c>
      <c r="E23" t="s">
        <v>299</v>
      </c>
      <c r="F23" t="s">
        <v>300</v>
      </c>
      <c r="G23" t="s">
        <v>259</v>
      </c>
      <c r="H23" t="s">
        <v>235</v>
      </c>
      <c r="I23" s="5">
        <v>0</v>
      </c>
      <c r="J23">
        <v>0</v>
      </c>
      <c r="K23">
        <v>0</v>
      </c>
      <c r="L23">
        <v>0</v>
      </c>
      <c r="M23" s="1">
        <v>0</v>
      </c>
      <c r="N23">
        <v>0</v>
      </c>
      <c r="O23">
        <v>0</v>
      </c>
      <c r="P23">
        <v>0</v>
      </c>
      <c r="Q23">
        <v>1000</v>
      </c>
      <c r="R23" t="s">
        <v>229</v>
      </c>
      <c r="S23" t="str">
        <f>IF(COUNTIF(G23,"*S*"),"#ffcc33",IF(COUNTIF(G23,"*A*"),"#FF00FF",IF(COUNTIF(G23,"*B*"),"#FF0000",IF(COUNTIF(G23,"*C*"),"#FF9900",IF(COUNTIF(G23,"*D*"),"#CC9900",IF(COUNTIF(G23,"*E*"),"#33CC33",IF(COUNTIF(G23,"*F*"),"#00FFFF",IF(COUNTIF(G23,"*G*"),"#000000"))))))))</f>
        <v>#CC9900</v>
      </c>
      <c r="T23" t="str">
        <f>IF(COUNTIF(H23,"*S*"),"#ffcc33",IF(COUNTIF(H23,"*A*"),"#FF00FF",IF(COUNTIF(H23,"*B*"),"#FF0000",IF(COUNTIF(H23,"*C*"),"#FF9900",IF(COUNTIF(H23,"*D*"),"#CC9900",IF(COUNTIF(H23,"*E*"),"#33CC33",IF(COUNTIF(H23,"*F*"),"#00FFFF",IF(COUNTIF(H23,"*G*"),"#000000"))))))))</f>
        <v>#FF9900</v>
      </c>
      <c r="U23" t="s">
        <v>241</v>
      </c>
      <c r="V23" s="3" t="s">
        <v>310</v>
      </c>
      <c r="W23" t="s">
        <v>69</v>
      </c>
      <c r="X23" s="71">
        <v>0</v>
      </c>
      <c r="Y23" s="71">
        <v>0</v>
      </c>
      <c r="Z23" s="71">
        <v>0</v>
      </c>
      <c r="AA23" s="71">
        <v>0</v>
      </c>
      <c r="AB23" t="str">
        <f>"http://tmyb.moo.jp/ore/jisaku/nou.php?user="&amp;B24</f>
        <v>http://tmyb.moo.jp/ore/jisaku/nou.php?user=名無し</v>
      </c>
    </row>
    <row r="24" spans="1:28">
      <c r="B24" t="s">
        <v>181</v>
      </c>
      <c r="C24" t="s">
        <v>53</v>
      </c>
      <c r="I24" s="5">
        <v>0</v>
      </c>
      <c r="J24">
        <v>0</v>
      </c>
      <c r="K24">
        <v>0</v>
      </c>
      <c r="L24">
        <v>0</v>
      </c>
      <c r="N24">
        <v>0</v>
      </c>
      <c r="Q24">
        <v>1000</v>
      </c>
      <c r="R24" t="s">
        <v>38</v>
      </c>
      <c r="S24" t="b">
        <f>IF(COUNTIF(G24,"*S*"),"#ffcc33",IF(COUNTIF(G24,"*A*"),"#FF00FF",IF(COUNTIF(G24,"*B*"),"#FF0000",IF(COUNTIF(G24,"*C*"),"#FF9900",IF(COUNTIF(G24,"*D*"),"#CC9900",IF(COUNTIF(G24,"*E*"),"#33CC33",IF(COUNTIF(G24,"*F*"),"#00FFFF",IF(COUNTIF(G24,"*G*"),"#000000"))))))))</f>
        <v>0</v>
      </c>
      <c r="T24" t="b">
        <f>IF(COUNTIF(H24,"*S*"),"#ffcc33",IF(COUNTIF(H24,"*A*"),"#FF00FF",IF(COUNTIF(H24,"*B*"),"#FF0000",IF(COUNTIF(H24,"*C*"),"#FF9900",IF(COUNTIF(H24,"*D*"),"#CC9900",IF(COUNTIF(H24,"*E*"),"#33CC33",IF(COUNTIF(H24,"*F*"),"#00FFFF",IF(COUNTIF(H24,"*G*"),"#000000"))))))))</f>
        <v>0</v>
      </c>
      <c r="X24" s="9"/>
    </row>
    <row r="25" spans="1:28">
      <c r="I25" s="5"/>
      <c r="X25" s="9"/>
    </row>
    <row r="26" spans="1:28">
      <c r="A26">
        <v>18</v>
      </c>
      <c r="B26" t="s">
        <v>301</v>
      </c>
      <c r="C26" t="s">
        <v>26</v>
      </c>
      <c r="D26" t="s">
        <v>22</v>
      </c>
      <c r="E26" t="s">
        <v>299</v>
      </c>
      <c r="F26" t="s">
        <v>302</v>
      </c>
      <c r="G26" t="s">
        <v>303</v>
      </c>
      <c r="H26" t="s">
        <v>304</v>
      </c>
      <c r="I26" s="5">
        <v>0</v>
      </c>
      <c r="J26">
        <v>0</v>
      </c>
      <c r="K26">
        <v>0</v>
      </c>
      <c r="L26">
        <v>0</v>
      </c>
      <c r="M26" s="1">
        <v>0</v>
      </c>
      <c r="N26">
        <v>0</v>
      </c>
      <c r="O26">
        <v>0</v>
      </c>
      <c r="P26">
        <v>0</v>
      </c>
      <c r="Q26">
        <v>2000</v>
      </c>
      <c r="R26" t="s">
        <v>112</v>
      </c>
      <c r="S26" t="str">
        <f>IF(COUNTIF(G26,"*S*"),"#ffcc33",IF(COUNTIF(G26,"*A*"),"#FF00FF",IF(COUNTIF(G26,"*B*"),"#FF0000",IF(COUNTIF(G26,"*C*"),"#FF9900",IF(COUNTIF(G26,"*D*"),"#CC9900",IF(COUNTIF(G26,"*E*"),"#33CC33",IF(COUNTIF(G26,"*F*"),"#00FFFF",IF(COUNTIF(G26,"*G*"),"#000000"))))))))</f>
        <v>#CC9900</v>
      </c>
      <c r="T26" t="str">
        <f>IF(COUNTIF(H26,"*S*"),"#ffcc33",IF(COUNTIF(H26,"*A*"),"#FF00FF",IF(COUNTIF(H26,"*B*"),"#FF0000",IF(COUNTIF(H26,"*C*"),"#FF9900",IF(COUNTIF(H26,"*D*"),"#CC9900",IF(COUNTIF(H26,"*E*"),"#33CC33",IF(COUNTIF(H26,"*F*"),"#00FFFF",IF(COUNTIF(H26,"*G*"),"#000000"))))))))</f>
        <v>#33CC33</v>
      </c>
      <c r="U26" t="s">
        <v>232</v>
      </c>
      <c r="V26" t="s">
        <v>311</v>
      </c>
      <c r="W26" t="s">
        <v>69</v>
      </c>
      <c r="X26" s="71">
        <v>0</v>
      </c>
      <c r="Y26" s="71">
        <v>0</v>
      </c>
      <c r="Z26" s="71">
        <v>0</v>
      </c>
      <c r="AA26" s="71">
        <v>0</v>
      </c>
      <c r="AB26" t="str">
        <f>"http://tmyb.moo.jp/ore/jisaku/nou.php?user="&amp;B27</f>
        <v>http://tmyb.moo.jp/ore/jisaku/nou.php?user=名無し</v>
      </c>
    </row>
    <row r="27" spans="1:28">
      <c r="B27" t="s">
        <v>181</v>
      </c>
      <c r="C27" t="s">
        <v>53</v>
      </c>
      <c r="I27" s="5">
        <v>0</v>
      </c>
      <c r="J27">
        <v>0</v>
      </c>
      <c r="K27">
        <v>0</v>
      </c>
      <c r="L27">
        <v>0</v>
      </c>
      <c r="N27">
        <v>0</v>
      </c>
      <c r="Q27">
        <v>2000</v>
      </c>
      <c r="R27" t="s">
        <v>104</v>
      </c>
      <c r="S27" t="b">
        <f>IF(COUNTIF(G27,"*S*"),"#ffcc33",IF(COUNTIF(G27,"*A*"),"#FF00FF",IF(COUNTIF(G27,"*B*"),"#FF0000",IF(COUNTIF(G27,"*C*"),"#FF9900",IF(COUNTIF(G27,"*D*"),"#CC9900",IF(COUNTIF(G27,"*E*"),"#33CC33",IF(COUNTIF(G27,"*F*"),"#00FFFF",IF(COUNTIF(G27,"*G*"),"#000000"))))))))</f>
        <v>0</v>
      </c>
      <c r="T27" t="b">
        <f>IF(COUNTIF(H27,"*S*"),"#ffcc33",IF(COUNTIF(H27,"*A*"),"#FF00FF",IF(COUNTIF(H27,"*B*"),"#FF0000",IF(COUNTIF(H27,"*C*"),"#FF9900",IF(COUNTIF(H27,"*D*"),"#CC9900",IF(COUNTIF(H27,"*E*"),"#33CC33",IF(COUNTIF(H27,"*F*"),"#00FFFF",IF(COUNTIF(H27,"*G*"),"#000000"))))))))</f>
        <v>0</v>
      </c>
      <c r="X27" s="9"/>
    </row>
    <row r="34" spans="1:18" ht="14.25" thickBot="1">
      <c r="A34" s="99" t="s">
        <v>0</v>
      </c>
      <c r="B34" s="60" t="s">
        <v>39</v>
      </c>
      <c r="C34" s="60" t="s">
        <v>3</v>
      </c>
      <c r="D34" s="60" t="s">
        <v>4</v>
      </c>
      <c r="E34" s="60" t="s">
        <v>40</v>
      </c>
      <c r="F34" s="60" t="s">
        <v>41</v>
      </c>
      <c r="G34" s="60" t="s">
        <v>42</v>
      </c>
      <c r="H34" s="60" t="s">
        <v>43</v>
      </c>
      <c r="I34" s="60" t="s">
        <v>44</v>
      </c>
      <c r="J34" s="60" t="s">
        <v>45</v>
      </c>
      <c r="K34" s="60" t="s">
        <v>46</v>
      </c>
      <c r="L34" s="60" t="s">
        <v>47</v>
      </c>
      <c r="M34" s="60" t="s">
        <v>48</v>
      </c>
      <c r="N34" s="60" t="s">
        <v>49</v>
      </c>
      <c r="O34" s="60" t="s">
        <v>50</v>
      </c>
      <c r="P34" s="60" t="s">
        <v>51</v>
      </c>
      <c r="Q34" s="60" t="s">
        <v>18</v>
      </c>
      <c r="R34" s="100" t="s">
        <v>52</v>
      </c>
    </row>
    <row r="35" spans="1:18">
      <c r="A35" s="182">
        <v>10</v>
      </c>
      <c r="B35" s="84" t="s">
        <v>65</v>
      </c>
      <c r="C35" s="83" t="s">
        <v>20</v>
      </c>
      <c r="D35" s="185" t="s">
        <v>22</v>
      </c>
      <c r="E35" s="196" t="s">
        <v>190</v>
      </c>
      <c r="F35" s="194" t="s">
        <v>172</v>
      </c>
      <c r="G35" s="200" t="s">
        <v>191</v>
      </c>
      <c r="H35" s="200" t="s">
        <v>192</v>
      </c>
      <c r="I35" s="84">
        <v>3.18</v>
      </c>
      <c r="J35" s="84">
        <v>15</v>
      </c>
      <c r="K35" s="84">
        <v>8</v>
      </c>
      <c r="L35" s="84">
        <v>0</v>
      </c>
      <c r="M35" s="188">
        <v>209.33333333333334</v>
      </c>
      <c r="N35" s="84">
        <v>108</v>
      </c>
      <c r="O35" s="185">
        <v>74</v>
      </c>
      <c r="P35" s="185">
        <v>22</v>
      </c>
      <c r="Q35" s="83">
        <v>19320</v>
      </c>
      <c r="R35" s="101" t="s">
        <v>118</v>
      </c>
    </row>
    <row r="36" spans="1:18" ht="14.25" thickBot="1">
      <c r="A36" s="183"/>
      <c r="B36" s="85" t="s">
        <v>66</v>
      </c>
      <c r="C36" s="85" t="s">
        <v>64</v>
      </c>
      <c r="D36" s="186"/>
      <c r="E36" s="197"/>
      <c r="F36" s="195"/>
      <c r="G36" s="201"/>
      <c r="H36" s="201"/>
      <c r="I36" s="85">
        <v>4.1900000000000004</v>
      </c>
      <c r="J36" s="85">
        <v>145</v>
      </c>
      <c r="K36" s="85">
        <v>133</v>
      </c>
      <c r="L36" s="85">
        <v>0</v>
      </c>
      <c r="M36" s="189"/>
      <c r="N36" s="85">
        <v>1260</v>
      </c>
      <c r="O36" s="186"/>
      <c r="P36" s="186"/>
      <c r="Q36" s="87">
        <v>61640</v>
      </c>
      <c r="R36" s="102" t="s">
        <v>24</v>
      </c>
    </row>
    <row r="37" spans="1:18" ht="14.25" thickBot="1">
      <c r="A37" s="184"/>
      <c r="B37" s="86"/>
      <c r="C37" s="86"/>
      <c r="D37" s="187"/>
      <c r="E37" s="191"/>
      <c r="F37" s="192"/>
      <c r="G37" s="192"/>
      <c r="H37" s="193"/>
      <c r="I37" s="86"/>
      <c r="J37" s="86"/>
      <c r="K37" s="86"/>
      <c r="L37" s="86"/>
      <c r="M37" s="190"/>
      <c r="N37" s="86"/>
      <c r="O37" s="187"/>
      <c r="P37" s="187"/>
      <c r="Q37" s="88"/>
      <c r="R37" s="103"/>
    </row>
    <row r="38" spans="1:18">
      <c r="A38" s="182">
        <v>11</v>
      </c>
      <c r="B38" s="84" t="s">
        <v>77</v>
      </c>
      <c r="C38" s="83" t="s">
        <v>20</v>
      </c>
      <c r="D38" s="185" t="s">
        <v>22</v>
      </c>
      <c r="E38" s="196" t="s">
        <v>193</v>
      </c>
      <c r="F38" s="194" t="s">
        <v>84</v>
      </c>
      <c r="G38" s="185" t="s">
        <v>194</v>
      </c>
      <c r="H38" s="200" t="s">
        <v>144</v>
      </c>
      <c r="I38" s="84">
        <v>5.78</v>
      </c>
      <c r="J38" s="84">
        <v>10</v>
      </c>
      <c r="K38" s="84">
        <v>7</v>
      </c>
      <c r="L38" s="84">
        <v>0</v>
      </c>
      <c r="M38" s="188">
        <v>162</v>
      </c>
      <c r="N38" s="84">
        <v>121</v>
      </c>
      <c r="O38" s="185">
        <v>111</v>
      </c>
      <c r="P38" s="185">
        <v>28</v>
      </c>
      <c r="Q38" s="83">
        <v>11400</v>
      </c>
      <c r="R38" s="101" t="s">
        <v>173</v>
      </c>
    </row>
    <row r="39" spans="1:18" ht="14.25" thickBot="1">
      <c r="A39" s="183"/>
      <c r="B39" s="85" t="s">
        <v>78</v>
      </c>
      <c r="C39" s="85" t="s">
        <v>53</v>
      </c>
      <c r="D39" s="186"/>
      <c r="E39" s="197"/>
      <c r="F39" s="195"/>
      <c r="G39" s="187"/>
      <c r="H39" s="201"/>
      <c r="I39" s="85">
        <v>5.25</v>
      </c>
      <c r="J39" s="85">
        <v>163</v>
      </c>
      <c r="K39" s="85">
        <v>200</v>
      </c>
      <c r="L39" s="85">
        <v>13</v>
      </c>
      <c r="M39" s="189"/>
      <c r="N39" s="85">
        <v>2016</v>
      </c>
      <c r="O39" s="186"/>
      <c r="P39" s="186"/>
      <c r="Q39" s="87">
        <v>22600</v>
      </c>
      <c r="R39" s="102" t="s">
        <v>38</v>
      </c>
    </row>
    <row r="40" spans="1:18" ht="14.25" thickBot="1">
      <c r="A40" s="184"/>
      <c r="B40" s="86"/>
      <c r="C40" s="86"/>
      <c r="D40" s="187"/>
      <c r="E40" s="191"/>
      <c r="F40" s="192"/>
      <c r="G40" s="192"/>
      <c r="H40" s="193"/>
      <c r="I40" s="86"/>
      <c r="J40" s="86"/>
      <c r="K40" s="86"/>
      <c r="L40" s="86"/>
      <c r="M40" s="190"/>
      <c r="N40" s="86"/>
      <c r="O40" s="187"/>
      <c r="P40" s="187"/>
      <c r="Q40" s="88"/>
      <c r="R40" s="103"/>
    </row>
    <row r="41" spans="1:18">
      <c r="A41" s="182">
        <v>12</v>
      </c>
      <c r="B41" s="84" t="s">
        <v>79</v>
      </c>
      <c r="C41" s="83" t="s">
        <v>20</v>
      </c>
      <c r="D41" s="185" t="s">
        <v>22</v>
      </c>
      <c r="E41" s="196" t="s">
        <v>195</v>
      </c>
      <c r="F41" s="194" t="s">
        <v>169</v>
      </c>
      <c r="G41" s="185" t="s">
        <v>196</v>
      </c>
      <c r="H41" s="198" t="s">
        <v>197</v>
      </c>
      <c r="I41" s="84">
        <v>5.13</v>
      </c>
      <c r="J41" s="84">
        <v>7</v>
      </c>
      <c r="K41" s="84">
        <v>14</v>
      </c>
      <c r="L41" s="84">
        <v>0</v>
      </c>
      <c r="M41" s="188">
        <v>165</v>
      </c>
      <c r="N41" s="84">
        <v>91</v>
      </c>
      <c r="O41" s="185">
        <v>86</v>
      </c>
      <c r="P41" s="185">
        <v>28</v>
      </c>
      <c r="Q41" s="83">
        <v>9100</v>
      </c>
      <c r="R41" s="101" t="s">
        <v>117</v>
      </c>
    </row>
    <row r="42" spans="1:18" ht="14.25" thickBot="1">
      <c r="A42" s="183"/>
      <c r="B42" s="85" t="s">
        <v>80</v>
      </c>
      <c r="C42" s="85" t="s">
        <v>53</v>
      </c>
      <c r="D42" s="186"/>
      <c r="E42" s="197"/>
      <c r="F42" s="195"/>
      <c r="G42" s="187"/>
      <c r="H42" s="199"/>
      <c r="I42" s="85">
        <v>5.57</v>
      </c>
      <c r="J42" s="85">
        <v>50</v>
      </c>
      <c r="K42" s="85">
        <v>88</v>
      </c>
      <c r="L42" s="85">
        <v>6</v>
      </c>
      <c r="M42" s="189"/>
      <c r="N42" s="85">
        <v>538</v>
      </c>
      <c r="O42" s="186"/>
      <c r="P42" s="186"/>
      <c r="Q42" s="87">
        <v>29900</v>
      </c>
      <c r="R42" s="102" t="s">
        <v>24</v>
      </c>
    </row>
    <row r="43" spans="1:18" ht="14.25" thickBot="1">
      <c r="A43" s="184"/>
      <c r="B43" s="86"/>
      <c r="C43" s="86"/>
      <c r="D43" s="187"/>
      <c r="E43" s="191"/>
      <c r="F43" s="192"/>
      <c r="G43" s="192"/>
      <c r="H43" s="193"/>
      <c r="I43" s="86"/>
      <c r="J43" s="86"/>
      <c r="K43" s="86"/>
      <c r="L43" s="86"/>
      <c r="M43" s="190"/>
      <c r="N43" s="86"/>
      <c r="O43" s="187"/>
      <c r="P43" s="187"/>
      <c r="Q43" s="88"/>
      <c r="R43" s="103"/>
    </row>
    <row r="44" spans="1:18">
      <c r="A44" s="182">
        <v>13</v>
      </c>
      <c r="B44" s="84" t="s">
        <v>85</v>
      </c>
      <c r="C44" s="83" t="s">
        <v>26</v>
      </c>
      <c r="D44" s="185" t="s">
        <v>22</v>
      </c>
      <c r="E44" s="196" t="s">
        <v>198</v>
      </c>
      <c r="F44" s="194" t="s">
        <v>171</v>
      </c>
      <c r="G44" s="198" t="s">
        <v>138</v>
      </c>
      <c r="H44" s="198" t="s">
        <v>199</v>
      </c>
      <c r="I44" s="84">
        <v>3.52</v>
      </c>
      <c r="J44" s="84">
        <v>10</v>
      </c>
      <c r="K44" s="84">
        <v>12</v>
      </c>
      <c r="L44" s="84">
        <v>0</v>
      </c>
      <c r="M44" s="188">
        <v>181.66666666666666</v>
      </c>
      <c r="N44" s="84">
        <v>108</v>
      </c>
      <c r="O44" s="185">
        <v>81</v>
      </c>
      <c r="P44" s="185">
        <v>23</v>
      </c>
      <c r="Q44" s="83">
        <v>10610</v>
      </c>
      <c r="R44" s="101" t="s">
        <v>111</v>
      </c>
    </row>
    <row r="45" spans="1:18" ht="14.25" thickBot="1">
      <c r="A45" s="183"/>
      <c r="B45" s="85" t="s">
        <v>86</v>
      </c>
      <c r="C45" s="85" t="s">
        <v>54</v>
      </c>
      <c r="D45" s="186"/>
      <c r="E45" s="197"/>
      <c r="F45" s="195"/>
      <c r="G45" s="199"/>
      <c r="H45" s="199"/>
      <c r="I45" s="85">
        <v>5.59</v>
      </c>
      <c r="J45" s="85">
        <v>54</v>
      </c>
      <c r="K45" s="85">
        <v>76</v>
      </c>
      <c r="L45" s="85">
        <v>0</v>
      </c>
      <c r="M45" s="189"/>
      <c r="N45" s="85">
        <v>633</v>
      </c>
      <c r="O45" s="186"/>
      <c r="P45" s="186"/>
      <c r="Q45" s="87">
        <v>4320</v>
      </c>
      <c r="R45" s="102" t="s">
        <v>104</v>
      </c>
    </row>
    <row r="46" spans="1:18" ht="14.25" thickBot="1">
      <c r="A46" s="184"/>
      <c r="B46" s="86"/>
      <c r="C46" s="86"/>
      <c r="D46" s="187"/>
      <c r="E46" s="191"/>
      <c r="F46" s="192"/>
      <c r="G46" s="192"/>
      <c r="H46" s="193"/>
      <c r="I46" s="86"/>
      <c r="J46" s="86"/>
      <c r="K46" s="86"/>
      <c r="L46" s="86"/>
      <c r="M46" s="190"/>
      <c r="N46" s="86"/>
      <c r="O46" s="187"/>
      <c r="P46" s="187"/>
      <c r="Q46" s="88"/>
      <c r="R46" s="103"/>
    </row>
    <row r="47" spans="1:18">
      <c r="A47" s="182">
        <v>14</v>
      </c>
      <c r="B47" s="84" t="s">
        <v>124</v>
      </c>
      <c r="C47" s="83" t="s">
        <v>26</v>
      </c>
      <c r="D47" s="185" t="s">
        <v>22</v>
      </c>
      <c r="E47" s="185" t="s">
        <v>155</v>
      </c>
      <c r="F47" s="194" t="s">
        <v>156</v>
      </c>
      <c r="G47" s="185" t="s">
        <v>200</v>
      </c>
      <c r="H47" s="185" t="s">
        <v>201</v>
      </c>
      <c r="I47" s="84">
        <v>4.71</v>
      </c>
      <c r="J47" s="84">
        <v>10</v>
      </c>
      <c r="K47" s="84">
        <v>10</v>
      </c>
      <c r="L47" s="84">
        <v>0</v>
      </c>
      <c r="M47" s="188">
        <v>158.66666666666666</v>
      </c>
      <c r="N47" s="84">
        <v>109</v>
      </c>
      <c r="O47" s="185">
        <v>92</v>
      </c>
      <c r="P47" s="185">
        <v>24</v>
      </c>
      <c r="Q47" s="83">
        <v>5800</v>
      </c>
      <c r="R47" s="101" t="s">
        <v>152</v>
      </c>
    </row>
    <row r="48" spans="1:18" ht="14.25" thickBot="1">
      <c r="A48" s="183"/>
      <c r="B48" s="85" t="s">
        <v>125</v>
      </c>
      <c r="C48" s="85" t="s">
        <v>64</v>
      </c>
      <c r="D48" s="186"/>
      <c r="E48" s="187"/>
      <c r="F48" s="195"/>
      <c r="G48" s="187"/>
      <c r="H48" s="187"/>
      <c r="I48" s="85">
        <v>4.2300000000000004</v>
      </c>
      <c r="J48" s="85">
        <v>35</v>
      </c>
      <c r="K48" s="85">
        <v>22</v>
      </c>
      <c r="L48" s="85">
        <v>6</v>
      </c>
      <c r="M48" s="189"/>
      <c r="N48" s="85">
        <v>282</v>
      </c>
      <c r="O48" s="186"/>
      <c r="P48" s="186"/>
      <c r="Q48" s="87">
        <v>15300</v>
      </c>
      <c r="R48" s="102" t="s">
        <v>104</v>
      </c>
    </row>
    <row r="49" spans="1:18" ht="14.25" thickBot="1">
      <c r="A49" s="184"/>
      <c r="B49" s="86"/>
      <c r="C49" s="86"/>
      <c r="D49" s="187"/>
      <c r="E49" s="191"/>
      <c r="F49" s="192"/>
      <c r="G49" s="192"/>
      <c r="H49" s="193"/>
      <c r="I49" s="86"/>
      <c r="J49" s="86"/>
      <c r="K49" s="86"/>
      <c r="L49" s="86"/>
      <c r="M49" s="190"/>
      <c r="N49" s="86"/>
      <c r="O49" s="187"/>
      <c r="P49" s="187"/>
      <c r="Q49" s="88"/>
      <c r="R49" s="103"/>
    </row>
    <row r="50" spans="1:18">
      <c r="A50" s="164">
        <v>15</v>
      </c>
      <c r="B50" s="90" t="s">
        <v>67</v>
      </c>
      <c r="C50" s="89" t="s">
        <v>20</v>
      </c>
      <c r="D50" s="167" t="s">
        <v>22</v>
      </c>
      <c r="E50" s="173" t="s">
        <v>202</v>
      </c>
      <c r="F50" s="175" t="s">
        <v>175</v>
      </c>
      <c r="G50" s="177" t="s">
        <v>142</v>
      </c>
      <c r="H50" s="167" t="s">
        <v>203</v>
      </c>
      <c r="I50" s="90">
        <v>4.21</v>
      </c>
      <c r="J50" s="90">
        <v>5</v>
      </c>
      <c r="K50" s="90">
        <v>1</v>
      </c>
      <c r="L50" s="90">
        <v>4</v>
      </c>
      <c r="M50" s="170">
        <v>104.66666666666667</v>
      </c>
      <c r="N50" s="90">
        <v>85</v>
      </c>
      <c r="O50" s="167">
        <v>44</v>
      </c>
      <c r="P50" s="167">
        <v>10</v>
      </c>
      <c r="Q50" s="89">
        <v>16910</v>
      </c>
      <c r="R50" s="104" t="s">
        <v>176</v>
      </c>
    </row>
    <row r="51" spans="1:18" ht="14.25" thickBot="1">
      <c r="A51" s="165"/>
      <c r="B51" s="91" t="s">
        <v>68</v>
      </c>
      <c r="C51" s="91" t="s">
        <v>54</v>
      </c>
      <c r="D51" s="168"/>
      <c r="E51" s="174"/>
      <c r="F51" s="176"/>
      <c r="G51" s="178"/>
      <c r="H51" s="169"/>
      <c r="I51" s="91">
        <v>4.13</v>
      </c>
      <c r="J51" s="91">
        <v>67</v>
      </c>
      <c r="K51" s="91">
        <v>46</v>
      </c>
      <c r="L51" s="91">
        <v>142</v>
      </c>
      <c r="M51" s="171"/>
      <c r="N51" s="91">
        <v>811</v>
      </c>
      <c r="O51" s="168"/>
      <c r="P51" s="168"/>
      <c r="Q51" s="93">
        <v>50680</v>
      </c>
      <c r="R51" s="105" t="s">
        <v>204</v>
      </c>
    </row>
    <row r="52" spans="1:18" ht="14.25" thickBot="1">
      <c r="A52" s="166"/>
      <c r="B52" s="92"/>
      <c r="C52" s="92"/>
      <c r="D52" s="169"/>
      <c r="E52" s="179"/>
      <c r="F52" s="180"/>
      <c r="G52" s="180"/>
      <c r="H52" s="181"/>
      <c r="I52" s="92"/>
      <c r="J52" s="92"/>
      <c r="K52" s="92"/>
      <c r="L52" s="92"/>
      <c r="M52" s="172"/>
      <c r="N52" s="92"/>
      <c r="O52" s="169"/>
      <c r="P52" s="169"/>
      <c r="Q52" s="94"/>
      <c r="R52" s="106"/>
    </row>
    <row r="53" spans="1:18">
      <c r="A53" s="164">
        <v>16</v>
      </c>
      <c r="B53" s="90" t="s">
        <v>75</v>
      </c>
      <c r="C53" s="89" t="s">
        <v>26</v>
      </c>
      <c r="D53" s="167" t="s">
        <v>22</v>
      </c>
      <c r="E53" s="173" t="s">
        <v>205</v>
      </c>
      <c r="F53" s="175" t="s">
        <v>128</v>
      </c>
      <c r="G53" s="177" t="s">
        <v>206</v>
      </c>
      <c r="H53" s="167" t="s">
        <v>207</v>
      </c>
      <c r="I53" s="90">
        <v>2.65</v>
      </c>
      <c r="J53" s="90">
        <v>7</v>
      </c>
      <c r="K53" s="90">
        <v>5</v>
      </c>
      <c r="L53" s="90">
        <v>2</v>
      </c>
      <c r="M53" s="170">
        <v>139.33333333333334</v>
      </c>
      <c r="N53" s="90">
        <v>83</v>
      </c>
      <c r="O53" s="167">
        <v>62</v>
      </c>
      <c r="P53" s="167">
        <v>16</v>
      </c>
      <c r="Q53" s="89">
        <v>12200</v>
      </c>
      <c r="R53" s="104" t="s">
        <v>177</v>
      </c>
    </row>
    <row r="54" spans="1:18" ht="14.25" thickBot="1">
      <c r="A54" s="165"/>
      <c r="B54" s="91" t="s">
        <v>75</v>
      </c>
      <c r="C54" s="91" t="s">
        <v>64</v>
      </c>
      <c r="D54" s="168"/>
      <c r="E54" s="174"/>
      <c r="F54" s="176"/>
      <c r="G54" s="178"/>
      <c r="H54" s="169"/>
      <c r="I54" s="91">
        <v>4.51</v>
      </c>
      <c r="J54" s="91">
        <v>21</v>
      </c>
      <c r="K54" s="91">
        <v>39</v>
      </c>
      <c r="L54" s="91">
        <v>153</v>
      </c>
      <c r="M54" s="171"/>
      <c r="N54" s="91">
        <v>262</v>
      </c>
      <c r="O54" s="168"/>
      <c r="P54" s="168"/>
      <c r="Q54" s="93">
        <v>33600</v>
      </c>
      <c r="R54" s="105" t="s">
        <v>24</v>
      </c>
    </row>
    <row r="55" spans="1:18" ht="14.25" thickBot="1">
      <c r="A55" s="166"/>
      <c r="B55" s="92"/>
      <c r="C55" s="92"/>
      <c r="D55" s="169"/>
      <c r="E55" s="179"/>
      <c r="F55" s="180"/>
      <c r="G55" s="180"/>
      <c r="H55" s="181"/>
      <c r="I55" s="92"/>
      <c r="J55" s="92"/>
      <c r="K55" s="92"/>
      <c r="L55" s="92"/>
      <c r="M55" s="172"/>
      <c r="N55" s="92"/>
      <c r="O55" s="169"/>
      <c r="P55" s="169"/>
      <c r="Q55" s="94"/>
      <c r="R55" s="106"/>
    </row>
    <row r="56" spans="1:18">
      <c r="A56" s="164">
        <v>17</v>
      </c>
      <c r="B56" s="90" t="s">
        <v>115</v>
      </c>
      <c r="C56" s="89" t="s">
        <v>20</v>
      </c>
      <c r="D56" s="167" t="s">
        <v>22</v>
      </c>
      <c r="E56" s="173" t="s">
        <v>193</v>
      </c>
      <c r="F56" s="175" t="s">
        <v>127</v>
      </c>
      <c r="G56" s="167" t="s">
        <v>208</v>
      </c>
      <c r="H56" s="167" t="s">
        <v>200</v>
      </c>
      <c r="I56" s="90">
        <v>5.25</v>
      </c>
      <c r="J56" s="90">
        <v>7</v>
      </c>
      <c r="K56" s="90">
        <v>5</v>
      </c>
      <c r="L56" s="90">
        <v>3</v>
      </c>
      <c r="M56" s="170">
        <v>121.66666666666667</v>
      </c>
      <c r="N56" s="90">
        <v>68</v>
      </c>
      <c r="O56" s="167">
        <v>57</v>
      </c>
      <c r="P56" s="167">
        <v>21</v>
      </c>
      <c r="Q56" s="89">
        <v>7300</v>
      </c>
      <c r="R56" s="104" t="s">
        <v>163</v>
      </c>
    </row>
    <row r="57" spans="1:18" ht="14.25" thickBot="1">
      <c r="A57" s="165"/>
      <c r="B57" s="91" t="s">
        <v>116</v>
      </c>
      <c r="C57" s="91" t="s">
        <v>73</v>
      </c>
      <c r="D57" s="168"/>
      <c r="E57" s="174"/>
      <c r="F57" s="176"/>
      <c r="G57" s="169"/>
      <c r="H57" s="169"/>
      <c r="I57" s="91">
        <v>4.2</v>
      </c>
      <c r="J57" s="91">
        <v>30</v>
      </c>
      <c r="K57" s="91">
        <v>17</v>
      </c>
      <c r="L57" s="91">
        <v>20</v>
      </c>
      <c r="M57" s="171"/>
      <c r="N57" s="91">
        <v>261</v>
      </c>
      <c r="O57" s="168"/>
      <c r="P57" s="168"/>
      <c r="Q57" s="93">
        <v>23900</v>
      </c>
      <c r="R57" s="105" t="s">
        <v>24</v>
      </c>
    </row>
    <row r="58" spans="1:18" ht="14.25" thickBot="1">
      <c r="A58" s="166"/>
      <c r="B58" s="92"/>
      <c r="C58" s="92"/>
      <c r="D58" s="169"/>
      <c r="E58" s="179"/>
      <c r="F58" s="180"/>
      <c r="G58" s="180"/>
      <c r="H58" s="181"/>
      <c r="I58" s="92"/>
      <c r="J58" s="92"/>
      <c r="K58" s="92"/>
      <c r="L58" s="92"/>
      <c r="M58" s="172"/>
      <c r="N58" s="92"/>
      <c r="O58" s="169"/>
      <c r="P58" s="169"/>
      <c r="Q58" s="94"/>
      <c r="R58" s="106"/>
    </row>
    <row r="59" spans="1:18">
      <c r="A59" s="147">
        <v>18</v>
      </c>
      <c r="B59" s="96" t="s">
        <v>157</v>
      </c>
      <c r="C59" s="95" t="s">
        <v>20</v>
      </c>
      <c r="D59" s="150" t="s">
        <v>22</v>
      </c>
      <c r="E59" s="156" t="s">
        <v>190</v>
      </c>
      <c r="F59" s="158" t="s">
        <v>178</v>
      </c>
      <c r="G59" s="150" t="s">
        <v>209</v>
      </c>
      <c r="H59" s="150" t="s">
        <v>201</v>
      </c>
      <c r="I59" s="96">
        <v>6.57</v>
      </c>
      <c r="J59" s="96">
        <v>0</v>
      </c>
      <c r="K59" s="96">
        <v>4</v>
      </c>
      <c r="L59" s="96">
        <v>19</v>
      </c>
      <c r="M59" s="153">
        <v>24.666666666666668</v>
      </c>
      <c r="N59" s="96">
        <v>20</v>
      </c>
      <c r="O59" s="150">
        <v>10</v>
      </c>
      <c r="P59" s="150">
        <v>6</v>
      </c>
      <c r="Q59" s="95">
        <v>5200</v>
      </c>
      <c r="R59" s="107" t="s">
        <v>123</v>
      </c>
    </row>
    <row r="60" spans="1:18" ht="14.25" thickBot="1">
      <c r="A60" s="148"/>
      <c r="B60" s="97" t="s">
        <v>158</v>
      </c>
      <c r="C60" s="97" t="s">
        <v>73</v>
      </c>
      <c r="D60" s="151"/>
      <c r="E60" s="157"/>
      <c r="F60" s="159"/>
      <c r="G60" s="160"/>
      <c r="H60" s="160"/>
      <c r="I60" s="97">
        <v>4.71</v>
      </c>
      <c r="J60" s="97">
        <v>1</v>
      </c>
      <c r="K60" s="97">
        <v>10</v>
      </c>
      <c r="L60" s="97">
        <v>53</v>
      </c>
      <c r="M60" s="154"/>
      <c r="N60" s="97">
        <v>46</v>
      </c>
      <c r="O60" s="151"/>
      <c r="P60" s="151"/>
      <c r="Q60" s="98">
        <v>19000</v>
      </c>
      <c r="R60" s="108" t="s">
        <v>38</v>
      </c>
    </row>
    <row r="61" spans="1:18">
      <c r="A61" s="149"/>
      <c r="B61" s="109"/>
      <c r="C61" s="109"/>
      <c r="D61" s="152"/>
      <c r="E61" s="161"/>
      <c r="F61" s="162"/>
      <c r="G61" s="162"/>
      <c r="H61" s="163"/>
      <c r="I61" s="109"/>
      <c r="J61" s="109"/>
      <c r="K61" s="109"/>
      <c r="L61" s="109"/>
      <c r="M61" s="155"/>
      <c r="N61" s="109"/>
      <c r="O61" s="152"/>
      <c r="P61" s="152"/>
      <c r="Q61" s="110"/>
      <c r="R61" s="111"/>
    </row>
  </sheetData>
  <mergeCells count="90">
    <mergeCell ref="A38:A40"/>
    <mergeCell ref="D38:D40"/>
    <mergeCell ref="M38:M40"/>
    <mergeCell ref="O38:O40"/>
    <mergeCell ref="P38:P40"/>
    <mergeCell ref="E40:H40"/>
    <mergeCell ref="E38:E39"/>
    <mergeCell ref="F38:F39"/>
    <mergeCell ref="G38:G39"/>
    <mergeCell ref="H38:H39"/>
    <mergeCell ref="A35:A37"/>
    <mergeCell ref="D35:D37"/>
    <mergeCell ref="M35:M37"/>
    <mergeCell ref="O35:O37"/>
    <mergeCell ref="P35:P37"/>
    <mergeCell ref="E35:E36"/>
    <mergeCell ref="F35:F36"/>
    <mergeCell ref="G35:G36"/>
    <mergeCell ref="H35:H36"/>
    <mergeCell ref="E37:H37"/>
    <mergeCell ref="A44:A46"/>
    <mergeCell ref="D44:D46"/>
    <mergeCell ref="M44:M46"/>
    <mergeCell ref="O44:O46"/>
    <mergeCell ref="P44:P46"/>
    <mergeCell ref="E44:E45"/>
    <mergeCell ref="F44:F45"/>
    <mergeCell ref="G44:G45"/>
    <mergeCell ref="H44:H45"/>
    <mergeCell ref="E46:H46"/>
    <mergeCell ref="A41:A43"/>
    <mergeCell ref="D41:D43"/>
    <mergeCell ref="M41:M43"/>
    <mergeCell ref="O41:O43"/>
    <mergeCell ref="P41:P43"/>
    <mergeCell ref="E41:E42"/>
    <mergeCell ref="F41:F42"/>
    <mergeCell ref="G41:G42"/>
    <mergeCell ref="H41:H42"/>
    <mergeCell ref="E43:H43"/>
    <mergeCell ref="A50:A52"/>
    <mergeCell ref="D50:D52"/>
    <mergeCell ref="M50:M52"/>
    <mergeCell ref="O50:O52"/>
    <mergeCell ref="P50:P52"/>
    <mergeCell ref="E50:E51"/>
    <mergeCell ref="F50:F51"/>
    <mergeCell ref="G50:G51"/>
    <mergeCell ref="H50:H51"/>
    <mergeCell ref="E52:H52"/>
    <mergeCell ref="A47:A49"/>
    <mergeCell ref="D47:D49"/>
    <mergeCell ref="M47:M49"/>
    <mergeCell ref="O47:O49"/>
    <mergeCell ref="P47:P49"/>
    <mergeCell ref="E49:H49"/>
    <mergeCell ref="E47:E48"/>
    <mergeCell ref="F47:F48"/>
    <mergeCell ref="G47:G48"/>
    <mergeCell ref="H47:H48"/>
    <mergeCell ref="A56:A58"/>
    <mergeCell ref="D56:D58"/>
    <mergeCell ref="M56:M58"/>
    <mergeCell ref="O56:O58"/>
    <mergeCell ref="P56:P58"/>
    <mergeCell ref="E58:H58"/>
    <mergeCell ref="E56:E57"/>
    <mergeCell ref="F56:F57"/>
    <mergeCell ref="G56:G57"/>
    <mergeCell ref="H56:H57"/>
    <mergeCell ref="A53:A55"/>
    <mergeCell ref="D53:D55"/>
    <mergeCell ref="M53:M55"/>
    <mergeCell ref="O53:O55"/>
    <mergeCell ref="P53:P55"/>
    <mergeCell ref="E53:E54"/>
    <mergeCell ref="F53:F54"/>
    <mergeCell ref="G53:G54"/>
    <mergeCell ref="H53:H54"/>
    <mergeCell ref="E55:H55"/>
    <mergeCell ref="A59:A61"/>
    <mergeCell ref="D59:D61"/>
    <mergeCell ref="M59:M61"/>
    <mergeCell ref="O59:O61"/>
    <mergeCell ref="P59:P61"/>
    <mergeCell ref="E59:E60"/>
    <mergeCell ref="F59:F60"/>
    <mergeCell ref="G59:G60"/>
    <mergeCell ref="H59:H60"/>
    <mergeCell ref="E61:H61"/>
  </mergeCells>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election activeCell="E15" sqref="E15"/>
    </sheetView>
  </sheetViews>
  <sheetFormatPr defaultRowHeight="13.5"/>
  <sheetData>
    <row r="1" spans="1:1">
      <c r="A1" t="str">
        <f>"|BGCOLOR(#FF88FF):CENTER:先|CENTER:&amp;image("&amp;投手!W2&amp;",width=150,height=150)|CENTER:&amp;bold(){"&amp;投手!B2&amp;"}&amp;br()（"&amp;投手!B3&amp;"）|CENTER:"&amp;投手!R2&amp;"|BGCOLOR(#c0ffff):CENTER:球速|&gt;|BGCOLOR(#c0ffff):CENTER:変化球|BGCOLOR(#c0ffff):CENTER:制　球|BGCOLOR(#c0ffff):CENTER: ｽ ﾀ ﾐ ﾅ |"</f>
        <v>|BGCOLOR(#FF88FF):CENTER:先|CENTER:&amp;image(http://i.imgur.com/9JEJtrm.jpg,width=150,height=150)|CENTER:&amp;bold(){佐藤}&amp;br()（ワンポ）|CENTER:16年目 37歳|BGCOLOR(#c0ffff):CENTER:球速|&gt;|BGCOLOR(#c0ffff):CENTER:変化球|BGCOLOR(#c0ffff):CENTER:制　球|BGCOLOR(#c0ffff):CENTER: ｽ ﾀ ﾐ ﾅ |</v>
      </c>
    </row>
    <row r="2" spans="1:1">
      <c r="A2" t="str">
        <f>"|~|~|~|CENTER:"&amp;投手!Q2&amp;"万|COLOR(#000000):CENTER:&amp;bold()"&amp;投手!E2&amp;"|&gt;|COLOR(#000000):CENTER:&amp;bold()"&amp;投手!F2&amp;"|COLOR("&amp; 投手!S2 &amp;"):CENTER:&amp;bold(){"&amp;投手!G2&amp;"}|COLOR("&amp; 投手!T2 &amp;"):CENTER:&amp;bold(){"&amp;投手!H2&amp;"}|"</f>
        <v>|~|~|~|CENTER:22520万|COLOR(#000000):CENTER:&amp;bold()146km|&gt;|COLOR(#000000):CENTER:&amp;bold()カーブ3 スライダー3 フォーク3 シンカー3 シュート2|COLOR(#FF00FF):CENTER:&amp;bold(){A 232}|COLOR(#FF0000):CENTER:&amp;bold(){B 226}|</v>
      </c>
    </row>
    <row r="3" spans="1:1">
      <c r="A3" t="str">
        <f>"|~|~|&gt;|【昨季】"&amp;TEXT(投手!X2,"0.00")&amp;"　"&amp;投手!Y2&amp;"勝 "&amp;投手!Z2&amp;"敗 "&amp;投手!AA2&amp;"S&amp;br()【通算】"&amp;TEXT(投手!I3,"0.00")&amp;" "&amp; 投手!J3 &amp;"勝"&amp; 投手!K3 &amp;"敗"&amp;投手!L3&amp;"S "&amp;投手!N3 &amp;"奪三振|&gt;|&gt;|&gt;|&gt;|CENTER: "&amp;投手!V2&amp;" |"</f>
        <v>|~|~|&gt;|【昨季】2.40　14勝 10敗 0S&amp;br()【通算】3.98 169勝153敗0S 1483奪三振|&gt;|&gt;|&gt;|&gt;|CENTER: 打たれ強い　威圧感　安定感　ムラッ気　剛球 |</v>
      </c>
    </row>
    <row r="4" spans="1:1">
      <c r="A4" t="str">
        <f>"|~|~|&gt;|&gt;|&gt;|&gt;|&gt;|&gt;|"&amp;投手!U2&amp;"&amp;br()|"</f>
        <v>|~|~|&gt;|&gt;|&gt;|&gt;|&gt;|&gt;|五種の変化球を巧みに操る技巧派投手。&amp;br()一時は「門倉では？」もしくは「門倉ですらない」と言われていたがそれは完全なる過去。&amp;br()昨季は最優秀防御率とはならなかったものの先発投手としては最高の防御率を叩きだした。今季は剛球を獲得、さらなる飛躍を期待したい。&amp;br()|</v>
      </c>
    </row>
    <row r="5" spans="1:1">
      <c r="A5" t="str">
        <f>"|BGCOLOR(#FF88FF):CENTER:先|CENTER:&amp;image("&amp;投手!W5&amp;",width=150,height=150)|CENTER:&amp;bold(){"&amp;投手!B5&amp;"}&amp;br()（"&amp;投手!B6&amp;"）|CENTER:"&amp;投手!R5&amp;"|BGCOLOR(#c0ffff):CENTER:球速|&gt;|BGCOLOR(#c0ffff):CENTER:変化球|BGCOLOR(#c0ffff):CENTER:制　球|BGCOLOR(#c0ffff):CENTER: ｽ ﾀ ﾐ ﾅ |"</f>
        <v>|BGCOLOR(#FF88FF):CENTER:先|CENTER:&amp;image(http://i.imgur.com/9JEJtrm.jpg,width=150,height=150)|CENTER:&amp;bold(){土井昌弘}&amp;br()（名無し）|CENTER:2年目 19歳|BGCOLOR(#c0ffff):CENTER:球速|&gt;|BGCOLOR(#c0ffff):CENTER:変化球|BGCOLOR(#c0ffff):CENTER:制　球|BGCOLOR(#c0ffff):CENTER: ｽ ﾀ ﾐ ﾅ |</v>
      </c>
    </row>
    <row r="6" spans="1:1">
      <c r="A6" t="str">
        <f>"|~|~|~|CENTER:"&amp;投手!Q5&amp;"万|COLOR(#000000):CENTER:&amp;bold()"&amp;投手!E5&amp;"|&gt;|COLOR(#000000):CENTER:&amp;bold()"&amp;投手!F5&amp;"|COLOR("&amp; 投手!S5 &amp;"):CENTER:&amp;bold(){"&amp;投手!G5&amp;"}|COLOR("&amp; 投手!T5 &amp;"):CENTER:&amp;bold(){"&amp;投手!H5&amp;"}|"</f>
        <v>|~|~|~|CENTER:2400万|COLOR(#000000):CENTER:&amp;bold()146km|&gt;|COLOR(#000000):CENTER:&amp;bold()カーブ3 スライダー2|COLOR(#FF9900):CENTER:&amp;bold(){C 183}|COLOR(#FF9900):CENTER:&amp;bold(){C 204}|</v>
      </c>
    </row>
    <row r="7" spans="1:1">
      <c r="A7" t="str">
        <f>"|~|~|&gt;|【昨季】"&amp;TEXT(投手!X5,"0.00")&amp;"　"&amp;投手!Y5&amp;"勝 "&amp;投手!Z5&amp;"敗 "&amp;投手!AA5&amp;"S&amp;br()【通算】"&amp;TEXT(投手!I6,"0.00")&amp;" "&amp; 投手!J6 &amp;"勝"&amp; 投手!K6 &amp;"敗"&amp;投手!L6&amp;"S "&amp;投手!N6 &amp;"奪三振|&gt;|&gt;|&gt;|&gt;|CENTER: "&amp;投手!V5&amp;" |"</f>
        <v>|~|~|&gt;|【昨季】3.73　7勝 6敗 4S&amp;br()【通算】3.73 7勝6敗4S 59奪三振|&gt;|&gt;|&gt;|&gt;|CENTER: ピンチ×　安定感 |</v>
      </c>
    </row>
    <row r="8" spans="1:1">
      <c r="A8" t="str">
        <f>"|~|~|&gt;|&gt;|&gt;|&gt;|&gt;|&gt;|"&amp;投手!U5&amp;"&amp;br()|"</f>
        <v>|~|~|&gt;|&gt;|&gt;|&gt;|&gt;|&gt;|コメント&amp;br()|</v>
      </c>
    </row>
    <row r="9" spans="1:1">
      <c r="A9" t="str">
        <f>"|BGCOLOR(#FF88FF):CENTER:先|CENTER:&amp;image("&amp;投手!W8&amp;",width=150,height=150)|CENTER:&amp;bold(){"&amp;投手!B8&amp;"}&amp;br()（"&amp;投手!B9&amp;"）|CENTER:"&amp;投手!R8&amp;"|BGCOLOR(#c0ffff):CENTER:球速|&gt;|BGCOLOR(#c0ffff):CENTER:変化球|BGCOLOR(#c0ffff):CENTER:制　球|BGCOLOR(#c0ffff):CENTER: ｽ ﾀ ﾐ ﾅ |"</f>
        <v>|BGCOLOR(#FF88FF):CENTER:先|CENTER:&amp;image(http://anpanman.jp/sekai/friends/images/batako.gif,width=150,height=150)|CENTER:&amp;bold(){パン投げ女畑子}&amp;br()（アンパン）|CENTER:11年目 32歳|BGCOLOR(#c0ffff):CENTER:球速|&gt;|BGCOLOR(#c0ffff):CENTER:変化球|BGCOLOR(#c0ffff):CENTER:制　球|BGCOLOR(#c0ffff):CENTER: ｽ ﾀ ﾐ ﾅ |</v>
      </c>
    </row>
    <row r="10" spans="1:1">
      <c r="A10" t="str">
        <f>"|~|~|~|CENTER:"&amp;投手!Q8&amp;"万|COLOR(#000000):CENTER:&amp;bold()"&amp;投手!E8&amp;"|&gt;|COLOR(#000000):CENTER:&amp;bold()"&amp;投手!F8&amp;"|COLOR("&amp; 投手!S8 &amp;"):CENTER:&amp;bold(){"&amp;投手!G8&amp;"}|COLOR("&amp; 投手!T8 &amp;"):CENTER:&amp;bold(){"&amp;投手!H8&amp;"}|"</f>
        <v>|~|~|~|CENTER:12500万|COLOR(#000000):CENTER:&amp;bold()157km|&gt;|COLOR(#000000):CENTER:&amp;bold()スライダー4 フォーク2|COLOR(#FF9900):CENTER:&amp;bold(){C 198}|COLOR(#FF0000):CENTER:&amp;bold(){B 226}|</v>
      </c>
    </row>
    <row r="11" spans="1:1">
      <c r="A11" t="str">
        <f>"|~|~|&gt;|【昨季】"&amp;TEXT(投手!X8,"0.00")&amp;"　"&amp;投手!Y8&amp;"勝 "&amp;投手!Z8&amp;"敗 "&amp;投手!AA8&amp;"S&amp;br()【通算】"&amp;TEXT(投手!I9,"0.00")&amp;" "&amp; 投手!J9 &amp;"勝"&amp; 投手!K9 &amp;"敗"&amp;投手!L9&amp;"S "&amp;投手!N9 &amp;"奪三振|&gt;|&gt;|&gt;|&gt;|CENTER: "&amp;投手!V8&amp;" |"</f>
        <v>|~|~|&gt;|【昨季】3.89　12勝 6敗 0S&amp;br()【通算】5.13 71勝97敗6S 742奪三振|&gt;|&gt;|&gt;|&gt;|CENTER: 勝ち運　逃げ球 |</v>
      </c>
    </row>
    <row r="12" spans="1:1">
      <c r="A12" t="str">
        <f>"|~|~|&gt;|&gt;|&gt;|&gt;|&gt;|&gt;|"&amp;投手!U8&amp;"&amp;br()|"</f>
        <v>|~|~|&gt;|&gt;|&gt;|&gt;|&gt;|&gt;|17期オフにドラフト外入団。公式によると料理や裁縫が得意らしいが野球も得意なようだ。&amp;br()防御率は3.89で12勝6敗を記録、二年連続で6つの勝ち越しと勝ち運を見せつけた。&amp;br()|</v>
      </c>
    </row>
    <row r="13" spans="1:1">
      <c r="A13" t="str">
        <f>"|BGCOLOR(#FF88FF):CENTER:先|CENTER:&amp;image("&amp;投手!W11&amp;",width=150,height=150)|CENTER:&amp;bold(){"&amp;投手!B11&amp;"}&amp;br()（"&amp;投手!B12&amp;"）|CENTER:"&amp;投手!R11&amp;"|BGCOLOR(#c0ffff):CENTER:球速|&gt;|BGCOLOR(#c0ffff):CENTER:変化球|BGCOLOR(#c0ffff):CENTER:制　球|BGCOLOR(#c0ffff):CENTER: ｽ ﾀ ﾐ ﾅ |"</f>
        <v>|BGCOLOR(#FF88FF):CENTER:先|CENTER:&amp;image(jose06.png,width=150,height=150)|CENTER:&amp;bold(){ホセ}&amp;br()（メンドーサ）|CENTER:10年目 31歳|BGCOLOR(#c0ffff):CENTER:球速|&gt;|BGCOLOR(#c0ffff):CENTER:変化球|BGCOLOR(#c0ffff):CENTER:制　球|BGCOLOR(#c0ffff):CENTER: ｽ ﾀ ﾐ ﾅ |</v>
      </c>
    </row>
    <row r="14" spans="1:1">
      <c r="A14" t="str">
        <f>"|~|~|~|CENTER:"&amp;投手!Q11&amp;"万|COLOR(#000000):CENTER:&amp;bold()"&amp;投手!E11&amp;"|&gt;|COLOR(#000000):CENTER:&amp;bold()"&amp;投手!F11&amp;"|COLOR("&amp; 投手!S11 &amp;"):CENTER:&amp;bold(){"&amp;投手!G11&amp;"}|COLOR("&amp; 投手!T11 &amp;"):CENTER:&amp;bold(){"&amp;投手!H11&amp;"}|"</f>
        <v>|~|~|~|CENTER:17720万|COLOR(#000000):CENTER:&amp;bold()155km|&gt;|COLOR(#000000):CENTER:&amp;bold()ナックル3 スクリュー6|COLOR(#FF0000):CENTER:&amp;bold(){B 224}|COLOR(#FF00FF):CENTER:&amp;bold(){A 234}|</v>
      </c>
    </row>
    <row r="15" spans="1:1">
      <c r="A15" t="str">
        <f>"|~|~|&gt;|【昨季】"&amp;TEXT(投手!X11,"0.00")&amp;"　"&amp;投手!Y11&amp;"勝 "&amp;投手!Z11&amp;"敗 "&amp;投手!AA11&amp;"S&amp;br()【通算】"&amp;TEXT(投手!I12,"0.00")&amp;" "&amp; 投手!J12 &amp;"勝"&amp; 投手!K12 &amp;"敗"&amp;投手!L12&amp;"S　"&amp;投手!N12 &amp;"奪三振|&gt;|&gt;|&gt;|&gt;|CENTER: "&amp;投手!V11&amp;" |"</f>
        <v>|~|~|&gt;|【昨季】4.36　9勝 10敗 0S&amp;br()【通算】5.12 75勝92敗0S　883奪三振|&gt;|&gt;|&gt;|&gt;|CENTER: クイック○　威圧感 |</v>
      </c>
    </row>
    <row r="16" spans="1:1">
      <c r="A16" t="str">
        <f>"|~|~|&gt;|&gt;|&gt;|&gt;|&gt;|&gt;|"&amp;投手!U11&amp;"&amp;br()|"</f>
        <v>|~|~|&gt;|&gt;|&gt;|&gt;|&gt;|&gt;|18期オフにドラフトで入団。ストレートと&amp;s(){コーク}スクリューが持ち味で、今まで幾度となく選手生命を奪ってきた。&amp;br()昨季は9勝10敗と負け越してしまった。優勝を逃した悔しさからかオフには4年契約を結び、西武での優勝を狙うことを決意したようだ。&amp;br()変化球は「フォークスクリュー」の二球種だ。ヒーローインタビューでの合言葉は「イエローシープ！」&amp;br()|</v>
      </c>
    </row>
    <row r="17" spans="1:1">
      <c r="A17" t="str">
        <f>"|BGCOLOR(#FF88FF):CENTER:先|CENTER:&amp;image("&amp;投手!W14&amp;",width=150,height=150)|CENTER:&amp;bold(){"&amp;投手!B14&amp;"}&amp;br()（"&amp;投手!B15&amp;"）|CENTER:"&amp;投手!R14&amp;"|BGCOLOR(#c0ffff):CENTER:球速|&gt;|BGCOLOR(#c0ffff):CENTER:変化球|BGCOLOR(#c0ffff):CENTER:制　球|BGCOLOR(#c0ffff):CENTER: ｽ ﾀ ﾐ ﾅ |"</f>
        <v>|BGCOLOR(#FF88FF):CENTER:先|CENTER:&amp;image(http://i.imgur.com/9JEJtrm.jpg,width=150,height=150)|CENTER:&amp;bold(){（´・ω・｀）}&amp;br()（バッピ）|CENTER:5年目 26歳|BGCOLOR(#c0ffff):CENTER:球速|&gt;|BGCOLOR(#c0ffff):CENTER:変化球|BGCOLOR(#c0ffff):CENTER:制　球|BGCOLOR(#c0ffff):CENTER: ｽ ﾀ ﾐ ﾅ |</v>
      </c>
    </row>
    <row r="18" spans="1:1">
      <c r="A18" t="str">
        <f>"|~|~|~|CENTER:"&amp;投手!Q14&amp;"万|COLOR(#000000):CENTER:&amp;bold()"&amp;投手!E14&amp;"|&gt;|COLOR(#000000):CENTER:&amp;bold()"&amp;投手!F14&amp;"|COLOR("&amp; 投手!S14 &amp;"):CENTER:&amp;bold(){"&amp;投手!G14&amp;"}|COLOR("&amp; 投手!T14 &amp;"):CENTER:&amp;bold(){"&amp;投手!H14&amp;"}|"</f>
        <v>|~|~|~|CENTER:10700万|COLOR(#000000):CENTER:&amp;bold()153km|&gt;|COLOR(#000000):CENTER:&amp;bold()パーム6|COLOR(#FF0000):CENTER:&amp;bold(){B 216}|COLOR(#FF0000):CENTER:&amp;bold(){B 216}|</v>
      </c>
    </row>
    <row r="19" spans="1:1">
      <c r="A19" t="str">
        <f>"|~|~|&gt;|【昨季】"&amp;TEXT(投手!X14,"0.00")&amp;"　"&amp;投手!Y14&amp;"勝 "&amp;投手!Z14&amp;"敗 "&amp;投手!AA14&amp;"S&amp;br()【通算】"&amp;TEXT(投手!I15,"0.00")&amp;" "&amp; 投手!J15 &amp;"勝"&amp; 投手!K15 &amp;"敗"&amp;投手!L15&amp;"S　"&amp;投手!N15 &amp;"奪三振|&gt;|&gt;|&gt;|&gt;|CENTER: "&amp;投手!V14&amp;" |"</f>
        <v>|~|~|&gt;|【昨季】5.74　1勝 5敗 24S&amp;br()【通算】4.17 3勝18敗114S　94奪三振|&gt;|&gt;|&gt;|&gt;|CENTER: クイック×　安定感　威圧感 |</v>
      </c>
    </row>
    <row r="20" spans="1:1">
      <c r="A20" t="str">
        <f>"|~|~|&gt;|&gt;|&gt;|&gt;|&gt;|&gt;|"&amp;投手!U14&amp;"&amp;br()|"</f>
        <v>|~|~|&gt;|&gt;|&gt;|&gt;|&gt;|&gt;|23期ドラフト入団。バッピで鍛えたコントロール、スタミナ、安定感が武器。&amp;br()しかしバッピなだけあって、ランナーを背負うことには慣れていないようだ。&amp;br()昨季は26期とは打って変わって不振に陥った。&amp;br()|</v>
      </c>
    </row>
    <row r="21" spans="1:1">
      <c r="A21" t="str">
        <f>"|BGCOLOR(#FF88FF):CENTER:中|CENTER:&amp;image("&amp;投手!W17&amp;",width=150,height=150)|CENTER:&amp;bold(){"&amp;投手!B17&amp;"}&amp;br()（"&amp;投手!B18&amp;"）|CENTER:"&amp;投手!R17&amp;"|BGCOLOR(#c0ffff):CENTER:球速|&gt;|BGCOLOR(#c0ffff):CENTER:変化球|BGCOLOR(#c0ffff):CENTER:制　球|BGCOLOR(#c0ffff):CENTER: ｽ ﾀ ﾐ ﾅ |"</f>
        <v>|BGCOLOR(#FF88FF):CENTER:中|CENTER:&amp;image(イオバルディ.png,width=150,height=150)|CENTER:&amp;bold(){EOバルディ}&amp;br()（アーイ）|CENTER:17年目 39歳|BGCOLOR(#c0ffff):CENTER:球速|&gt;|BGCOLOR(#c0ffff):CENTER:変化球|BGCOLOR(#c0ffff):CENTER:制　球|BGCOLOR(#c0ffff):CENTER: ｽ ﾀ ﾐ ﾅ |</v>
      </c>
    </row>
    <row r="22" spans="1:1">
      <c r="A22" t="str">
        <f>"|~|~|~|CENTER:"&amp;投手!Q17&amp;"万|COLOR(#000000):CENTER:&amp;bold()"&amp;投手!E17&amp;"|&gt;|COLOR(#000000):CENTER:&amp;bold()"&amp;投手!F17&amp;"|COLOR("&amp; 投手!S17 &amp;"):CENTER:&amp;bold(){"&amp;投手!G17&amp;"}|COLOR("&amp; 投手!T17 &amp;"):CENTER:&amp;bold(){"&amp;投手!H17&amp;"}|"</f>
        <v>|~|~|~|CENTER:18820万|COLOR(#000000):CENTER:&amp;bold()154km|&gt;|COLOR(#000000):CENTER:&amp;bold()Ｈスライダー4 ＳＦＦ5|COLOR(#FF0000):CENTER:&amp;bold(){B 211}|COLOR(#33CC33):CENTER:&amp;bold(){E 147}|</v>
      </c>
    </row>
    <row r="23" spans="1:1">
      <c r="A23" t="str">
        <f>"|~|~|&gt;|【昨季】"&amp;TEXT(投手!X17,"0.00")&amp;"　"&amp;投手!Y17&amp;"勝 "&amp;投手!Z17&amp;"敗 "&amp;投手!AA17&amp;"S&amp;br()【通算】"&amp;TEXT(投手!I18,"0.00")&amp;" "&amp; 投手!J18 &amp;"勝"&amp; 投手!K18 &amp;"敗"&amp;投手!L18&amp;"S　"&amp;投手!N18 &amp;"奪三振|&gt;|&gt;|&gt;|&gt;|CENTER: "&amp;投手!V17&amp;" |"</f>
        <v>|~|~|&gt;|【昨季】2.89　9勝 6敗 2S&amp;br()【通算】4.05 84勝56敗146S　956奪三振|&gt;|&gt;|&gt;|&gt;|CENTER: 逃げ球　キレ○　ノビ○　鉄腕 |</v>
      </c>
    </row>
    <row r="24" spans="1:1">
      <c r="A24" t="str">
        <f>"|~|~|&gt;|&gt;|&gt;|&gt;|&gt;|&gt;|"&amp;投手!U17&amp;"&amp;br()|"</f>
        <v>|~|~|&gt;|&gt;|&gt;|&gt;|&gt;|&gt;|オフには骨を埋めるとして4年契約を結んだ。&amp;br()鉄腕を獲得、良い晩年を過ごせるか。&amp;br()|</v>
      </c>
    </row>
    <row r="25" spans="1:1">
      <c r="A25" t="str">
        <f>"|BGCOLOR(#FF88FF):CENTER:中|CENTER:&amp;image("&amp;投手!W20&amp;",width=150,height=150)|CENTER:&amp;bold(){"&amp;投手!B20&amp;"}&amp;br()（"&amp;投手!B21&amp;"）|CENTER:"&amp;投手!R20&amp;"|BGCOLOR(#c0ffff):CENTER:球速|&gt;|BGCOLOR(#c0ffff):CENTER:変化球|BGCOLOR(#c0ffff):CENTER:制　球|BGCOLOR(#c0ffff):CENTER: ｽ ﾀ ﾐ ﾅ |"</f>
        <v>|BGCOLOR(#FF88FF):CENTER:中|CENTER:&amp;image(http://i.imgur.com/pLtca57.jpg,width=150,height=150)|CENTER:&amp;bold(){ダイバクフ}&amp;br()（ダイバクフ）|CENTER:12年目 35歳|BGCOLOR(#c0ffff):CENTER:球速|&gt;|BGCOLOR(#c0ffff):CENTER:変化球|BGCOLOR(#c0ffff):CENTER:制　球|BGCOLOR(#c0ffff):CENTER: ｽ ﾀ ﾐ ﾅ |</v>
      </c>
    </row>
    <row r="26" spans="1:1">
      <c r="A26" t="str">
        <f>"|~|~|~|CENTER:"&amp;投手!Q20&amp;"万|COLOR(#000000):CENTER:&amp;bold()"&amp;投手!E20&amp;"|&gt;|COLOR(#000000):CENTER:&amp;bold()"&amp;投手!F20&amp;"|COLOR("&amp; 投手!S20 &amp;"):CENTER:&amp;bold(){"&amp;投手!G20&amp;"}|COLOR("&amp; 投手!T20 &amp;"):CENTER:&amp;bold(){"&amp;投手!H20&amp;"}|"</f>
        <v>|~|~|~|CENTER:14600万|COLOR(#000000):CENTER:&amp;bold()154km|&gt;|COLOR(#000000):CENTER:&amp;bold()スライダー5 パーム5 シュート4|COLOR(#FF0000):CENTER:&amp;bold(){B 216}|COLOR(#CC9900):CENTER:&amp;bold(){D 168}|</v>
      </c>
    </row>
    <row r="27" spans="1:1">
      <c r="A27" t="str">
        <f>"|~|~|&gt;|【昨季】"&amp;TEXT(投手!X20,"0.00")&amp;"　"&amp;投手!Y20&amp;"勝 "&amp;投手!Z20&amp;"敗 "&amp;投手!AA20&amp;"S&amp;br()【通算】"&amp;TEXT(投手!I21,"0.00")&amp;" "&amp; 投手!J21 &amp;"勝"&amp; 投手!K21 &amp;"敗"&amp;投手!L21&amp;"S　"&amp;投手!N21 &amp;"奪三振|&gt;|&gt;|&gt;|&gt;|CENTER: "&amp;投手!V20&amp;" |"</f>
        <v>|~|~|&gt;|【昨季】2.83　4勝 3敗 3S&amp;br()【通算】3.99 36勝49敗158S　410奪三振|&gt;|&gt;|&gt;|&gt;|CENTER: 逃げ球　威圧感　安定感 |</v>
      </c>
    </row>
    <row r="28" spans="1:1">
      <c r="A28" t="str">
        <f>"|~|~|&gt;|&gt;|&gt;|&gt;|&gt;|&gt;|"&amp;投手!U20&amp;"&amp;br()|"</f>
        <v>|~|~|&gt;|&gt;|&gt;|&gt;|&gt;|&gt;|16期ドラフトで西武に加入した期待の新人。ダイバクフとは違いスタミナがあるタイプではない。&amp;br()昨季に続いて好投を続けた。大爆破していたことはもう過去のこと。&amp;br()|</v>
      </c>
    </row>
    <row r="29" spans="1:1">
      <c r="A29" t="str">
        <f>"|BGCOLOR(#FF88FF):CENTER:中|CENTER:&amp;image("&amp;投手!W23&amp;",width=150,height=150)|CENTER:&amp;bold(){"&amp;投手!B23&amp;"}&amp;br()（"&amp;投手!B24&amp;"）|CENTER:"&amp;投手!R23&amp;"|BGCOLOR(#c0ffff):CENTER:球速|&gt;|BGCOLOR(#c0ffff):CENTER:変化球|BGCOLOR(#c0ffff):CENTER:制　球|BGCOLOR(#c0ffff):CENTER: ｽ ﾀ ﾐ ﾅ |"</f>
        <v>|BGCOLOR(#FF88FF):CENTER:中|CENTER:&amp;image(http://i.imgur.com/9JEJtrm.jpg,width=150,height=150)|CENTER:&amp;bold(){中舘一朗}&amp;br()（名無し）|CENTER:1年目 18歳|BGCOLOR(#c0ffff):CENTER:球速|&gt;|BGCOLOR(#c0ffff):CENTER:変化球|BGCOLOR(#c0ffff):CENTER:制　球|BGCOLOR(#c0ffff):CENTER: ｽ ﾀ ﾐ ﾅ |</v>
      </c>
    </row>
    <row r="30" spans="1:1">
      <c r="A30" t="str">
        <f>"|~|~|~|CENTER:"&amp;投手!Q23&amp;"万|COLOR(#000000):CENTER:&amp;bold()"&amp;投手!E23&amp;"|&gt;|COLOR(#000000):CENTER:&amp;bold()"&amp;投手!F23&amp;"|COLOR("&amp; 投手!S23 &amp;"):CENTER:&amp;bold(){"&amp;投手!G23&amp;"}|COLOR("&amp; 投手!T23 &amp;"):CENTER:&amp;bold(){"&amp;投手!H23&amp;"}|"</f>
        <v>|~|~|~|CENTER:1000万|COLOR(#000000):CENTER:&amp;bold()144km|&gt;|COLOR(#000000):CENTER:&amp;bold()フォーク5|COLOR(#CC9900):CENTER:&amp;bold(){D 170}|COLOR(#FF9900):CENTER:&amp;bold(){C 181}|</v>
      </c>
    </row>
    <row r="31" spans="1:1">
      <c r="A31" t="str">
        <f>"|~|~|&gt;|【昨季】"&amp;TEXT(投手!X23,"0.00")&amp;"　"&amp;投手!Y23&amp;"勝 "&amp;投手!Z23&amp;"敗 "&amp;投手!AA23&amp;"S&amp;br()【通算】"&amp;TEXT(投手!I24,"0.00")&amp;" "&amp; 投手!J24 &amp;"勝"&amp; 投手!K24 &amp;"敗"&amp;投手!L24&amp;"S　"&amp;投手!N24 &amp;"奪三振|&gt;|&gt;|&gt;|&gt;|CENTER: "&amp;投手!V23&amp;" |"</f>
        <v>|~|~|&gt;|【昨季】0.00　0勝 0敗 0S&amp;br()【通算】0.00 0勝0敗0S　0奪三振|&gt;|&gt;|&gt;|&gt;|CENTER: ピンチ×　勝ち運 |</v>
      </c>
    </row>
    <row r="32" spans="1:1">
      <c r="A32" t="str">
        <f>"|~|~|&gt;|&gt;|&gt;|&gt;|&gt;|&gt;|"&amp;投手!U23&amp;"&amp;br()|"</f>
        <v>|~|~|&gt;|&gt;|&gt;|&gt;|&gt;|&gt;|コメント&amp;br()|</v>
      </c>
    </row>
    <row r="33" spans="1:1">
      <c r="A33" t="str">
        <f>"|BGCOLOR(#FF88FF):CENTER:抑|CENTER:&amp;image("&amp;投手!W26&amp;",width=150,height=150)|CENTER:&amp;bold(){"&amp;投手!B26&amp;"}&amp;br()（"&amp;投手!B27&amp;"）|CENTER:"&amp;投手!R26&amp;"|BGCOLOR(#c0ffff):CENTER:球速|&gt;|BGCOLOR(#c0ffff):CENTER:変化球|BGCOLOR(#c0ffff):CENTER:制　球|BGCOLOR(#c0ffff):CENTER: ｽ ﾀ ﾐ ﾅ |"</f>
        <v>|BGCOLOR(#FF88FF):CENTER:抑|CENTER:&amp;image(http://i.imgur.com/9JEJtrm.jpg,width=150,height=150)|CENTER:&amp;bold(){鷲尾三郎}&amp;br()（名無し）|CENTER:1年目 22歳|BGCOLOR(#c0ffff):CENTER:球速|&gt;|BGCOLOR(#c0ffff):CENTER:変化球|BGCOLOR(#c0ffff):CENTER:制　球|BGCOLOR(#c0ffff):CENTER: ｽ ﾀ ﾐ ﾅ |</v>
      </c>
    </row>
    <row r="34" spans="1:1">
      <c r="A34" t="str">
        <f>"|~|~|~|CENTER:"&amp;投手!Q26&amp;"万|COLOR(#000000):CENTER:&amp;bold()"&amp;投手!E26&amp;"|&gt;|COLOR(#000000):CENTER:&amp;bold()"&amp;投手!F26&amp;"|COLOR("&amp; 投手!S26 &amp;"):CENTER:&amp;bold(){"&amp;投手!G26&amp;"}|COLOR("&amp; 投手!T26 &amp;"):CENTER:&amp;bold(){"&amp;投手!H26&amp;"}|"</f>
        <v>|~|~|~|CENTER:2000万|COLOR(#000000):CENTER:&amp;bold()144km|&gt;|COLOR(#000000):CENTER:&amp;bold()カーブ5|COLOR(#CC9900):CENTER:&amp;bold(){D 155}|COLOR(#33CC33):CENTER:&amp;bold(){E 130}|</v>
      </c>
    </row>
    <row r="35" spans="1:1">
      <c r="A35" t="str">
        <f>"|~|~|&gt;|【昨季】"&amp;TEXT(投手!X26,"0.00")&amp;"　"&amp;投手!Y26&amp;"勝 "&amp;投手!Z26&amp;"敗 "&amp;投手!AA26&amp;"S&amp;br()【通算】"&amp;TEXT(投手!I27,"0.00")&amp;" "&amp; 投手!J27 &amp;"勝"&amp; 投手!K27 &amp;"敗"&amp;投手!L27&amp;"S　"&amp;投手!N27 &amp;"奪三振|&gt;|&gt;|&gt;|&gt;|CENTER: "&amp;投手!V26&amp;" |"</f>
        <v>|~|~|&gt;|【昨季】0.00　0勝 0敗 0S&amp;br()【通算】0.00 0勝0敗0S　0奪三振|&gt;|&gt;|&gt;|&gt;|CENTER: クイック○ |</v>
      </c>
    </row>
    <row r="36" spans="1:1">
      <c r="A36" t="str">
        <f>"|~|~|&gt;|&gt;|&gt;|&gt;|&gt;|&gt;|"&amp;投手!U26&amp;"&amp;br()|"</f>
        <v>|~|~|&gt;|&gt;|&gt;|&gt;|&gt;|&gt;|コメント&amp;br()|</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説明など</vt:lpstr>
      <vt:lpstr>野手</vt:lpstr>
      <vt:lpstr>野手wiki作成</vt:lpstr>
      <vt:lpstr>投手</vt:lpstr>
      <vt:lpstr>投手wiki作成</vt:lpstr>
      <vt:lpstr>投手!ore.cgi?mode_teisatu_saku__83I_83_8A_83b_83N_83X</vt:lpstr>
      <vt:lpstr>野手!ore.cgi?mode_teisatu_saku__83I_83_8A_83b_83N_83X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2015-09-23T06:44:26Z</dcterms:created>
  <dcterms:modified xsi:type="dcterms:W3CDTF">2015-11-09T17:56:28Z</dcterms:modified>
</cp:coreProperties>
</file>